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tc={45e7f3ac-9f00-44bd-9de6-6a4241312bab}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5e7f3ac-9f00-44bd-9de6-6a4241312ba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<sst xmlns="http://schemas.openxmlformats.org/spreadsheetml/2006/main" count="13304" uniqueCount="6024">
  <si>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</si>
  <si>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</si>
  <si>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</si>
  <si>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</si>
  <si>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</si>
  <si>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</si>
  <si>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</si>
  <si>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</si>
  <si>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</si>
  <si>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</si>
  <si>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</si>
  <si>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</si>
  <si>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</si>
  <si>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</si>
  <si>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</si>
  <si>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</si>
  <si>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</si>
  <si>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</si>
  <si>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</si>
  <si>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</si>
  <si>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</si>
  <si>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</si>
  <si>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</si>
  <si>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</si>
  <si>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</si>
  <si>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</si>
  <si>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</si>
  <si>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</si>
  <si>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</si>
  <si>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</si>
  <si>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</si>
  <si>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</si>
  <si>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</si>
  <si>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</si>
  <si>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</si>
  <si>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</si>
  <si>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</si>
  <si>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</si>
  <si>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</si>
  <si>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</si>
  <si>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</si>
  <si>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</si>
  <si>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</si>
  <si>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</si>
  <si>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</si>
  <si>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</si>
  <si>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</si>
  <si>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</si>
  <si>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</si>
  <si>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</si>
  <si>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</si>
  <si>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</si>
  <si>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</si>
  <si>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</si>
  <si>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</si>
  <si>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</si>
  <si>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</si>
  <si>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</si>
  <si>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</si>
  <si>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</si>
  <si>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</si>
  <si>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</si>
  <si>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</si>
  <si>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</si>
  <si>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</si>
  <si>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</si>
  <si>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</si>
  <si>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</si>
  <si>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</si>
  <si>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</si>
  <si>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</si>
  <si>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</si>
  <si>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</si>
  <si>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</si>
  <si>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</si>
  <si>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</si>
  <si>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</si>
  <si>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</si>
  <si>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</si>
  <si>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</si>
  <si>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</si>
  <si>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</si>
  <si>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</si>
  <si>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</si>
  <si>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</si>
  <si>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</si>
  <si>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</si>
  <si>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</si>
  <si>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</si>
  <si>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</si>
  <si>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</si>
  <si>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</si>
  <si>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</si>
  <si>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</si>
  <si>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</si>
  <si>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</si>
  <si>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</si>
  <si>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</si>
  <si>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</si>
  <si>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</si>
  <si>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</si>
  <si>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</si>
  <si>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</si>
  <si>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</si>
  <si>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</si>
  <si>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</si>
  <si>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</si>
  <si>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</si>
  <si>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</si>
  <si>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</si>
  <si>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</si>
  <si>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</si>
  <si>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</si>
  <si>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</si>
  <si>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</si>
  <si>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</si>
  <si>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</si>
  <si>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</si>
  <si>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</si>
  <si>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</si>
  <si>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</si>
  <si>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</si>
  <si>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</si>
  <si>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</si>
  <si>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</si>
  <si>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</si>
  <si>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</si>
  <si>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</si>
  <si>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</si>
  <si>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</si>
  <si>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</si>
  <si>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</si>
  <si>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</si>
  <si>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</si>
  <si>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</si>
  <si>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</si>
  <si>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</si>
  <si>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</si>
  <si>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</si>
  <si>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</si>
  <si>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</si>
  <si>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</si>
  <si>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</si>
  <si>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</si>
  <si>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</si>
  <si>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</si>
  <si>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</si>
  <si>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</si>
  <si>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</si>
  <si>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</si>
  <si>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</si>
  <si>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</si>
  <si>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</si>
  <si>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</si>
  <si>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</si>
  <si>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</si>
  <si>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</si>
  <si>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</si>
  <si>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</si>
  <si>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</si>
  <si>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</si>
  <si>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</si>
  <si>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</si>
  <si>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</si>
  <si>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</si>
  <si>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</si>
  <si>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</si>
  <si>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</si>
  <si>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</si>
  <si>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</si>
  <si>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</si>
  <si>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</si>
  <si>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</si>
  <si>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</si>
  <si>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</si>
  <si>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</si>
  <si>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</si>
  <si>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</si>
  <si>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</si>
  <si>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</si>
  <si>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</si>
  <si>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</si>
  <si>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</si>
  <si>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</si>
  <si>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</si>
  <si>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</si>
  <si>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</si>
  <si>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</si>
  <si>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</si>
  <si>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</si>
  <si>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</si>
  <si>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</si>
  <si>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</si>
  <si>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</si>
  <si>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</si>
  <si>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</si>
  <si>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</si>
  <si>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</si>
  <si>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</si>
  <si>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</si>
  <si>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</si>
  <si>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</si>
  <si>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</si>
  <si>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</si>
  <si>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</si>
  <si>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</si>
  <si>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</si>
  <si>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</si>
  <si>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</si>
  <si>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</si>
  <si>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</si>
  <si>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</si>
  <si>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</si>
  <si>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</si>
  <si>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</si>
  <si>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</si>
  <si>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</si>
  <si>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</si>
  <si>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</si>
  <si>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</si>
  <si>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</si>
  <si>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</si>
  <si>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</si>
  <si>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</si>
  <si>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</si>
  <si>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</si>
  <si>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</si>
  <si>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</si>
  <si>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</si>
  <si>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</si>
  <si>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</si>
  <si>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</si>
  <si>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</si>
  <si>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</si>
  <si>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</si>
  <si>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</si>
  <si>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</si>
  <si>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</si>
  <si>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</si>
  <si>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</si>
  <si>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</si>
  <si>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</si>
  <si>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</si>
  <si>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</si>
  <si>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</si>
  <si>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</si>
  <si>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</si>
  <si>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</si>
  <si>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</si>
  <si>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</si>
  <si>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</si>
  <si>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</si>
  <si>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</si>
  <si>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</si>
  <si>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</si>
  <si>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</si>
  <si>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</si>
  <si>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</si>
  <si>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</si>
  <si>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</si>
  <si>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</si>
  <si>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</si>
  <si>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</si>
  <si>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</si>
  <si>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</si>
  <si>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</si>
  <si>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</si>
  <si>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</si>
  <si>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</si>
  <si>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</si>
  <si>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</si>
  <si>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</si>
  <si>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</si>
  <si>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</si>
  <si>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</si>
  <si>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</si>
  <si>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</si>
  <si>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</si>
  <si>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</si>
  <si>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</si>
  <si>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</si>
  <si>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</si>
  <si>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</si>
  <si>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</si>
  <si>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</si>
  <si>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</si>
  <si>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</si>
  <si>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</si>
  <si>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</si>
  <si>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</si>
  <si>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</si>
  <si>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</si>
  <si>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</si>
  <si>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</si>
  <si>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</si>
  <si>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</si>
  <si>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</si>
  <si>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</si>
  <si>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</si>
  <si>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</si>
  <si>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</si>
  <si>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</si>
  <si>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</si>
  <si>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</si>
  <si>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</si>
  <si>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</si>
  <si>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</si>
  <si>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</si>
  <si>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</si>
  <si>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</si>
  <si>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</si>
  <si>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</si>
  <si>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</si>
  <si>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</si>
  <si>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</si>
  <si>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</si>
  <si>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</si>
  <si>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</si>
  <si>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</si>
  <si>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</si>
  <si>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</si>
  <si>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</si>
  <si>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</si>
  <si>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</si>
  <si>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</si>
  <si>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</si>
  <si>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</si>
  <si>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</si>
  <si>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</si>
  <si>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</si>
  <si>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</si>
  <si>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</si>
  <si>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</si>
  <si>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</si>
  <si>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</si>
  <si>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</si>
  <si>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</si>
  <si>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</si>
  <si>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</si>
  <si>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</si>
  <si>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</si>
  <si>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</si>
  <si>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</si>
  <si>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</si>
  <si>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</si>
  <si>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</si>
  <si>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</si>
  <si>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</si>
  <si>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</si>
  <si>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</si>
  <si>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</si>
  <si>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</si>
  <si>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</si>
  <si>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</si>
  <si>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</si>
  <si>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</si>
  <si>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</si>
  <si>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</si>
  <si>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</si>
  <si>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</si>
  <si>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</si>
  <si>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</si>
  <si>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</si>
  <si>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</si>
  <si>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</si>
  <si>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</si>
  <si>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</si>
  <si>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</si>
  <si>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</si>
  <si>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</si>
  <si>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</si>
  <si>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</si>
  <si>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</si>
  <si>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</si>
  <si>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</si>
  <si>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</si>
  <si>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</si>
  <si>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</si>
  <si>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</si>
  <si>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</si>
  <si>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</si>
  <si>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</si>
  <si>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</si>
  <si>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</si>
  <si>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</si>
  <si>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</si>
  <si>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</si>
  <si>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</si>
  <si>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</si>
  <si>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</si>
  <si>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</si>
  <si>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</si>
  <si>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</si>
  <si>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</si>
  <si>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</si>
  <si>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</si>
  <si>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</si>
  <si>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</si>
  <si>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</si>
  <si>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</si>
  <si>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</si>
  <si>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</si>
  <si>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</si>
  <si>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</si>
  <si>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</si>
  <si>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</si>
  <si>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</si>
  <si>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</si>
  <si>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</si>
  <si>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</si>
  <si>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</si>
  <si>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</si>
  <si>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</si>
  <si>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</si>
  <si>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</si>
  <si>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</si>
  <si>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</si>
  <si>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</si>
  <si>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</si>
  <si>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</si>
  <si>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</si>
  <si>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</si>
  <si>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</si>
  <si>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</si>
  <si>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</si>
  <si>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</si>
  <si>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</si>
  <si>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</si>
  <si>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</si>
  <si>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</si>
  <si>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</si>
  <si>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</si>
  <si>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</si>
  <si>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</si>
  <si>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</si>
  <si>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</si>
  <si>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</si>
  <si>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</si>
  <si>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</si>
  <si>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</si>
  <si>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</si>
  <si>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</si>
  <si>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</si>
  <si>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</si>
  <si>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</si>
  <si>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</si>
  <si>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</si>
  <si>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</si>
  <si>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</si>
  <si>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</si>
  <si>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</si>
  <si>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</si>
  <si>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</si>
  <si>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</si>
  <si>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</si>
  <si>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</si>
  <si>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</si>
  <si>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</si>
  <si>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</si>
  <si>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</si>
  <si>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</si>
  <si>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</si>
  <si>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</si>
  <si>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</si>
  <si>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</si>
  <si>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</si>
  <si>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</si>
  <si>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</si>
  <si>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</si>
  <si>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</si>
  <si>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</si>
  <si>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</si>
  <si>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</si>
  <si>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</si>
  <si>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</si>
  <si>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</si>
  <si>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</si>
  <si>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</si>
  <si>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</si>
  <si>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</si>
  <si>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</si>
  <si>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</si>
  <si>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</si>
  <si>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</si>
  <si>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</si>
  <si>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</si>
  <si>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</si>
  <si>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</si>
  <si>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</si>
  <si>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</si>
  <si>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</si>
  <si>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</si>
  <si>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</si>
  <si>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</si>
  <si>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</si>
  <si>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</si>
  <si>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</si>
  <si>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</si>
  <si>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</si>
  <si>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</si>
  <si>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</si>
  <si>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</si>
  <si>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</si>
  <si>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</si>
  <si>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</si>
  <si>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</si>
  <si>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</si>
  <si>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</si>
  <si>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</si>
  <si>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</si>
  <si>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</si>
  <si>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</si>
  <si>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</si>
  <si>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</si>
  <si>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</si>
  <si>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</si>
  <si>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</si>
  <si>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</si>
  <si>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</si>
  <si>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</si>
  <si>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</si>
  <si>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</si>
  <si>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</si>
  <si>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</si>
  <si>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</si>
  <si>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</si>
  <si>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</si>
  <si>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</si>
  <si>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</si>
  <si>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</si>
  <si>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</si>
  <si>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</si>
  <si>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</si>
  <si>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</si>
  <si>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</si>
  <si>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</si>
  <si>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</si>
  <si>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</si>
  <si>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</si>
  <si>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</si>
  <si>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</si>
  <si>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</si>
  <si>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</si>
  <si>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</si>
  <si>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</si>
  <si>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</si>
  <si>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</si>
  <si>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</si>
  <si>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</si>
  <si>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</si>
  <si>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</si>
  <si>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</si>
  <si>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</si>
  <si>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</si>
  <si>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</si>
  <si>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</si>
  <si>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</si>
  <si>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</si>
  <si>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</si>
  <si>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</si>
  <si>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</si>
  <si>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</si>
  <si>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</si>
  <si>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</si>
  <si>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</si>
  <si>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</si>
  <si>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</si>
  <si>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</si>
  <si>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</si>
  <si>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</si>
  <si>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</si>
  <si>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</si>
  <si>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</si>
  <si>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</si>
  <si>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</si>
  <si>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</si>
  <si>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</si>
  <si>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</si>
  <si>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</si>
  <si>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</si>
  <si>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</si>
  <si>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</si>
  <si>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</si>
  <si>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</si>
  <si>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</si>
  <si>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</si>
  <si>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</si>
  <si>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</si>
  <si>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</si>
  <si>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</si>
  <si>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</si>
  <si>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</si>
  <si>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</si>
  <si>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</si>
  <si>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</si>
  <si>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</si>
  <si>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</si>
  <si>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</si>
  <si>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</si>
  <si>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</si>
  <si>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</si>
  <si>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</si>
  <si>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</si>
  <si>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</si>
  <si>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</si>
  <si>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</si>
  <si>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</si>
  <si>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</si>
  <si>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</si>
  <si>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</si>
  <si>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</si>
  <si>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</si>
  <si>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</si>
  <si>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</si>
  <si>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</si>
  <si>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</si>
  <si>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</si>
  <si>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</si>
  <si>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</si>
  <si>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</si>
  <si>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</si>
  <si>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</si>
  <si>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</si>
  <si>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</si>
  <si>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</si>
  <si>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</si>
  <si>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</si>
  <si>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</si>
  <si>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</si>
  <si>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</si>
  <si>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</si>
  <si>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</si>
  <si>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</si>
  <si>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</si>
  <si>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</si>
  <si>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</si>
  <si>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</si>
  <si>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</si>
  <si>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</si>
  <si>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</si>
  <si>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</si>
  <si>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</si>
  <si>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</si>
  <si>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</si>
  <si>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</si>
  <si>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</si>
  <si>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</si>
  <si>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</si>
  <si>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</si>
  <si>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</si>
  <si>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</si>
  <si>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</si>
  <si>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</si>
  <si>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</si>
  <si>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</si>
  <si>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</si>
  <si>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</si>
  <si>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</si>
  <si>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</si>
  <si>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</si>
  <si>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</si>
  <si>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</si>
  <si>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</si>
  <si>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</si>
  <si>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</si>
  <si>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</si>
  <si>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</si>
  <si>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</si>
  <si>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</si>
  <si>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</si>
  <si>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</si>
  <si>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</si>
  <si>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</si>
  <si>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</si>
  <si>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</si>
  <si>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</si>
  <si>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</si>
  <si>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</si>
  <si>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</si>
  <si>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</si>
  <si>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</si>
  <si>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</si>
  <si>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</si>
  <si>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</si>
  <si>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</si>
  <si>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</si>
  <si>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</si>
  <si>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</si>
  <si>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</si>
  <si>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</si>
  <si>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</si>
  <si>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</si>
  <si>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</si>
  <si>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</si>
  <si>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</si>
  <si>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</si>
  <si>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</si>
  <si>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</si>
  <si>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</si>
  <si>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</si>
  <si>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</si>
  <si>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</si>
  <si>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</si>
  <si>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</si>
  <si>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</si>
  <si>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</si>
  <si>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</si>
  <si>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</si>
  <si>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</si>
  <si>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</si>
  <si>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</si>
  <si>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</si>
  <si>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</si>
  <si>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</si>
  <si>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</si>
  <si>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</si>
  <si>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</si>
  <si>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</si>
  <si>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</si>
  <si>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</si>
  <si>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</si>
  <si>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</si>
  <si>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</si>
  <si>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</si>
  <si>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</si>
  <si>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</si>
  <si>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</si>
  <si>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</si>
  <si>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</si>
  <si>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</si>
  <si>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</si>
  <si>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</si>
  <si>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</si>
  <si>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</si>
  <si>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</si>
  <si>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</si>
  <si>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</si>
  <si>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</si>
  <si>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</si>
  <si>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</si>
  <si>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</si>
  <si>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</si>
  <si>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</si>
  <si>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</si>
  <si>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</si>
  <si>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</si>
  <si>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</si>
  <si>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</si>
  <si>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</si>
  <si>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</si>
  <si>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</si>
  <si>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</si>
  <si>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</si>
  <si>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</si>
  <si>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</si>
  <si>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</si>
  <si>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</si>
  <si>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</si>
  <si>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</si>
  <si>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</si>
  <si>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</si>
  <si>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</si>
  <si>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</si>
  <si>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</si>
  <si>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</si>
  <si>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</si>
  <si>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</si>
  <si>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</si>
  <si>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</si>
  <si>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</si>
  <si>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</si>
  <si>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</si>
  <si>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</si>
  <si>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</si>
  <si>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</si>
  <si>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</si>
  <si>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</si>
  <si>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</si>
  <si>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</si>
  <si>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</si>
  <si>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</si>
  <si>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</si>
  <si>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</si>
  <si>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</si>
  <si>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</si>
  <si>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</si>
  <si>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</si>
  <si>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</si>
  <si>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</si>
  <si>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</si>
  <si>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</si>
  <si>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</si>
  <si>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</si>
  <si>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</si>
  <si>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</si>
  <si>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</si>
  <si>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</si>
  <si>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</si>
  <si>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</si>
  <si>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</si>
  <si>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</si>
  <si>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</si>
  <si>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</si>
  <si>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</si>
  <si>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</si>
  <si>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</si>
  <si>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</si>
  <si>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</si>
  <si>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</si>
  <si>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</si>
  <si>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</si>
  <si>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</si>
  <si>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</si>
  <si>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</si>
  <si>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</si>
  <si>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</si>
  <si>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</si>
  <si>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</si>
  <si>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</si>
  <si>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</si>
  <si>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</si>
  <si>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</si>
  <si>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</si>
  <si>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</si>
  <si>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</si>
  <si>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</si>
  <si>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</si>
  <si>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</si>
  <si>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</si>
  <si>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</si>
  <si>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</si>
  <si>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</si>
  <si>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</si>
  <si>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</si>
  <si>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</si>
  <si>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</si>
  <si>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</si>
  <si>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</si>
  <si>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</si>
  <si>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</si>
  <si>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</si>
  <si>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</si>
  <si>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</si>
  <si>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</si>
  <si>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</si>
  <si>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</si>
  <si>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</si>
  <si>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</si>
  <si>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</si>
  <si>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</si>
  <si>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</si>
  <si>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</si>
  <si>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</si>
  <si>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</si>
  <si>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</si>
  <si>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</si>
  <si>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</si>
  <si>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</si>
  <si>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</si>
  <si>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</si>
  <si>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</si>
  <si>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</si>
  <si>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</si>
  <si>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</si>
  <si>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</si>
  <si>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</si>
  <si>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</si>
  <si>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</si>
  <si>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</si>
  <si>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</si>
  <si>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</si>
  <si>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</si>
  <si>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</si>
  <si>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</si>
  <si>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</si>
  <si>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</si>
  <si>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</si>
  <si>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</si>
  <si>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</si>
  <si>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</si>
  <si>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</si>
  <si>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</si>
  <si>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</si>
  <si>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</si>
  <si>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</si>
  <si>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</si>
  <si>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</si>
  <si>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</si>
  <si>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</si>
  <si>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</si>
  <si>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</si>
  <si>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</si>
  <si>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</si>
  <si>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</si>
  <si>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</si>
  <si>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</si>
  <si>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</si>
  <si>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</si>
  <si>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</si>
  <si>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</si>
  <si>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</si>
  <si>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</si>
  <si>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</si>
  <si>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</si>
  <si>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</si>
  <si>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</si>
  <si>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</si>
  <si>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</si>
  <si>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</si>
  <si>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</si>
  <si>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</si>
  <si>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</si>
  <si>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</si>
  <si>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</si>
  <si>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</si>
  <si>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</si>
  <si>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</si>
  <si>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</si>
  <si>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</si>
  <si>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</si>
  <si>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</si>
  <si>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</si>
  <si>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</si>
  <si>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</si>
  <si>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</si>
  <si>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</si>
  <si>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</si>
  <si>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</si>
  <si>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</si>
  <si>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</si>
  <si>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</si>
  <si>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</si>
  <si>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</si>
  <si>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</si>
  <si>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</si>
  <si>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</si>
  <si>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</si>
  <si>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</si>
  <si>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</si>
  <si>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</si>
  <si>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</si>
  <si>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</si>
  <si>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</si>
  <si>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</si>
  <si>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</si>
  <si>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</si>
  <si>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</si>
  <si>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</si>
  <si>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</si>
  <si>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</si>
  <si>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</si>
  <si>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</si>
  <si>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</si>
  <si>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</si>
  <si>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</si>
  <si>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</si>
  <si>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</si>
  <si>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</si>
  <si>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</si>
  <si>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</si>
  <si>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</si>
  <si>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</si>
  <si>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</si>
  <si>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</si>
  <si>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</si>
  <si>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</si>
  <si>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</si>
  <si>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</si>
  <si>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</si>
  <si>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</si>
  <si>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</si>
  <si>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</si>
  <si>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</si>
  <si>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</si>
  <si>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</si>
  <si>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</si>
  <si>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</si>
  <si>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</si>
  <si>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</si>
  <si>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</si>
  <si>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</si>
  <si>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</si>
  <si>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</si>
  <si>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</si>
  <si>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</si>
  <si>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</si>
  <si>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</si>
  <si>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</si>
  <si>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</si>
  <si>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</si>
  <si>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</si>
  <si>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</si>
  <si>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</si>
  <si>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</si>
  <si>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</si>
  <si>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</si>
  <si>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</si>
  <si>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</si>
  <si>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</si>
  <si>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</si>
  <si>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</si>
  <si>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</si>
  <si>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</si>
  <si>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</si>
  <si>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</si>
  <si>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</si>
  <si>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</si>
  <si>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</si>
  <si>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</si>
  <si>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</si>
  <si>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</si>
  <si>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</si>
  <si>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</si>
  <si>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</si>
  <si>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</si>
  <si>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</si>
  <si>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</si>
  <si>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</si>
  <si>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</si>
  <si>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</si>
  <si>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</si>
  <si>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</si>
  <si>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</si>
  <si>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</si>
  <si>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</si>
  <si>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</si>
  <si>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</si>
  <si>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</si>
  <si>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</si>
  <si>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</si>
  <si>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</si>
  <si>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</si>
  <si>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</si>
  <si>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</si>
  <si>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</si>
  <si>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</si>
  <si>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</si>
  <si>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</si>
  <si>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</si>
  <si>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</si>
  <si>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</si>
  <si>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</si>
  <si>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</si>
  <si>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</si>
  <si>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</si>
  <si>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</si>
  <si>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</si>
  <si>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</si>
  <si>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</si>
  <si>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</si>
  <si>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</si>
  <si>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</si>
  <si>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</si>
  <si>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</si>
  <si>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</si>
  <si>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</si>
  <si>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</si>
  <si>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</si>
  <si>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</si>
  <si>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</si>
  <si>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</si>
  <si>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</si>
  <si>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</si>
  <si>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</si>
  <si>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</si>
  <si>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</si>
  <si>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</si>
  <si>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</si>
  <si>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</si>
  <si>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</si>
  <si>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</si>
  <si>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</si>
  <si>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</si>
  <si>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</si>
  <si>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</si>
  <si>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</si>
  <si>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</si>
  <si>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</si>
  <si>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</si>
  <si>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</si>
  <si>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</si>
  <si>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</si>
  <si>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</si>
  <si>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</si>
  <si>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</si>
  <si>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</si>
  <si>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</si>
  <si>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</si>
  <si>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</si>
  <si>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</si>
  <si>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</si>
  <si>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</si>
  <si>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</si>
  <si>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</si>
  <si>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</si>
  <si>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</si>
  <si>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</si>
  <si>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</si>
  <si>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</si>
  <si>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</si>
  <si>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</si>
  <si>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</si>
  <si>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</si>
  <si>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</si>
  <si>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</si>
  <si>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</si>
  <si>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</si>
  <si>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</si>
  <si>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</si>
  <si>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</si>
  <si>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</si>
  <si>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</si>
  <si>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</si>
  <si>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</si>
  <si>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</si>
  <si>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</si>
  <si>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</si>
  <si>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</si>
  <si>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</si>
  <si>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</si>
  <si>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</si>
  <si>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</si>
  <si>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</si>
  <si>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</si>
  <si>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</si>
  <si>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</si>
  <si>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</si>
  <si>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</si>
  <si>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</si>
  <si>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</si>
  <si>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</si>
  <si>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</si>
  <si>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</si>
  <si>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</si>
  <si>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</si>
  <si>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</si>
  <si>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</si>
  <si>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</si>
  <si>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</si>
  <si>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</si>
  <si>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</si>
  <si>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</si>
  <si>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</si>
  <si>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</si>
  <si>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</si>
  <si>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</si>
  <si>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</si>
  <si>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</si>
  <si>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</si>
  <si>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</si>
  <si>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</si>
  <si>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</si>
  <si>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</si>
  <si>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</si>
  <si>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</si>
  <si>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</si>
  <si>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</si>
  <si>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</si>
  <si>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</si>
  <si>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</si>
  <si>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</si>
  <si>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</si>
  <si>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</si>
  <si>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</si>
  <si>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</si>
  <si>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</si>
  <si>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</si>
  <si>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</si>
  <si>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</si>
  <si>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</si>
  <si>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</si>
  <si>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</si>
  <si>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</si>
  <si>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</si>
  <si>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</si>
  <si>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</si>
  <si>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</si>
  <si>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</si>
  <si>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</si>
  <si>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</si>
  <si>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</si>
  <si>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</si>
  <si>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</si>
  <si>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</si>
  <si>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</si>
  <si>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</si>
  <si>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</si>
  <si>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</si>
  <si>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</si>
  <si>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</si>
  <si>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</si>
  <si>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</si>
  <si>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</si>
  <si>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</si>
  <si>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</si>
  <si>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</si>
  <si>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</si>
  <si>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</si>
  <si>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</si>
  <si>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</si>
  <si>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</si>
  <si>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</si>
  <si>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</si>
  <si>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</si>
  <si>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</si>
  <si>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</si>
  <si>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</si>
  <si>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</si>
  <si>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</si>
  <si>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</si>
  <si>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</si>
  <si>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</si>
  <si>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</si>
  <si>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</si>
  <si>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</si>
  <si>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</si>
  <si>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</si>
  <si>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</si>
  <si>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</si>
  <si>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</si>
  <si>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</si>
  <si>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</si>
  <si>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</si>
  <si>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</si>
  <si>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</si>
  <si>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</si>
  <si>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</si>
  <si>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</si>
  <si>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</si>
  <si>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</si>
  <si>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</si>
  <si>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</si>
  <si>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</si>
  <si>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</si>
  <si>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</si>
  <si>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</si>
  <si>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</si>
  <si>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</si>
  <si>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</si>
  <si>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</si>
  <si>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</si>
  <si>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</si>
  <si>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</si>
  <si>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</si>
  <si>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</si>
  <si>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</si>
  <si>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</si>
  <si>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</si>
  <si>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</si>
  <si>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</si>
  <si>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</si>
  <si>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</si>
  <si>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</si>
  <si>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</si>
  <si>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</si>
  <si>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</si>
  <si>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</si>
  <si>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</si>
  <si>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</si>
  <si>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</si>
  <si>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</si>
  <si>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</si>
  <si>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</si>
  <si>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</si>
  <si>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</si>
  <si>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</si>
  <si>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</si>
  <si>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</si>
  <si>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</si>
  <si>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</si>
  <si>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</si>
  <si>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</si>
  <si>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</si>
  <si>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</si>
  <si>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</si>
  <si>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</si>
  <si>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</si>
  <si>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</si>
  <si>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</si>
  <si>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</si>
  <si>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</si>
  <si>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</si>
  <si>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</si>
  <si>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</si>
  <si>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</si>
  <si>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</si>
  <si>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</si>
  <si>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</si>
  <si>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</si>
  <si>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</si>
  <si>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</si>
  <si>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</si>
  <si>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</si>
  <si>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</si>
  <si>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</si>
  <si>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</si>
  <si>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</si>
  <si>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</si>
  <si>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</si>
  <si>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</si>
  <si>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</si>
  <si>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</si>
  <si>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</si>
  <si>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</si>
  <si>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</si>
  <si>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</si>
  <si>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</si>
  <si>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</si>
  <si>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</si>
  <si>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</si>
  <si>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</si>
  <si>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</si>
  <si>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</si>
  <si>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</si>
  <si>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</si>
  <si>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</si>
  <si>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</si>
  <si>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</si>
  <si>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</si>
  <si>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</si>
  <si>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</si>
  <si>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</si>
  <si>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</si>
  <si>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</si>
  <si>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</si>
  <si>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</si>
  <si>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</si>
  <si>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</si>
  <si>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</si>
  <si>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</si>
  <si>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</si>
  <si>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</si>
  <si>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</si>
  <si>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</si>
  <si>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</si>
  <si>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</si>
  <si>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</si>
  <si>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</si>
  <si>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</si>
  <si>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</si>
  <si>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</si>
  <si>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</si>
  <si>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</si>
  <si>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</si>
  <si>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</si>
  <si>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</si>
  <si>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</si>
  <si>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</si>
  <si>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</si>
  <si>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</si>
  <si>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</si>
  <si>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</si>
  <si>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</si>
  <si>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</si>
  <si>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</si>
  <si>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</si>
  <si>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</si>
  <si>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</si>
  <si>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</si>
  <si>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</si>
  <si>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</si>
  <si>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</si>
  <si>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</si>
  <si>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</si>
  <si>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</si>
  <si>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</si>
  <si>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</si>
  <si>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</si>
  <si>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</si>
  <si>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</si>
  <si>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</si>
  <si>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</si>
  <si>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</si>
  <si>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</si>
  <si>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</si>
  <si>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</si>
  <si>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</si>
  <si>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</si>
  <si>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</si>
  <si>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</si>
  <si>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</si>
  <si>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</si>
  <si>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</si>
  <si>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</si>
  <si>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</si>
  <si>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</si>
  <si>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</si>
  <si>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</si>
  <si>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</si>
  <si>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</si>
  <si>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</si>
  <si>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</si>
  <si>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</si>
  <si>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</si>
  <si>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</si>
  <si>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</si>
  <si>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</si>
  <si>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</si>
  <si>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</si>
  <si>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</si>
  <si>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</si>
  <si>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</si>
  <si>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</si>
  <si>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</si>
  <si>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</si>
  <si>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</si>
  <si>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</si>
  <si>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</si>
  <si>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</si>
  <si>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</si>
  <si>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</si>
  <si>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</si>
  <si>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</si>
  <si>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</si>
  <si>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</si>
  <si>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</si>
  <si>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</si>
  <si>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</si>
  <si>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</si>
  <si>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</si>
  <si>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</si>
  <si>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</si>
  <si>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</si>
  <si>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</si>
  <si>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</si>
  <si>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</si>
  <si>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</si>
  <si>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</si>
  <si>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</si>
  <si>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</si>
  <si>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</si>
  <si>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</si>
  <si>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</si>
  <si>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</si>
  <si>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</si>
  <si>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</si>
  <si>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</si>
  <si>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</si>
  <si>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</si>
  <si>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</si>
  <si>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</si>
  <si>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</si>
  <si>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</si>
  <si>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</si>
  <si>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</si>
  <si>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</si>
  <si>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</si>
  <si>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</si>
  <si>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</si>
  <si>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</si>
  <si>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</si>
  <si>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</si>
  <si>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</si>
  <si>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</si>
  <si>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</si>
  <si>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</si>
  <si>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</si>
  <si>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</si>
  <si>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</si>
  <si>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</si>
  <si>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</si>
  <si>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</si>
  <si>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</si>
  <si>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</si>
  <si>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</si>
  <si>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</si>
  <si>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</si>
  <si>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</si>
  <si>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</si>
  <si>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</si>
  <si>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</si>
  <si>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</si>
  <si>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</si>
  <si>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</si>
  <si>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</si>
  <si>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</si>
  <si>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</si>
  <si>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</si>
  <si>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</si>
  <si>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</si>
  <si>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</si>
  <si>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</si>
  <si>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</si>
  <si>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</si>
  <si>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</si>
  <si>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</si>
  <si>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</si>
  <si>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</si>
  <si>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</si>
  <si>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</si>
  <si>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</si>
  <si>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</si>
  <si>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</si>
  <si>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</si>
  <si>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</si>
  <si>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</si>
  <si>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</si>
  <si>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</si>
  <si>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</si>
  <si>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</si>
  <si>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</si>
  <si>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</si>
  <si>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</si>
  <si>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</si>
  <si>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</si>
  <si>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</si>
  <si>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</si>
  <si>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</si>
  <si>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</si>
  <si>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</si>
  <si>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</si>
  <si>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</si>
  <si>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</si>
  <si>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</si>
  <si>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</si>
  <si>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</si>
  <si>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</si>
  <si>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</si>
  <si>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</si>
  <si>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</si>
  <si>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</si>
  <si>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</si>
  <si>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</si>
  <si>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</si>
  <si>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</si>
  <si>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</si>
  <si>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</si>
  <si>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</si>
  <si>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</si>
  <si>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</si>
  <si>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</si>
  <si>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</si>
  <si>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</si>
  <si>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</si>
  <si>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</si>
  <si>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</si>
  <si>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</si>
  <si>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</si>
  <si>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</si>
  <si>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</si>
  <si>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</si>
  <si>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</si>
  <si>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</si>
  <si>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</si>
  <si>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</si>
  <si>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</si>
  <si>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</si>
  <si>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</si>
  <si>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</si>
  <si>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</si>
  <si>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</si>
  <si>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</si>
  <si>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</si>
  <si>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</si>
  <si>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</si>
  <si>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</si>
  <si>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</si>
  <si>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</si>
  <si>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</si>
  <si>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</si>
  <si>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</si>
  <si>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</si>
  <si>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</si>
  <si>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</si>
  <si>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</si>
  <si>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</si>
  <si>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</si>
  <si>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</si>
  <si>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</si>
  <si>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</si>
  <si>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</si>
  <si>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</si>
  <si>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</si>
  <si>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</si>
  <si>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</si>
  <si>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</si>
  <si>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</si>
  <si>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</si>
  <si>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</si>
  <si>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</si>
  <si>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</si>
  <si>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</si>
  <si>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</si>
  <si>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</si>
  <si>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</si>
  <si>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</si>
  <si>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</si>
  <si>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</si>
  <si>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</si>
  <si>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</si>
  <si>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</si>
  <si>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</si>
  <si>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</si>
  <si>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</si>
  <si>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</si>
  <si>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</si>
  <si>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</si>
  <si>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</si>
  <si>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</si>
  <si>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</si>
  <si>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</si>
  <si>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</si>
  <si>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</si>
  <si>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</si>
  <si>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</si>
  <si>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</si>
  <si>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</si>
  <si>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</si>
  <si>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</si>
  <si>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</si>
  <si>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</si>
  <si>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</si>
  <si>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</si>
  <si>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</si>
  <si>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</si>
  <si>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</si>
  <si>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</si>
  <si>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</si>
  <si>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</si>
  <si>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</si>
  <si>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</si>
  <si>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</si>
  <si>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</si>
  <si>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</si>
  <si>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</si>
  <si>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</si>
  <si>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</si>
  <si>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</si>
  <si>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</si>
  <si>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</si>
  <si>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</si>
  <si>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</si>
  <si>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</si>
  <si>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</si>
  <si>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</si>
  <si>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</si>
  <si>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</si>
  <si>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</si>
  <si>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</si>
  <si>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</si>
  <si>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</si>
  <si>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</si>
  <si>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</si>
  <si>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</si>
  <si>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</si>
  <si>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</si>
  <si>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</si>
  <si>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</si>
  <si>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</si>
  <si>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</si>
  <si>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</si>
  <si>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</si>
  <si>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</si>
  <si>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</si>
  <si>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</si>
  <si>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</si>
  <si>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</si>
  <si>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</si>
  <si>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</si>
  <si>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</si>
  <si>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</si>
  <si>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</si>
  <si>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</si>
  <si>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</si>
  <si>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</si>
  <si>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</si>
  <si>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</si>
  <si>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</si>
  <si>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</si>
  <si>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</si>
  <si>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</si>
  <si>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</si>
  <si>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</si>
  <si>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</si>
  <si>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</si>
  <si>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</si>
  <si>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</si>
  <si>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</si>
  <si>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</si>
  <si>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</si>
  <si>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</si>
  <si>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</si>
  <si>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</si>
  <si>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</si>
  <si>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</si>
  <si>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</si>
  <si>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</si>
  <si>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</si>
  <si>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</si>
  <si>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</si>
  <si>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</si>
  <si>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</si>
  <si>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</si>
  <si>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</si>
  <si>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</si>
  <si>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</si>
  <si>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</si>
  <si>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</si>
  <si>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</si>
  <si>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</si>
  <si>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</si>
  <si>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</si>
  <si>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</si>
  <si>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</si>
  <si>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</si>
  <si>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</si>
  <si>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</si>
  <si>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</si>
  <si>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</si>
  <si>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</si>
  <si>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</si>
  <si>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</si>
  <si>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</si>
  <si>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</si>
  <si>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</si>
  <si>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</si>
  <si>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</si>
  <si>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</si>
  <si>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</si>
  <si>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</si>
  <si>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</si>
  <si>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</si>
  <si>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</si>
  <si>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</si>
  <si>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</si>
  <si>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</si>
  <si>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</si>
  <si>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</si>
  <si>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</si>
  <si>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</si>
  <si>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</si>
  <si>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</si>
  <si>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</si>
  <si>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</si>
  <si>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</si>
  <si>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</si>
  <si>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</si>
  <si>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</si>
  <si>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</si>
  <si>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</si>
  <si>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</si>
  <si>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</si>
  <si>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</si>
  <si>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</si>
  <si>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</si>
  <si>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</si>
  <si>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</si>
  <si>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</si>
  <si>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</si>
  <si>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</si>
  <si>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</si>
  <si>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</si>
  <si>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</si>
  <si>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</si>
  <si>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</si>
  <si>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</si>
  <si>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</si>
  <si>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</si>
  <si>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</si>
  <si>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</si>
  <si>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</si>
  <si>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</si>
  <si>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</si>
  <si>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</si>
  <si>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</si>
  <si>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</si>
  <si>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</si>
  <si>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</si>
  <si>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</si>
  <si>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</si>
  <si>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</si>
  <si>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</si>
  <si>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</si>
  <si>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</si>
  <si>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</si>
  <si>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</si>
  <si>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</si>
  <si>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</si>
  <si>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</si>
  <si>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</si>
  <si>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</si>
  <si>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</si>
  <si>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</si>
  <si>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</si>
  <si>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</si>
  <si>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</si>
  <si>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</si>
  <si>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</si>
  <si>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</si>
  <si>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</si>
  <si>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</si>
  <si>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</si>
  <si>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</si>
  <si>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</si>
  <si>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</si>
  <si>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</si>
  <si>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</si>
  <si>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</si>
  <si>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</si>
  <si>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</si>
  <si>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</si>
  <si>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</si>
  <si>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</si>
  <si>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</si>
  <si>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</si>
  <si>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</si>
  <si>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</si>
  <si>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</si>
  <si>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</si>
  <si>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</si>
  <si>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</si>
  <si>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</si>
  <si>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</si>
  <si>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</si>
  <si>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</si>
  <si>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</si>
  <si>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</si>
  <si>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</si>
  <si>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</si>
  <si>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</si>
  <si>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</si>
  <si>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</si>
  <si>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</si>
  <si>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</si>
  <si>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</si>
  <si>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</si>
  <si>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</si>
  <si>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</si>
  <si>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</si>
  <si>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</si>
  <si>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</si>
  <si>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</si>
  <si>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</si>
  <si>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</si>
  <si>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</si>
  <si>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</si>
  <si>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</si>
  <si>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</si>
  <si>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</si>
  <si>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</si>
  <si>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</si>
  <si>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</si>
  <si>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</si>
  <si>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</si>
  <si>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</si>
  <si>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</si>
  <si>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</si>
  <si>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</si>
  <si>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</si>
  <si>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</si>
  <si>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</si>
  <si>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</si>
  <si>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</si>
  <si>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</si>
  <si>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</si>
  <si>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</si>
  <si>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</si>
  <si>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</si>
  <si>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</si>
  <si>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</si>
  <si>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</si>
  <si>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</si>
  <si>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</si>
  <si>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</si>
  <si>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</si>
  <si>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</si>
  <si>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</si>
  <si>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</si>
  <si>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</si>
  <si>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</si>
  <si>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</si>
  <si>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</si>
  <si>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</si>
  <si>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</si>
  <si>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</si>
  <si>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</si>
  <si>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</si>
  <si>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</si>
  <si>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</si>
  <si>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</si>
  <si>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</si>
  <si>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</si>
  <si>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</si>
  <si>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</si>
  <si>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</si>
  <si>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</si>
  <si>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</si>
  <si>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</si>
  <si>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</si>
  <si>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</si>
  <si>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</si>
  <si>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</si>
  <si>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</si>
  <si>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</si>
  <si>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</si>
  <si>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</si>
  <si>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</si>
  <si>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</si>
  <si>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</si>
  <si>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</si>
  <si>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</si>
  <si>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</si>
  <si>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</si>
  <si>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</si>
  <si>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</si>
  <si>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</si>
  <si>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</si>
  <si>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</si>
  <si>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</si>
  <si>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</si>
  <si>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</si>
  <si>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</si>
  <si>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</si>
  <si>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</si>
  <si>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</si>
  <si>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</si>
  <si>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</si>
  <si>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</si>
  <si>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</si>
  <si>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</si>
  <si>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</si>
  <si>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</si>
  <si>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</si>
  <si>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</si>
  <si>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</si>
  <si>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</si>
  <si>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</si>
  <si>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</si>
  <si>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</si>
  <si>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</si>
  <si>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</si>
  <si>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</si>
  <si>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</si>
  <si>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</si>
  <si>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</si>
  <si>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</si>
  <si>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</si>
  <si>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</si>
  <si>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</si>
  <si>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</si>
  <si>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</si>
  <si>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</si>
  <si>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</si>
  <si>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</si>
  <si>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</si>
  <si>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</si>
  <si>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</si>
  <si>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</si>
  <si>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</si>
  <si>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</si>
  <si>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</si>
  <si>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</si>
  <si>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</si>
  <si>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</si>
  <si>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</si>
  <si>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</si>
  <si>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</si>
  <si>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</si>
  <si>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</si>
  <si>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</si>
  <si>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</si>
  <si>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</si>
  <si>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</si>
  <si>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</si>
  <si>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</si>
  <si>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</si>
  <si>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</si>
  <si>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</si>
  <si>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</si>
  <si>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</si>
  <si>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</si>
  <si>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</si>
  <si>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</si>
  <si>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</si>
  <si>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</si>
  <si>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</si>
  <si>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</si>
  <si>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</si>
  <si>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</si>
  <si>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</si>
  <si>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</si>
  <si>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</si>
  <si>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</si>
  <si>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</si>
  <si>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</si>
  <si>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</si>
  <si>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</si>
  <si>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</si>
  <si>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</si>
  <si>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</si>
  <si>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</si>
  <si>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</si>
  <si>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</si>
  <si>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</si>
  <si>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</si>
  <si>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</si>
  <si>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</si>
  <si>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</si>
  <si>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</si>
  <si>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</si>
  <si>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</si>
  <si>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</si>
  <si>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</si>
  <si>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</si>
  <si>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</si>
  <si>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</si>
  <si>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</si>
  <si>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</si>
  <si>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</si>
  <si>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</si>
  <si>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</si>
  <si>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</si>
  <si>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</si>
  <si>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</si>
  <si>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</si>
  <si>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</si>
  <si>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</si>
  <si>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</si>
  <si>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</si>
  <si>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</si>
  <si>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</si>
  <si>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</si>
  <si>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</si>
  <si>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</si>
  <si>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</si>
  <si>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</si>
  <si>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</si>
  <si>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</si>
  <si>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</si>
  <si>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</si>
  <si>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</si>
  <si>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</si>
  <si>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</si>
  <si>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</si>
  <si>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</si>
  <si>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</si>
  <si>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</si>
  <si>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</si>
  <si>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</si>
  <si>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</si>
  <si>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</si>
  <si>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</si>
  <si>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</si>
  <si>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</si>
  <si>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</si>
  <si>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</si>
  <si>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</si>
  <si>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</si>
  <si>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</si>
  <si>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</si>
  <si>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</si>
  <si>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</si>
  <si>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</si>
  <si>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</si>
  <si>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</si>
  <si>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</si>
  <si>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</si>
  <si>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</si>
  <si>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</si>
  <si>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</si>
  <si>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</si>
  <si>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</si>
  <si>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</si>
  <si>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</si>
  <si>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</si>
  <si>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</si>
  <si>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</si>
  <si>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</si>
  <si>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</si>
  <si>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</si>
  <si>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</si>
  <si>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</si>
  <si>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</si>
  <si>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</si>
  <si>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</si>
  <si>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</si>
  <si>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</si>
  <si>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</si>
  <si>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</si>
  <si>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</si>
  <si>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</si>
  <si>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</si>
  <si>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</si>
  <si>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</si>
  <si>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</si>
  <si>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</si>
  <si>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</si>
  <si>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</si>
  <si>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</si>
  <si>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</si>
  <si>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</si>
  <si>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</si>
  <si>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</si>
  <si>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</si>
  <si>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</si>
  <si>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</si>
  <si>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</si>
  <si>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</si>
  <si>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</si>
  <si>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</si>
  <si>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</si>
  <si>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</si>
  <si>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</si>
  <si>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</si>
  <si>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</si>
  <si>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</si>
  <si>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</si>
  <si>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</si>
  <si>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</si>
  <si>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</si>
  <si>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</si>
  <si>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</si>
  <si>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</si>
  <si>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</si>
  <si>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</si>
  <si>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</si>
  <si>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</si>
  <si>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</si>
  <si>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</si>
  <si>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</si>
  <si>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</si>
  <si>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</si>
  <si>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</si>
  <si>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</si>
  <si>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</si>
  <si>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</si>
  <si>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</si>
  <si>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</si>
  <si>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</si>
  <si>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</si>
  <si>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</si>
  <si>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</si>
  <si>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</si>
  <si>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</si>
  <si>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</si>
  <si>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</si>
  <si>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</si>
  <si>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</si>
  <si>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</si>
  <si>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</si>
  <si>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</si>
  <si>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</si>
  <si>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</si>
  <si>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</si>
  <si>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</si>
  <si>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</si>
  <si>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</si>
  <si>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</si>
  <si>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</si>
  <si>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</si>
  <si>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</si>
  <si>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</si>
  <si>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</si>
  <si>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</si>
  <si>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</si>
  <si>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</si>
  <si>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</si>
  <si>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</si>
  <si>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</si>
  <si>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</si>
  <si>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</si>
  <si>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</si>
  <si>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</si>
  <si>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</si>
  <si>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</si>
  <si>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</si>
  <si>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</si>
  <si>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</si>
  <si>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</si>
  <si>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</si>
  <si>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</si>
  <si>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</si>
  <si>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</si>
  <si>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</si>
  <si>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</si>
  <si>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</si>
  <si>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</si>
  <si>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</si>
  <si>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</si>
  <si>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</si>
  <si>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</si>
  <si>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</si>
  <si>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</si>
  <si>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</si>
  <si>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</si>
  <si>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</si>
  <si>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</si>
  <si>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</si>
  <si>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</si>
  <si>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</si>
  <si>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</si>
  <si>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</si>
  <si>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</si>
  <si>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</si>
  <si>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</si>
  <si>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</si>
  <si>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</si>
  <si>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</si>
  <si>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</si>
  <si>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</si>
  <si>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</si>
  <si>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</si>
  <si>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</si>
  <si>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</si>
  <si>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</si>
  <si>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</si>
  <si>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</si>
  <si>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</si>
  <si>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</si>
  <si>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</si>
  <si>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</si>
  <si>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</si>
  <si>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</si>
  <si>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</si>
  <si>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</si>
  <si>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</si>
  <si>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</si>
  <si>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</si>
  <si>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</si>
  <si>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</si>
  <si>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</si>
  <si>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</si>
  <si>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</si>
  <si>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</si>
  <si>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</si>
  <si>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</si>
  <si>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</si>
  <si>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</si>
  <si>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</si>
  <si>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</si>
  <si>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</si>
  <si>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</si>
  <si>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</si>
  <si>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</si>
  <si>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</si>
  <si>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</si>
  <si>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</si>
  <si>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</si>
  <si>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</si>
  <si>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</si>
  <si>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</si>
  <si>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</si>
  <si>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</si>
  <si>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</si>
  <si>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</si>
  <si>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</si>
  <si>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</si>
  <si>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</si>
  <si>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</si>
  <si>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</si>
  <si>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</si>
  <si>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</si>
  <si>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</si>
  <si>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</si>
  <si>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</si>
  <si>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</si>
  <si>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</si>
  <si>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</si>
  <si>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</si>
  <si>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</si>
  <si>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</si>
  <si>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</si>
  <si>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</si>
  <si>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</si>
  <si>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</si>
  <si>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</si>
  <si>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</si>
  <si>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</si>
  <si>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</si>
  <si>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</si>
  <si>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</si>
  <si>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</si>
  <si>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</si>
  <si>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</si>
  <si>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</si>
  <si>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</si>
  <si>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</si>
  <si>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</si>
  <si>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</si>
  <si>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</si>
  <si>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</si>
  <si>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</si>
  <si>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</si>
  <si>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</si>
  <si>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</si>
  <si>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</si>
  <si>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</si>
  <si>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</si>
  <si>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</si>
  <si>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</si>
  <si>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</si>
  <si>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</si>
  <si>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</si>
  <si>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</si>
  <si>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</si>
  <si>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</si>
  <si>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</si>
  <si>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</si>
  <si>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</si>
  <si>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</si>
  <si>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</si>
  <si>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</si>
  <si>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</si>
  <si>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</si>
  <si>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</si>
  <si>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</si>
  <si>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</si>
  <si>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</si>
  <si>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</si>
  <si>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</si>
  <si>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</si>
  <si>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</si>
  <si>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</si>
  <si>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</si>
  <si>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</si>
  <si>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</si>
  <si>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</si>
  <si>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</si>
  <si>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</si>
  <si>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</si>
  <si>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</si>
  <si>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</si>
  <si>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</si>
  <si>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</si>
  <si>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</si>
  <si>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</si>
  <si>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</si>
  <si>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</si>
  <si>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</si>
  <si>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</si>
  <si>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</si>
  <si>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</si>
  <si>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</si>
  <si>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</si>
  <si>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</si>
  <si>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</si>
  <si>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</si>
  <si>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</si>
  <si>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</si>
  <si>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</si>
  <si>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</si>
  <si>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</si>
  <si>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</si>
  <si>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</si>
  <si>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</si>
  <si>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</si>
  <si>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</si>
  <si>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</si>
  <si>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</si>
  <si>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</si>
  <si>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</si>
  <si>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</si>
  <si>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</si>
  <si>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</si>
  <si>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</si>
  <si>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</si>
  <si>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</si>
  <si>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</si>
  <si>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</si>
  <si>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</si>
  <si>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</si>
  <si>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</si>
  <si>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</si>
  <si>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</si>
  <si>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</si>
  <si>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</si>
  <si>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</si>
  <si>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</si>
  <si>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</si>
  <si>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</si>
  <si>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</si>
  <si>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</si>
  <si>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</si>
  <si>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</si>
  <si>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</si>
  <si>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</si>
  <si>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</si>
  <si>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</si>
  <si>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</si>
  <si>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</si>
  <si>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</si>
  <si>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</si>
  <si>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</si>
  <si>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</si>
  <si>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</si>
  <si>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</si>
  <si>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</si>
  <si>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</si>
  <si>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</si>
  <si>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</si>
  <si>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</si>
  <si>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</si>
  <si>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</si>
  <si>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</si>
  <si>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</si>
  <si>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</si>
  <si>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</si>
  <si>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</si>
  <si>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</si>
  <si>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</si>
  <si>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</si>
  <si>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</si>
  <si>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</si>
  <si>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</si>
  <si>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</si>
  <si>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</si>
  <si>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</si>
  <si>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</si>
  <si>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</si>
  <si>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</si>
  <si>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</si>
  <si>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</si>
  <si>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</si>
  <si>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</si>
  <si>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</si>
  <si>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</si>
  <si>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</si>
  <si>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</si>
  <si>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</si>
  <si>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</si>
  <si>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</si>
  <si>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</si>
  <si>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</si>
  <si>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</si>
  <si>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</si>
  <si>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</si>
  <si>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</si>
  <si>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</si>
  <si>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</si>
  <si>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</si>
  <si>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</si>
  <si>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</si>
  <si>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</si>
  <si>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</si>
  <si>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</si>
  <si>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</si>
  <si>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</si>
  <si>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</si>
  <si>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</si>
  <si>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</si>
  <si>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</si>
  <si>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</si>
  <si>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</si>
  <si>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</si>
  <si>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</si>
  <si>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</si>
  <si>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</si>
  <si>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</si>
  <si>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</si>
  <si>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</si>
  <si>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</si>
  <si>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</si>
  <si>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</si>
  <si>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</si>
  <si>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</si>
  <si>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</si>
  <si>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</si>
  <si>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</si>
  <si>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</si>
  <si>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</si>
  <si>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</si>
  <si>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</si>
  <si>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</si>
  <si>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</si>
  <si>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</si>
  <si>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</si>
  <si>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</si>
  <si>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</si>
  <si>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</si>
  <si>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</si>
  <si>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</si>
  <si>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</si>
  <si>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</si>
  <si>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</si>
  <si>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</si>
  <si>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</si>
  <si>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</si>
  <si>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</si>
  <si>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</si>
  <si>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</si>
  <si>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</si>
  <si>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</si>
  <si>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</si>
  <si>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</si>
  <si>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</si>
  <si>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</si>
  <si>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</si>
  <si>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</si>
  <si>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</si>
  <si>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</si>
  <si>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</si>
  <si>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</si>
  <si>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</si>
  <si>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</si>
  <si>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</si>
  <si>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</si>
  <si>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</si>
  <si>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</si>
  <si>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</si>
  <si>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</si>
  <si>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</si>
  <si>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</si>
  <si>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</si>
  <si>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</si>
  <si>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</si>
  <si>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</si>
  <si>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</si>
  <si>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</si>
  <si>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</si>
  <si>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</si>
  <si>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</si>
  <si>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</si>
  <si>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</si>
  <si>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</si>
  <si>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</si>
  <si>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</si>
  <si>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</si>
  <si>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</si>
  <si>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</si>
  <si>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</si>
  <si>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</si>
  <si>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</si>
  <si>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</si>
  <si>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</si>
  <si>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</si>
  <si>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</si>
  <si>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</si>
  <si>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</si>
  <si>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</si>
  <si>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</si>
  <si>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</si>
  <si>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</si>
  <si>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</si>
  <si>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</si>
  <si>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</si>
  <si>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</si>
  <si>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</si>
  <si>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</si>
  <si>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</si>
  <si>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</si>
  <si>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</si>
  <si>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</si>
  <si>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</si>
  <si>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</si>
  <si>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</si>
  <si>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</si>
  <si>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</si>
  <si>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</si>
  <si>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</si>
  <si>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</si>
  <si>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</si>
  <si>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</si>
  <si>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</si>
  <si>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</si>
  <si>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</si>
  <si>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</si>
  <si>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</si>
  <si>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</si>
  <si>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</si>
  <si>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</si>
  <si>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</si>
  <si>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</si>
  <si>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</si>
  <si>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</si>
  <si>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</si>
  <si>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</si>
  <si>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</si>
  <si>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</si>
  <si>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</si>
  <si>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</si>
  <si>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</si>
  <si>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</si>
  <si>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</si>
  <si>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</si>
  <si>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</si>
  <si>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</si>
  <si>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</si>
  <si>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</si>
  <si>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</si>
  <si>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</si>
  <si>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</si>
  <si>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</si>
  <si>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</si>
  <si>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</si>
  <si>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</si>
  <si>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</si>
  <si>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</si>
  <si>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</si>
  <si>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</si>
  <si>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</si>
  <si>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</si>
  <si>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</si>
  <si>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</si>
  <si>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</si>
  <si>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</si>
  <si>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</si>
  <si>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</si>
  <si>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</si>
  <si>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</si>
  <si>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</si>
  <si>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</si>
  <si>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</si>
  <si>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</si>
  <si>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</si>
  <si>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</si>
  <si>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</si>
  <si>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</si>
  <si>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</si>
  <si>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</si>
  <si>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</si>
  <si>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</si>
  <si>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</si>
  <si>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</si>
  <si>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</si>
  <si>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</si>
  <si>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</si>
  <si>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</si>
  <si>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</si>
  <si>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</si>
  <si>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</si>
  <si>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</si>
  <si>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</si>
  <si>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</si>
  <si>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</si>
  <si>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</si>
  <si>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</si>
  <si>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</si>
  <si>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</si>
  <si>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</si>
  <si>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</si>
  <si>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</si>
  <si>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</si>
  <si>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</si>
  <si>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</si>
  <si>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</si>
  <si>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</si>
  <si>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</si>
  <si>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</si>
  <si>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</si>
  <si>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</si>
  <si>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</si>
  <si>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</si>
  <si>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</si>
  <si>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</si>
  <si>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</si>
  <si>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</si>
  <si>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</si>
  <si>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</si>
  <si>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</si>
  <si>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</si>
  <si>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</si>
  <si>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</si>
  <si>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</si>
  <si>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</si>
  <si>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</si>
  <si>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</si>
  <si>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</si>
  <si>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</si>
  <si>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</si>
  <si>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</si>
  <si>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</si>
  <si>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</si>
  <si>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</si>
  <si>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</si>
  <si>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</si>
  <si>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</si>
  <si>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</si>
  <si>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</si>
  <si>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</si>
  <si>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</si>
  <si>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</si>
  <si>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</si>
  <si>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</si>
  <si>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</si>
  <si>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</si>
  <si>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</si>
  <si>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</si>
  <si>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</si>
  <si>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</si>
  <si>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</si>
  <si>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</si>
  <si>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</si>
  <si>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</si>
  <si>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</si>
  <si>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</si>
  <si>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</si>
  <si>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</si>
  <si>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</si>
  <si>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</si>
  <si>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</si>
  <si>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</si>
  <si>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</si>
  <si>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</si>
  <si>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</si>
  <si>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</si>
  <si>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</si>
  <si>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</si>
  <si>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</si>
  <si>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</si>
  <si>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</si>
  <si>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</si>
  <si>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</si>
  <si>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</si>
  <si>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</si>
  <si>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</si>
  <si>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</si>
  <si>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</si>
  <si>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</si>
  <si>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</si>
  <si>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</si>
  <si>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</si>
  <si>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</si>
  <si>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</si>
  <si>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</si>
  <si>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</si>
  <si>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</si>
  <si>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</si>
  <si>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</si>
  <si>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</si>
  <si>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</si>
  <si>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</si>
  <si>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</si>
  <si>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</si>
  <si>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</si>
  <si>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</si>
  <si>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</si>
  <si>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</si>
  <si>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</si>
  <si>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</si>
  <si>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</si>
  <si>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</si>
  <si>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</si>
  <si>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</si>
  <si>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</si>
  <si>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</si>
  <si>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</si>
  <si>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</si>
  <si>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</si>
  <si>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</si>
  <si>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</si>
  <si>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</si>
  <si>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</si>
  <si>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</si>
  <si>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</si>
  <si>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</si>
  <si>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</si>
  <si>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</si>
  <si>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</si>
  <si>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</si>
  <si>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</si>
  <si>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</si>
  <si>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</si>
  <si>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</si>
  <si>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</si>
  <si>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</si>
  <si>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</si>
  <si>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</si>
  <si>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</si>
  <si>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</si>
  <si>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</si>
  <si>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</si>
  <si>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</si>
  <si>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</si>
  <si>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</si>
  <si>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</si>
  <si>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</si>
  <si>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</si>
  <si>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</si>
  <si>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</si>
  <si>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</si>
  <si>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</si>
  <si>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</si>
  <si>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</si>
  <si>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</si>
  <si>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</si>
  <si>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</si>
  <si>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</si>
  <si>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</si>
  <si>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</si>
  <si>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</si>
  <si>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</si>
  <si>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</si>
  <si>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</si>
  <si>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</si>
  <si>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</si>
  <si>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</si>
  <si>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</si>
  <si>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</si>
  <si>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</si>
  <si>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</si>
  <si>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</si>
  <si>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</si>
  <si>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</si>
  <si>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</si>
  <si>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</si>
  <si>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</si>
  <si>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</si>
  <si>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</si>
  <si>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</si>
  <si>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</si>
  <si>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</si>
  <si>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</si>
  <si>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</si>
  <si>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</si>
  <si>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</si>
  <si>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</si>
  <si>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</si>
  <si>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</si>
  <si>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</si>
  <si>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</si>
  <si>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</si>
  <si>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</si>
  <si>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</si>
  <si>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</si>
  <si>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</si>
  <si>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</si>
  <si>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</si>
  <si>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</si>
  <si>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</si>
  <si>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</si>
  <si>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</si>
  <si>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</si>
  <si>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</si>
  <si>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</si>
  <si>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</si>
  <si>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</si>
  <si>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</si>
  <si>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</si>
  <si>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</si>
  <si>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</si>
  <si>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</si>
  <si>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</si>
  <si>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</si>
  <si>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</si>
  <si>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</si>
  <si>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</si>
  <si>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</si>
  <si>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</si>
  <si>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</si>
  <si>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</si>
  <si>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</si>
  <si>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</si>
  <si>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</si>
  <si>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</si>
  <si>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</si>
  <si>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</si>
  <si>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</si>
  <si>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</si>
  <si>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</si>
  <si>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</si>
  <si>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</si>
  <si>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</si>
  <si>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</si>
  <si>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</si>
  <si>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</si>
  <si>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</si>
  <si>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</si>
  <si>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</si>
  <si>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</si>
  <si>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</si>
  <si>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</si>
  <si>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</si>
  <si>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</si>
  <si>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</si>
  <si>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</si>
  <si>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</si>
  <si>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</si>
  <si>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</si>
  <si>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</si>
  <si>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</si>
  <si>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</si>
  <si>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</si>
  <si>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</si>
  <si>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</si>
  <si>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</si>
  <si>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</si>
  <si>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</si>
  <si>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</si>
  <si>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</si>
  <si>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</si>
  <si>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</si>
  <si>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</si>
  <si>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</si>
  <si>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</si>
  <si>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</si>
  <si>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</si>
  <si>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</si>
  <si>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</si>
  <si>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</si>
  <si>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</si>
  <si>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</si>
  <si>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</si>
  <si>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</si>
  <si>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</si>
  <si>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</si>
  <si>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</si>
  <si>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</si>
  <si>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</si>
  <si>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</si>
  <si>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</si>
  <si>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</si>
  <si>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</si>
  <si>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</si>
  <si>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</si>
  <si>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</si>
  <si>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</si>
  <si>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</si>
  <si>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</si>
  <si>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</si>
  <si>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</si>
  <si>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</si>
  <si>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</si>
  <si>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</si>
  <si>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</si>
  <si>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</si>
  <si>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</si>
  <si>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</si>
  <si>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</si>
  <si>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</si>
  <si>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</si>
  <si>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</si>
  <si>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</si>
  <si>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</si>
  <si>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</si>
  <si>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</si>
  <si>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</si>
  <si>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</si>
  <si>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</si>
  <si>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</si>
  <si>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</si>
  <si>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</si>
  <si>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</si>
  <si>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</si>
  <si>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</si>
  <si>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</si>
  <si>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</si>
  <si>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</si>
  <si>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</si>
  <si>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</si>
  <si>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</si>
  <si>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</si>
  <si>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</si>
  <si>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</si>
  <si>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</si>
  <si>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</si>
  <si>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</si>
  <si>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</si>
  <si>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</si>
  <si>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</si>
  <si>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</si>
  <si>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</si>
  <si>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</si>
  <si>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</si>
  <si>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</si>
  <si>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</si>
  <si>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</si>
  <si>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</si>
  <si>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</si>
  <si>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</si>
  <si>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</si>
  <si>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</si>
  <si>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</si>
  <si>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</si>
  <si>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</si>
  <si>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</si>
  <si>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</si>
  <si>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</si>
  <si>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</si>
  <si>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</si>
  <si>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</si>
  <si>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</si>
  <si>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</si>
  <si>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</si>
  <si>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</si>
  <si>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</si>
  <si>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</si>
  <si>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</si>
  <si>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</si>
  <si>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</si>
  <si>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</si>
  <si>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</si>
  <si>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</si>
  <si>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</si>
  <si>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</si>
  <si>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</si>
  <si>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</si>
  <si>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</si>
  <si>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</si>
  <si>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</si>
  <si>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</si>
  <si>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</si>
  <si>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</si>
  <si>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</si>
  <si>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</si>
  <si>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</si>
  <si>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</si>
  <si>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</si>
  <si>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</si>
  <si>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</si>
  <si>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</si>
  <si>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</si>
  <si>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</si>
  <si>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</si>
  <si>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</si>
  <si>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</si>
  <si>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</si>
  <si>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</si>
  <si>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</si>
  <si>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</si>
  <si>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</si>
  <si>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</si>
  <si>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</si>
  <si>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</si>
  <si>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</si>
  <si>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</si>
  <si>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</si>
  <si>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</si>
  <si>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</si>
  <si>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</si>
  <si>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</si>
  <si>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</si>
  <si>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</si>
  <si>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</si>
  <si>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</si>
  <si>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</si>
  <si>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</si>
  <si>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</si>
  <si>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</si>
  <si>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</si>
  <si>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</si>
  <si>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</si>
  <si>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</si>
  <si>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</si>
  <si>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</si>
  <si>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</si>
  <si>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</si>
  <si>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</si>
  <si>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</si>
  <si>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</si>
  <si>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</si>
  <si>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</si>
  <si>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</si>
  <si>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</si>
  <si>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</si>
  <si>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</si>
  <si>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</si>
  <si>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</si>
  <si>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</si>
  <si>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</si>
  <si>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</si>
  <si>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</si>
  <si>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</si>
  <si>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</si>
  <si>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</si>
  <si>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</si>
  <si>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</si>
  <si>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</si>
  <si>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</si>
  <si>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</si>
  <si>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</si>
  <si>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</si>
  <si>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</si>
  <si>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</si>
  <si>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</si>
  <si>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</si>
  <si>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</si>
  <si>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</si>
  <si>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</si>
  <si>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</si>
  <si>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</si>
  <si>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</si>
  <si>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</si>
  <si>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</si>
  <si>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</si>
  <si>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</si>
  <si>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</si>
  <si>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</si>
  <si>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</si>
  <si>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</si>
  <si>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</si>
  <si>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</si>
  <si>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</si>
  <si>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</si>
  <si>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</si>
  <si>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</si>
  <si>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</si>
  <si>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</si>
  <si>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</si>
  <si>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</si>
  <si>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</si>
  <si>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</si>
  <si>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</si>
  <si>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</si>
  <si>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</si>
  <si>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</si>
  <si>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</si>
  <si>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</si>
  <si>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</si>
  <si>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</si>
  <si>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</si>
  <si>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</si>
  <si>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</si>
  <si>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</si>
  <si>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</si>
  <si>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</si>
  <si>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</si>
  <si>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</si>
  <si>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</si>
  <si>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</si>
  <si>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</si>
  <si>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</si>
  <si>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</si>
  <si>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</si>
  <si>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</si>
  <si>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</si>
  <si>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</si>
  <si>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</si>
  <si>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</si>
  <si>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</si>
  <si>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</si>
  <si>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</si>
  <si>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</si>
  <si>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</si>
  <si>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</si>
  <si>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</si>
  <si>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</si>
  <si>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</si>
  <si>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</si>
  <si>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</si>
  <si>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</si>
  <si>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</si>
  <si>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</si>
  <si>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</si>
  <si>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</si>
  <si>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</si>
  <si>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</si>
  <si>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</si>
  <si>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</si>
  <si>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</si>
  <si>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</si>
  <si>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</si>
  <si>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</si>
  <si>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</si>
  <si>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</si>
  <si>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</si>
  <si>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</si>
  <si>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</si>
  <si>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</si>
  <si>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</si>
  <si>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</si>
  <si>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</si>
  <si>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</si>
  <si>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</si>
  <si>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</si>
  <si>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</si>
  <si>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</si>
  <si>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</si>
  <si>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</si>
  <si>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</si>
  <si>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</si>
  <si>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</si>
  <si>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</si>
  <si>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</si>
  <si>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</si>
  <si>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</si>
  <si>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</si>
  <si>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</si>
  <si>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</si>
  <si>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</si>
  <si>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</si>
  <si>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</si>
  <si>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</si>
  <si>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</si>
  <si>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</si>
  <si>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</si>
  <si>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</si>
  <si>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</si>
  <si>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</si>
  <si>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</si>
  <si>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</si>
  <si>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</si>
  <si>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</si>
  <si>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</si>
  <si>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</si>
  <si>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</si>
  <si>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</si>
  <si>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</si>
  <si>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</si>
  <si>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</si>
  <si>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</si>
  <si>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</si>
  <si>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</si>
  <si>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</si>
  <si>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</si>
  <si>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</si>
  <si>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</si>
  <si>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</si>
  <si>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</si>
  <si>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</si>
  <si>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</si>
  <si>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</si>
  <si>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</si>
  <si>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</si>
  <si>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</si>
  <si>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</si>
  <si>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</si>
  <si>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</si>
  <si>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</si>
  <si>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</si>
  <si>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</si>
  <si>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</si>
  <si>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</si>
  <si>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</si>
  <si>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</si>
  <si>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</si>
  <si>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</si>
  <si>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</si>
  <si>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</si>
  <si>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</si>
  <si>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</si>
  <si>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</si>
  <si>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</si>
  <si>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</si>
  <si>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</si>
  <si>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</si>
  <si>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</si>
  <si>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</si>
  <si>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</si>
  <si>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</si>
  <si>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</si>
  <si>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</si>
  <si>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</si>
  <si>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</si>
  <si>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</si>
  <si>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</si>
  <si>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</si>
  <si>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</si>
  <si>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</si>
  <si>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</si>
  <si>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</si>
  <si>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</si>
  <si>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</si>
  <si>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</si>
  <si>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</si>
  <si>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</si>
  <si>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</si>
  <si>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</si>
  <si>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</si>
  <si>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</si>
  <si>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</si>
  <si>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</si>
  <si>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</si>
  <si>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</si>
  <si>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</si>
  <si>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</si>
  <si>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</si>
  <si>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</si>
  <si>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</si>
  <si>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</si>
  <si>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</si>
  <si>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</si>
  <si>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</si>
  <si>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</si>
  <si>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</si>
  <si>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</si>
  <si>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</si>
  <si>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</si>
  <si>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</si>
  <si>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</si>
  <si>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</si>
  <si>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</si>
  <si>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</si>
  <si>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</si>
  <si>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</si>
  <si>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</si>
  <si>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</si>
  <si>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</si>
  <si>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</si>
  <si>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</si>
  <si>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</si>
  <si>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</si>
  <si>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</si>
  <si>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</si>
  <si>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</si>
  <si>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</si>
  <si>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</si>
  <si>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</si>
  <si>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</si>
  <si>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</si>
  <si>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</si>
  <si>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</si>
  <si>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</si>
  <si>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</si>
  <si>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</si>
  <si>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</si>
  <si>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</si>
  <si>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</si>
  <si>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</si>
  <si>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</si>
  <si>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</si>
  <si>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</si>
  <si>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</si>
  <si>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</si>
  <si>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</si>
  <si>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</si>
  <si>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</si>
  <si>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</si>
  <si>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</si>
  <si>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</si>
  <si>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</si>
  <si>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</si>
  <si>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</si>
  <si>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</si>
  <si>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</si>
  <si>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</si>
  <si>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</si>
  <si>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</si>
  <si>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</si>
  <si>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</si>
  <si>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</si>
  <si>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</si>
  <si>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</si>
  <si>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</si>
  <si>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</si>
  <si>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</si>
  <si>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</si>
  <si>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</si>
  <si>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</si>
  <si>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</si>
  <si>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</si>
  <si>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</si>
  <si>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</si>
  <si>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</si>
  <si>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</si>
  <si>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</si>
  <si>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</si>
  <si>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</si>
  <si>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</si>
  <si>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</si>
  <si>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</si>
  <si>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</si>
  <si>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</si>
  <si>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</si>
  <si>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</si>
  <si>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</si>
  <si>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</si>
  <si>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</si>
  <si>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</si>
  <si>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</si>
  <si>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</si>
  <si>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</si>
  <si>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</si>
  <si>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</si>
  <si>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</si>
  <si>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</si>
  <si>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</si>
  <si>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</si>
  <si>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</si>
  <si>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</si>
  <si>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</si>
  <si>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</si>
  <si>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</si>
  <si>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</si>
  <si>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</si>
  <si>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</si>
  <si>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</si>
  <si>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</si>
  <si>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</si>
  <si>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</si>
  <si>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</si>
  <si>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</si>
  <si>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</si>
  <si>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</si>
  <si>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</si>
  <si>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</si>
  <si>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</si>
  <si>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</si>
  <si>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</si>
  <si>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</si>
  <si>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</si>
  <si>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</si>
  <si>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</si>
  <si>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</si>
  <si>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</si>
  <si>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</si>
  <si>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</si>
  <si>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</si>
  <si>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</si>
  <si>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</si>
  <si>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</si>
  <si>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</si>
  <si>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</si>
  <si>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</si>
  <si>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</si>
  <si>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</si>
  <si>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</si>
  <si>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</si>
  <si>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</si>
  <si>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</si>
  <si>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</si>
  <si>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</si>
  <si>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</si>
  <si>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</si>
  <si>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</si>
  <si>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</si>
  <si>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</si>
  <si>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</si>
  <si>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</si>
  <si>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</si>
  <si>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</si>
  <si>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</si>
  <si>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</si>
  <si>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</si>
  <si>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</si>
  <si>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</si>
  <si>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</si>
  <si>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</si>
  <si>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</si>
  <si>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</si>
  <si>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</si>
  <si>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</si>
  <si>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</si>
  <si>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</si>
  <si>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</si>
  <si>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</si>
  <si>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</si>
  <si>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</si>
  <si>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</si>
  <si>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</si>
  <si>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</si>
  <si>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</si>
  <si>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</si>
  <si>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</si>
  <si>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</si>
  <si>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</si>
  <si>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</si>
  <si>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</si>
  <si>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</si>
  <si>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</si>
  <si>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</si>
  <si>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</si>
  <si>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</si>
  <si>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</si>
  <si>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</si>
  <si>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</si>
  <si>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</si>
  <si>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</si>
  <si>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</si>
  <si>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</si>
  <si>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</si>
  <si>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</si>
  <si>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</si>
  <si>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</si>
  <si>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</si>
  <si>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</si>
  <si>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</si>
  <si>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</si>
  <si>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</si>
  <si>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</si>
  <si>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</si>
  <si>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</si>
  <si>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</si>
  <si>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</si>
  <si>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</si>
  <si>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</si>
  <si>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</si>
  <si>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</si>
  <si>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</si>
  <si>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</si>
  <si>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</si>
  <si>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</si>
  <si>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</si>
  <si>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</si>
  <si>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</si>
  <si>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</si>
  <si>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</si>
  <si>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</si>
  <si>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</si>
  <si>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</si>
  <si>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</si>
  <si>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</si>
  <si>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</si>
  <si>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</si>
  <si>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</si>
  <si>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</si>
  <si>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</si>
  <si>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</si>
  <si>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</si>
  <si>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</si>
  <si>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</si>
  <si>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</si>
  <si>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</si>
  <si>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</si>
  <si>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</si>
  <si>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</si>
  <si>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</si>
  <si>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</si>
  <si>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</si>
  <si>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</si>
  <si>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</si>
  <si>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</si>
  <si>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</si>
  <si>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</si>
  <si>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</si>
  <si>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</si>
  <si>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</si>
  <si>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</si>
  <si>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</si>
  <si>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</si>
  <si>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</si>
  <si>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</si>
  <si>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</si>
  <si>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</si>
  <si>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</si>
  <si>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</si>
  <si>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</si>
  <si>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</si>
  <si>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</si>
  <si>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</si>
  <si>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</si>
  <si>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</si>
  <si>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</si>
  <si>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</si>
  <si>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</si>
  <si>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</si>
  <si>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</si>
  <si>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</si>
  <si>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</si>
  <si>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</si>
  <si>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</si>
  <si>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</si>
  <si>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</si>
  <si>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</si>
  <si>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</si>
  <si>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</si>
  <si>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</si>
  <si>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</si>
  <si>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</si>
  <si>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</si>
  <si>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</si>
  <si>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</si>
  <si>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</si>
  <si>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</si>
  <si>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</si>
  <si>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</si>
  <si>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</si>
  <si>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</si>
  <si>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</si>
  <si>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</si>
  <si>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</si>
  <si>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</si>
  <si>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</si>
  <si>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</si>
  <si>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</si>
  <si>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</si>
  <si>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</si>
  <si>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</si>
  <si>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</si>
  <si>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</si>
  <si>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</si>
  <si>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</si>
  <si>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</si>
  <si>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</si>
  <si>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</si>
  <si>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</si>
  <si>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</si>
  <si>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</si>
  <si>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</si>
  <si>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</si>
  <si>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</si>
  <si>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</si>
  <si>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</si>
  <si>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</si>
  <si>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</si>
  <si>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</si>
  <si>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</si>
  <si>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</si>
  <si>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</si>
  <si>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</si>
  <si>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</si>
  <si>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</si>
  <si>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</si>
  <si>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</si>
  <si>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</si>
  <si>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</si>
  <si>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</si>
  <si>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</si>
  <si>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</si>
  <si>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</si>
  <si>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</si>
  <si>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</si>
  <si>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</si>
  <si>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</si>
  <si>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</si>
  <si>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</si>
  <si>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</si>
  <si>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</si>
  <si>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</si>
  <si>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</si>
  <si>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</si>
  <si>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</si>
  <si>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</si>
  <si>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</si>
  <si>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</si>
  <si>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</si>
  <si>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</si>
  <si>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</si>
  <si>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</si>
  <si>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</si>
  <si>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</si>
  <si>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</si>
  <si>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</si>
  <si>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</si>
  <si>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</si>
  <si>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</si>
  <si>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</si>
  <si>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</si>
  <si>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</si>
  <si>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</si>
  <si>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</si>
  <si>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</si>
  <si>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</si>
  <si>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</si>
  <si>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</si>
  <si>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</si>
  <si>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</si>
  <si>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</si>
  <si>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</si>
  <si>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</si>
  <si>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</si>
  <si>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</si>
  <si>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</si>
  <si>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</si>
  <si>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</si>
  <si>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</si>
  <si>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</si>
  <si>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</si>
  <si>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</si>
  <si>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</si>
  <si>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</si>
  <si>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</si>
  <si>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</si>
  <si>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</si>
  <si>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</si>
  <si>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</si>
  <si>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</si>
  <si>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</si>
  <si>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</si>
  <si>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</si>
  <si>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</si>
  <si>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</si>
  <si>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</si>
  <si>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</si>
  <si>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</si>
  <si>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</si>
  <si>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</si>
  <si>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</si>
  <si>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</si>
  <si>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</si>
  <si>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</si>
  <si>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</si>
  <si>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</si>
  <si>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</si>
  <si>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</si>
  <si>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</si>
  <si>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</si>
  <si>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</si>
  <si>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</si>
  <si>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</si>
  <si>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</si>
  <si>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</si>
  <si>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</si>
  <si>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</si>
  <si>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</si>
  <si>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</si>
  <si>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</si>
  <si>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</si>
  <si>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</si>
  <si>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</si>
  <si>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</si>
  <si>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</si>
  <si>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</si>
  <si>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</si>
  <si>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</si>
  <si>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</si>
  <si>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</si>
  <si>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</si>
  <si>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</si>
  <si>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</si>
  <si>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</si>
  <si>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</si>
  <si>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</si>
  <si>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</si>
  <si>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</si>
  <si>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</si>
  <si>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</si>
  <si>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</si>
  <si>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</si>
  <si>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</si>
  <si>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</si>
  <si>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</si>
  <si>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</si>
  <si>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</si>
  <si>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</si>
  <si>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</si>
  <si>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</si>
  <si>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</si>
  <si>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</si>
  <si>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</si>
  <si>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</si>
  <si>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</si>
  <si>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</si>
  <si>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</si>
  <si>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</si>
  <si>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</si>
  <si>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</si>
  <si>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</si>
  <si>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</si>
  <si>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</si>
  <si>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</si>
  <si>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</si>
  <si>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</si>
  <si>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</si>
  <si>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</si>
  <si>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</si>
  <si>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</si>
  <si>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</si>
  <si>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</si>
  <si>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</si>
  <si>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</si>
  <si>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</si>
  <si>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</si>
  <si>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</si>
  <si>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</si>
  <si>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</si>
  <si>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</si>
  <si>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</si>
  <si>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</si>
  <si>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</si>
  <si>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</si>
  <si>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</si>
  <si>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</si>
  <si>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</si>
  <si>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</si>
  <si>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</si>
  <si>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</si>
  <si>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</si>
  <si>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</si>
  <si>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</si>
  <si>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</si>
  <si>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</si>
  <si>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</si>
  <si>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</si>
  <si>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</si>
  <si>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</si>
  <si>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</si>
  <si>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</si>
  <si>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</si>
  <si>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</si>
  <si>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</si>
  <si>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</si>
  <si>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</si>
  <si>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</si>
  <si>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</si>
  <si>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</si>
  <si>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</si>
  <si>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</si>
  <si>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</si>
  <si>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</si>
  <si>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</si>
  <si>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</si>
  <si>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</si>
  <si>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</si>
  <si>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</si>
  <si>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</si>
  <si>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</si>
  <si>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</si>
  <si>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</si>
  <si>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</si>
  <si>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</si>
  <si>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</si>
  <si>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</si>
  <si>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</si>
  <si>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</si>
  <si>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</si>
  <si>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</si>
  <si>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</si>
  <si>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</si>
  <si>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</si>
  <si>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</si>
  <si>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</si>
  <si>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</si>
  <si>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</si>
  <si>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</si>
  <si>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</si>
  <si>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</si>
  <si>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</si>
  <si>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</si>
  <si>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</si>
  <si>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</si>
  <si>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</si>
  <si>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</si>
  <si>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</si>
  <si>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</si>
  <si>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</si>
  <si>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</si>
  <si>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</si>
  <si>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</si>
  <si>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</si>
  <si>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</si>
  <si>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</si>
  <si>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</si>
  <si>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</si>
  <si>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</si>
  <si>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</si>
  <si>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</si>
  <si>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</si>
  <si>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</si>
  <si>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</si>
  <si>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</si>
  <si>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</si>
  <si>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</si>
  <si>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</si>
  <si>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</si>
  <si>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</si>
  <si>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</si>
  <si>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</si>
  <si>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</si>
  <si>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</si>
  <si>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</si>
  <si>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</si>
  <si>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</si>
  <si>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</si>
  <si>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</si>
  <si>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</si>
  <si>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</si>
  <si>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</si>
  <si>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</si>
  <si>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</si>
  <si>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</si>
  <si>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</si>
  <si>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</si>
  <si>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</si>
  <si>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</si>
  <si>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</si>
  <si>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</si>
  <si>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</si>
  <si>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</si>
  <si>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</si>
  <si>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</si>
  <si>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</si>
  <si>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</si>
  <si>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</si>
  <si>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</si>
  <si>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</si>
  <si>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</si>
  <si>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</si>
  <si>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</si>
  <si>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</si>
  <si>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</si>
  <si>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</si>
  <si>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</si>
  <si>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</si>
  <si>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</si>
  <si>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</si>
  <si>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</si>
  <si>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</si>
  <si>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</si>
  <si>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</si>
  <si>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</si>
  <si>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</si>
  <si>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</si>
  <si>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</si>
  <si>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</si>
  <si>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</si>
  <si>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</si>
  <si>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</si>
  <si>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</si>
  <si>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</si>
  <si>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</si>
  <si>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</si>
  <si>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</si>
  <si>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</si>
  <si>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</si>
  <si>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</si>
  <si>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</si>
  <si>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</si>
  <si>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</si>
  <si>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</si>
  <si>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</si>
  <si>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</si>
  <si>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</si>
  <si>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</si>
  <si>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</si>
  <si>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</si>
  <si>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</si>
  <si>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</si>
  <si>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</si>
  <si>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</si>
  <si>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</si>
  <si>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</si>
  <si>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</si>
  <si>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</si>
  <si>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</si>
  <si>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</si>
  <si>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</si>
  <si>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</si>
  <si>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</si>
  <si>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</si>
  <si>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</si>
  <si>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</si>
  <si>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</si>
  <si>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</si>
  <si>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</si>
  <si>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</si>
  <si>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</si>
  <si>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</si>
  <si>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</si>
  <si>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</si>
  <si>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</si>
  <si>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</si>
  <si>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</si>
  <si>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</si>
  <si>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</si>
  <si>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</si>
  <si>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</si>
  <si>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</si>
  <si>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</si>
  <si>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</si>
  <si>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</si>
  <si>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</si>
  <si>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</si>
  <si>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</si>
  <si>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</si>
  <si>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</si>
  <si>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</si>
  <si>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</si>
  <si>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</si>
  <si>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</si>
  <si>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</si>
  <si>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</si>
  <si>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</si>
  <si>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</si>
  <si>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</si>
  <si>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</si>
  <si>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</si>
  <si>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</si>
  <si>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</si>
  <si>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</si>
  <si>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</si>
  <si>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</si>
  <si>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</si>
  <si>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</si>
  <si>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</si>
  <si>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</si>
  <si>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</si>
  <si>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</si>
  <si>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</si>
  <si>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</si>
  <si>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</si>
  <si>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</si>
  <si>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</si>
  <si>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</si>
  <si>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</si>
  <si>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</si>
  <si>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</si>
  <si>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</si>
  <si>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</si>
  <si>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</si>
  <si>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</si>
  <si>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</si>
  <si>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</si>
  <si>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</si>
  <si>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</si>
  <si>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</si>
  <si>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</si>
  <si>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</si>
  <si>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</si>
  <si>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</si>
  <si>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</si>
  <si>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</si>
  <si>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</si>
  <si>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</si>
  <si>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</si>
  <si>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</si>
  <si>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</si>
  <si>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</si>
  <si>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</si>
  <si>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</si>
  <si>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</si>
  <si>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</si>
  <si>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</si>
  <si>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</si>
  <si>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</si>
  <si>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</si>
  <si>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</si>
  <si>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</si>
  <si>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</si>
  <si>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</si>
  <si>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</si>
  <si>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</si>
  <si>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</si>
  <si>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</si>
  <si>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</si>
  <si>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</si>
  <si>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</si>
  <si>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</si>
  <si>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</si>
  <si>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</si>
  <si>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</si>
  <si>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</si>
  <si>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</si>
  <si>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</si>
  <si>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</si>
  <si>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</si>
  <si>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</si>
  <si>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</si>
  <si>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</si>
  <si>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</si>
  <si>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</si>
  <si>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</si>
  <si>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</si>
  <si>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</si>
  <si>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</si>
  <si>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</si>
  <si>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</si>
  <si>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</si>
  <si>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</si>
  <si>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</si>
  <si>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</si>
  <si>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</si>
  <si>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</si>
  <si>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</si>
  <si>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</si>
  <si>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</si>
  <si>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</si>
  <si>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</si>
  <si>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</si>
  <si>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</si>
  <si>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</si>
  <si>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</si>
  <si>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</si>
  <si>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</si>
  <si>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</si>
  <si>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</si>
  <si>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</si>
  <si>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</si>
  <si>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</si>
  <si>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</si>
  <si>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</si>
  <si>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</si>
  <si>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</si>
  <si>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</si>
  <si>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</si>
  <si>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</si>
  <si>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</si>
  <si>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</si>
  <si>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</si>
  <si>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</si>
  <si>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</si>
  <si>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</si>
  <si>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</si>
  <si>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</si>
  <si>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</si>
  <si>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</si>
  <si>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</si>
  <si>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</si>
  <si>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</si>
  <si>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</si>
  <si>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</si>
  <si>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</si>
  <si>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</si>
  <si>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</si>
  <si>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</si>
  <si>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</si>
  <si>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</si>
  <si>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</si>
  <si>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</si>
  <si>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</si>
  <si>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</si>
  <si>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</si>
  <si>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</si>
  <si>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</si>
  <si>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</si>
  <si>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</si>
  <si>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</si>
  <si>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</si>
  <si>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</si>
  <si>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</si>
  <si>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</si>
  <si>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</si>
  <si>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</si>
  <si>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</si>
  <si>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</si>
  <si>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</si>
  <si>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</si>
  <si>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</si>
  <si>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</si>
  <si>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</si>
  <si>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</si>
  <si>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</si>
  <si>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</si>
  <si>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</si>
  <si>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</si>
  <si>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</si>
  <si>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</si>
  <si>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</si>
  <si>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</si>
  <si>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</si>
  <si>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</si>
  <si>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</si>
  <si>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</si>
  <si>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</si>
  <si>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</si>
  <si>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</si>
  <si>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</si>
  <si>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</si>
  <si>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</si>
  <si>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</si>
  <si>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</si>
  <si>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</si>
  <si>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</si>
  <si>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</si>
  <si>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</si>
  <si>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</si>
  <si>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</si>
  <si>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</si>
  <si>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</si>
  <si>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</si>
  <si>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</si>
  <si>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</si>
  <si>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</si>
  <si>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</si>
  <si>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</si>
  <si>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</si>
  <si>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</si>
  <si>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</si>
  <si>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</si>
  <si>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</si>
  <si>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</si>
  <si>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</si>
  <si>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</si>
  <si>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</si>
  <si>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</si>
  <si>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</si>
  <si>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</si>
  <si>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</si>
  <si>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</si>
  <si>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</si>
  <si>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</si>
  <si>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</si>
  <si>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</si>
  <si>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</si>
  <si>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</si>
  <si>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</si>
  <si>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</si>
  <si>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</si>
  <si>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</si>
  <si>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</si>
  <si>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</si>
  <si>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</si>
  <si>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</si>
  <si>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</si>
  <si>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</si>
  <si>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</si>
  <si>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</si>
  <si>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</si>
  <si>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</si>
  <si>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</si>
  <si>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</si>
  <si>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</si>
  <si>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</si>
  <si>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</si>
  <si>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</si>
  <si>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</si>
  <si>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</si>
  <si>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</si>
  <si>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</si>
  <si>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</si>
  <si>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</si>
  <si>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</si>
  <si>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</si>
  <si>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</si>
  <si>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</si>
  <si>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</si>
  <si>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</si>
  <si>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</si>
  <si>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</si>
  <si>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</si>
  <si>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</si>
  <si>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</si>
  <si>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</si>
  <si>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</si>
  <si>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</si>
  <si>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</si>
  <si>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</si>
  <si>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</si>
  <si>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</si>
  <si>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</si>
  <si>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</si>
  <si>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</si>
  <si>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</si>
  <si>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</si>
  <si>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</si>
  <si>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</si>
  <si>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</si>
  <si>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</si>
  <si>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</si>
  <si>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</si>
  <si>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</si>
  <si>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</si>
  <si>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</si>
  <si>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</si>
  <si>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</si>
  <si>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</si>
  <si>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</si>
  <si>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</si>
  <si>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</si>
  <si>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</si>
  <si>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</si>
  <si>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</si>
  <si>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</si>
  <si>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</si>
  <si>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</si>
  <si>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</si>
  <si>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</si>
  <si>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</si>
  <si>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</si>
  <si>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</si>
  <si>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</si>
  <si>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</si>
  <si>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</si>
  <si>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</si>
  <si>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</si>
  <si>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</si>
  <si>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</si>
  <si>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</si>
  <si>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</si>
  <si>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</si>
  <si>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</si>
  <si>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</si>
  <si>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</si>
  <si>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</si>
  <si>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</si>
  <si>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</si>
  <si>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</si>
  <si>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</si>
  <si>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</si>
  <si>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</si>
  <si>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</si>
  <si>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</si>
  <si>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</si>
  <si>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</si>
  <si>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</si>
  <si>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</si>
  <si>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</si>
  <si>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</si>
  <si>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</si>
  <si>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</si>
  <si>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</si>
  <si>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</si>
  <si>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</si>
  <si>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</si>
  <si>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</si>
  <si>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</si>
  <si>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</si>
  <si>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</si>
  <si>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</si>
  <si>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</si>
  <si>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</si>
  <si>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</si>
  <si>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</si>
  <si>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</si>
  <si>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</si>
  <si>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</si>
  <si>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</si>
  <si>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</si>
  <si>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</si>
  <si>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</si>
  <si>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</si>
  <si>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</si>
  <si>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</si>
  <si>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</si>
  <si>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</si>
  <si>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</si>
  <si>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</si>
  <si>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</si>
  <si>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</si>
  <si>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</si>
  <si>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</si>
  <si>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</si>
  <si>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</si>
  <si>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</si>
  <si>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</si>
  <si>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</si>
  <si>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</si>
  <si>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</si>
  <si>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</si>
  <si>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</si>
  <si>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</si>
  <si>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</si>
  <si>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</si>
  <si>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</si>
  <si>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</si>
  <si>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</si>
  <si>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</si>
  <si>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</si>
  <si>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</si>
  <si>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</si>
  <si>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</si>
  <si>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</si>
  <si>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</si>
  <si>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</si>
  <si>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</si>
  <si>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</si>
  <si>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</si>
  <si>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</si>
  <si>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</si>
  <si>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</si>
  <si>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</si>
  <si>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</si>
  <si>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</si>
  <si>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</si>
  <si>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</si>
  <si>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</si>
  <si>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</si>
  <si>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</si>
  <si>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</si>
  <si>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</si>
  <si>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</si>
  <si>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</si>
  <si>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</si>
  <si>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</si>
  <si>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</si>
  <si>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</si>
  <si>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</si>
  <si>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</si>
  <si>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</si>
  <si>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</si>
  <si>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</si>
  <si>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</si>
  <si>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</si>
  <si>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</si>
  <si>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</si>
  <si>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</si>
  <si>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</si>
  <si>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</si>
  <si>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</si>
  <si>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</si>
  <si>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</si>
  <si>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</si>
  <si>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</si>
  <si>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</si>
  <si>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</si>
  <si>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</si>
  <si>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</si>
  <si>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</si>
  <si>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</si>
  <si>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</si>
  <si>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</si>
  <si>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</si>
  <si>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</si>
  <si>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</si>
  <si>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</si>
  <si>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</si>
  <si>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</si>
  <si>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</si>
  <si>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</si>
  <si>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</si>
  <si>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</si>
  <si>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</si>
  <si>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</si>
  <si>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</si>
  <si>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</si>
  <si>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</si>
  <si>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</si>
  <si>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</si>
  <si>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</si>
  <si>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</si>
  <si>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</si>
  <si>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</si>
  <si>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</si>
  <si>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</si>
  <si>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</si>
  <si>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</si>
  <si>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</si>
  <si>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</si>
  <si>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</si>
  <si>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</si>
  <si>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</si>
  <si>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</si>
  <si>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</si>
  <si>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</si>
  <si>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</si>
  <si>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</si>
  <si>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</si>
  <si>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</si>
  <si>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</si>
  <si>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</si>
  <si>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</si>
  <si>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</si>
  <si>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</si>
  <si>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</si>
  <si>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</si>
  <si>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</si>
  <si>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</si>
  <si>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</si>
  <si>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</si>
  <si>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</si>
  <si>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</si>
  <si>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</si>
  <si>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</si>
  <si>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</si>
  <si>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</si>
  <si>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</si>
  <si>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</si>
  <si>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</si>
  <si>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</si>
  <si>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</si>
  <si>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</si>
  <si>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</si>
  <si>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</si>
  <si>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</si>
  <si>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</si>
  <si>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</si>
  <si>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</si>
  <si>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</si>
  <si>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</si>
  <si>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</si>
  <si>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</si>
  <si>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</si>
  <si>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</si>
  <si>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</si>
  <si>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</si>
  <si>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</si>
  <si>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</si>
  <si>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</si>
  <si>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</si>
  <si>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</si>
  <si>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</si>
  <si>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</si>
  <si>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</si>
  <si>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</si>
  <si>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</si>
  <si>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</si>
  <si>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</si>
  <si>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</si>
  <si>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</si>
  <si>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</si>
  <si>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</si>
  <si>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</si>
  <si>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</si>
  <si>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</si>
  <si>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</si>
  <si>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</si>
  <si>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</si>
  <si>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</si>
  <si>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</si>
  <si>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</si>
  <si>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</si>
  <si>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</si>
  <si>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</si>
  <si>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</si>
  <si>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</si>
  <si>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</si>
  <si>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</si>
  <si>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</si>
  <si>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</si>
  <si>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</si>
  <si>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</si>
  <si>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</si>
  <si>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</si>
  <si>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</si>
  <si>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</si>
  <si>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</si>
  <si>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</si>
  <si>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</si>
  <si>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</si>
  <si>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</si>
  <si>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</si>
  <si>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</si>
  <si>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</si>
  <si>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</si>
  <si>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</si>
  <si>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</si>
  <si>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</si>
  <si>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</si>
  <si>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</si>
  <si>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</si>
  <si>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</si>
  <si>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</si>
  <si>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</si>
  <si>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</si>
  <si>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</si>
  <si>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</si>
  <si>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</si>
  <si>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</si>
  <si>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</si>
  <si>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</si>
  <si>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</si>
  <si>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</si>
  <si>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</si>
  <si>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</si>
  <si>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</si>
  <si>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</si>
  <si>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</si>
  <si>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</si>
  <si>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</si>
  <si>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</si>
  <si>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</si>
  <si>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</si>
  <si>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</si>
  <si>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</si>
  <si>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</si>
  <si>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</si>
  <si>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</si>
  <si>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</si>
  <si>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</si>
  <si>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</si>
  <si>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</si>
  <si>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</si>
  <si>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</si>
  <si>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</si>
  <si>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</si>
  <si>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</si>
  <si>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</si>
  <si>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</si>
  <si>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</si>
  <si>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</si>
  <si>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</si>
  <si>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</si>
  <si>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</si>
  <si>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</si>
  <si>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</si>
  <si>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</si>
  <si>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</si>
  <si>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</si>
  <si>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</si>
  <si>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</si>
  <si>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</si>
  <si>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</si>
  <si>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</si>
  <si>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</si>
  <si>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</si>
  <si>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</si>
  <si>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</si>
  <si>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</si>
  <si>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</si>
  <si>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</si>
  <si>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</si>
  <si>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</si>
  <si>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</si>
  <si>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</si>
  <si>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</si>
  <si>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</si>
  <si>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</si>
  <si>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</si>
  <si>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</si>
  <si>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</si>
  <si>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</si>
  <si>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</si>
  <si>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</si>
  <si>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</si>
  <si>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</si>
  <si>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</si>
  <si>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</si>
  <si>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</si>
  <si>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</si>
  <si>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</si>
  <si>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</si>
  <si>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</si>
  <si>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</si>
  <si>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</si>
  <si>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</si>
  <si>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</si>
  <si>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</si>
  <si>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</si>
  <si>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</si>
  <si>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</si>
  <si>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</si>
  <si>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</si>
  <si>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</si>
  <si>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</si>
  <si>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</si>
  <si>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</si>
  <si>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</si>
  <si>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</si>
  <si>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</si>
  <si>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</si>
  <si>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</si>
  <si>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</si>
  <si>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</si>
  <si>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</si>
  <si>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</si>
  <si>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</si>
  <si>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</si>
  <si>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</si>
  <si>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</si>
  <si>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</si>
  <si>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</si>
  <si>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</si>
  <si>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</si>
  <si>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</si>
  <si>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</si>
  <si>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</si>
  <si>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</si>
  <si>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</si>
  <si>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</si>
  <si>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</si>
  <si>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</si>
  <si>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</si>
  <si>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</si>
  <si>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</si>
  <si>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</si>
  <si>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</si>
  <si>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</si>
  <si>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</si>
  <si>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</si>
  <si>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</si>
  <si>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</si>
  <si>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</si>
  <si>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</si>
  <si>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</si>
  <si>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</si>
  <si>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</si>
  <si>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</si>
  <si>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</si>
  <si>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</si>
  <si>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</si>
  <si>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</si>
  <si>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</si>
  <si>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</si>
  <si>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</si>
  <si>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</si>
  <si>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</si>
  <si>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</si>
  <si>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</si>
  <si>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</si>
  <si>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</si>
  <si>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</si>
  <si>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</si>
  <si>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</si>
  <si>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</si>
  <si>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</si>
  <si>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</si>
  <si>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</si>
  <si>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</si>
  <si>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</si>
  <si>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</si>
  <si>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</si>
  <si>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</si>
  <si>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</si>
  <si>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</si>
  <si>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</si>
  <si>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</si>
  <si>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</si>
  <si>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</si>
  <si>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</si>
  <si>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</si>
  <si>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</si>
  <si>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</si>
  <si>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</si>
  <si>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</si>
  <si>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</si>
  <si>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</si>
  <si>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</si>
  <si>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</si>
  <si>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</si>
  <si>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</si>
  <si>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</si>
  <si>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</si>
  <si>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</si>
  <si>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</si>
  <si>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</si>
  <si>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</si>
  <si>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</si>
  <si>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</si>
  <si>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</si>
  <si>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</si>
  <si>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</si>
  <si>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</si>
  <si>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</si>
  <si>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</si>
  <si>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</si>
  <si>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</si>
  <si>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</si>
  <si>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</si>
  <si>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</si>
  <si>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</si>
  <si>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</si>
  <si>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</si>
  <si>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</si>
  <si>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</si>
  <si>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</si>
  <si>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</si>
  <si>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</si>
  <si>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</si>
  <si>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</si>
  <si>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</si>
  <si>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</si>
  <si>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</si>
  <si>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</si>
  <si>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</si>
  <si>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</si>
  <si>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</si>
  <si>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</si>
  <si>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</si>
  <si>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</si>
  <si>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</si>
  <si>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</si>
  <si>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</si>
  <si>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</si>
  <si>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</si>
  <si>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</si>
  <si>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</si>
  <si>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</si>
  <si>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</si>
  <si>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</si>
  <si>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</si>
  <si>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</si>
  <si>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</si>
  <si>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</si>
  <si>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</si>
  <si>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</si>
  <si>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</si>
  <si>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</si>
  <si>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</si>
  <si>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</si>
  <si>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</si>
  <si>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</si>
  <si>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</si>
  <si>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</si>
  <si>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</si>
  <si>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</si>
  <si>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</si>
  <si>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</si>
  <si>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</si>
  <si>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</si>
  <si>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</si>
  <si>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</si>
  <si>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</si>
  <si>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</si>
  <si>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</si>
  <si>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</si>
  <si>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</si>
  <si>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</si>
  <si>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</si>
  <si>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</si>
  <si>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</si>
  <si>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</si>
  <si>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</si>
  <si>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</si>
  <si>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</si>
  <si>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</si>
  <si>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</si>
  <si>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</si>
  <si>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</si>
  <si>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</si>
  <si>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</si>
  <si>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</si>
  <si>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</si>
  <si>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</si>
  <si>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</si>
  <si>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</si>
  <si>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</si>
  <si>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</si>
  <si>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</si>
  <si>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</si>
  <si>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</si>
  <si>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</si>
  <si>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</si>
  <si>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</si>
  <si>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</si>
  <si>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</si>
  <si>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</si>
  <si>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</si>
  <si>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</si>
  <si>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</si>
  <si>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</si>
  <si>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</si>
  <si>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</si>
  <si>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</si>
  <si>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</si>
  <si>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</si>
  <si>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</si>
  <si>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</si>
  <si>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</si>
  <si>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</si>
  <si>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</si>
  <si>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</si>
  <si>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</si>
  <si>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</si>
  <si>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</si>
  <si>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</si>
  <si>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</si>
  <si>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</si>
  <si>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</si>
  <si>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</si>
  <si>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</si>
  <si>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</si>
  <si>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</si>
  <si>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</si>
  <si>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</si>
  <si>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</si>
  <si>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</si>
  <si>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</si>
  <si>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</si>
  <si>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</si>
  <si>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</si>
  <si>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</si>
  <si>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</si>
  <si>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</si>
  <si>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</si>
  <si>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</si>
  <si>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</si>
  <si>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</si>
  <si>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</si>
  <si>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</si>
  <si>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</si>
  <si>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</si>
  <si>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</si>
  <si>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</si>
  <si>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</si>
  <si>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</si>
  <si>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</si>
  <si>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</si>
  <si>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</si>
  <si>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</si>
  <si>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</si>
  <si>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</si>
  <si>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</si>
  <si>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</si>
  <si>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</si>
  <si>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</si>
  <si>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</si>
  <si>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</si>
  <si>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</si>
  <si>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</si>
  <si>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</si>
  <si>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</si>
  <si>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</si>
  <si>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</si>
  <si>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</si>
  <si>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</si>
  <si>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</si>
  <si>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</si>
  <si>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</si>
  <si>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</si>
  <si>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</si>
  <si>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</si>
  <si>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</si>
  <si>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</si>
  <si>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</si>
  <si>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</si>
  <si>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</si>
  <si>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</si>
  <si>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</si>
  <si>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</si>
  <si>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</si>
  <si>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</si>
  <si>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</si>
  <si>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</si>
  <si>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</si>
  <si>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</si>
  <si>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</si>
  <si>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</si>
  <si>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</si>
  <si>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</si>
  <si>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</si>
  <si>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</si>
  <si>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</si>
  <si>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</si>
  <si>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</si>
  <si>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</si>
  <si>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</si>
  <si>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</si>
  <si>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</si>
  <si>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</si>
  <si>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</si>
  <si>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</si>
  <si>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</si>
  <si>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</si>
  <si>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</si>
  <si>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</si>
  <si>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</si>
  <si>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</si>
  <si>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</si>
  <si>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</si>
  <si>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</si>
  <si>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</si>
  <si>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</si>
  <si>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</si>
  <si>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</si>
  <si>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</si>
  <si>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</si>
  <si>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</si>
  <si>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</si>
  <si>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</si>
  <si>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</si>
  <si>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</si>
  <si>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</si>
  <si>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</si>
  <si>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</si>
  <si>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</si>
  <si>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</si>
  <si>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</si>
  <si>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</si>
  <si>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</si>
  <si>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</si>
  <si>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</si>
  <si>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</si>
  <si>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</si>
  <si>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</si>
  <si>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</si>
  <si>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</si>
  <si>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</si>
  <si>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</si>
  <si>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</si>
  <si>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</si>
  <si>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</si>
  <si>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</si>
  <si>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</si>
  <si>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</si>
  <si>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</si>
  <si>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</si>
  <si>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</si>
  <si>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</si>
  <si>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</si>
  <si>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</si>
  <si>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</si>
  <si>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</si>
  <si>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</si>
  <si>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</si>
  <si>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</si>
  <si>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</si>
  <si>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</si>
  <si>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</si>
  <si>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</si>
  <si>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</si>
  <si>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</si>
  <si>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</si>
  <si>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</si>
  <si>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</si>
  <si>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</si>
  <si>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</si>
  <si>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</si>
  <si>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</si>
  <si>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</si>
  <si>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</si>
  <si>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</si>
  <si>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</si>
  <si>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</si>
  <si>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</si>
  <si>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</si>
  <si>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</si>
  <si>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</si>
  <si>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</si>
  <si>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</si>
  <si>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</si>
  <si>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</si>
  <si>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</si>
  <si>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</si>
  <si>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</si>
  <si>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</si>
  <si>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</si>
  <si>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</si>
  <si>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</si>
  <si>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</si>
  <si>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</si>
  <si>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</si>
  <si>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</si>
  <si>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</si>
  <si>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</si>
  <si>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</si>
  <si>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</si>
  <si>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</si>
  <si>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</si>
  <si>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</si>
  <si>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</si>
  <si>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</si>
  <si>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</si>
  <si>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</si>
  <si>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</si>
  <si>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</si>
  <si>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</si>
  <si>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</si>
  <si>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</si>
  <si>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</si>
  <si>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</si>
  <si>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</si>
  <si>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</si>
  <si>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</si>
  <si>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</si>
  <si>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</si>
  <si>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</si>
  <si>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</si>
  <si>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</si>
  <si>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</si>
  <si>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</si>
  <si>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</si>
  <si>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</si>
  <si>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</si>
  <si>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</si>
  <si>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</si>
  <si>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</si>
  <si>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</si>
  <si>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</si>
  <si>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</si>
  <si>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</si>
  <si>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</si>
  <si>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</si>
  <si>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</si>
  <si>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</si>
  <si>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</si>
  <si>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</si>
  <si>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</si>
  <si>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</si>
  <si>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</si>
  <si>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</si>
  <si>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</si>
  <si>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</si>
  <si>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</si>
  <si>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</si>
  <si>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</si>
  <si>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</si>
  <si>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</si>
  <si>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</si>
  <si>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</si>
  <si>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</si>
  <si>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</si>
  <si>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</si>
  <si>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</si>
  <si>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</si>
  <si>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</si>
  <si>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</si>
  <si>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</si>
  <si>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</si>
  <si>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</si>
  <si>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</si>
  <si>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</si>
  <si>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</si>
  <si>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</si>
  <si>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</si>
  <si>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</si>
  <si>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</si>
  <si>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</si>
  <si>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</si>
  <si>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</si>
  <si>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</si>
  <si>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</si>
  <si>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</si>
  <si>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</si>
  <si>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</si>
  <si>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</si>
  <si>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</si>
  <si>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</si>
  <si>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</si>
  <si>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</si>
  <si>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</si>
  <si>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</si>
  <si>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</si>
  <si>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</si>
  <si>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</si>
  <si>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</si>
  <si>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</si>
  <si>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</si>
  <si>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</si>
  <si>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</si>
  <si>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</si>
  <si>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</si>
  <si>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</si>
  <si>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</si>
  <si>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</si>
  <si>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</si>
  <si>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</si>
  <si>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</si>
  <si>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</si>
  <si>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</si>
  <si>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</si>
  <si>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</si>
  <si>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</si>
  <si>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</si>
  <si>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</si>
  <si>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</si>
  <si>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</si>
  <si>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</si>
  <si>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</si>
  <si>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</si>
  <si>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</si>
  <si>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</si>
  <si>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</si>
  <si>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</si>
  <si>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</si>
  <si>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</si>
  <si>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</si>
  <si>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</si>
  <si>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</si>
  <si>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</si>
  <si>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</si>
  <si>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</si>
  <si>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</si>
  <si>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</si>
  <si>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</si>
  <si>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</si>
  <si>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</si>
  <si>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</si>
  <si>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</si>
  <si>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</si>
  <si>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</si>
  <si>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</si>
  <si>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</si>
  <si>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</si>
  <si>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</si>
  <si>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</si>
  <si>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</si>
  <si>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</si>
  <si>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</si>
  <si>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</si>
  <si>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</si>
  <si>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</si>
  <si>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</si>
  <si>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</si>
  <si>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</si>
  <si>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</si>
  <si>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</si>
  <si>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</si>
  <si>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</si>
  <si>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</si>
  <si>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</si>
  <si>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</si>
  <si>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</si>
  <si>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</si>
  <si>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</si>
  <si>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</si>
  <si>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</si>
  <si>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</si>
  <si>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</si>
  <si>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</si>
  <si>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</si>
  <si>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</si>
  <si>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</si>
  <si>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</si>
  <si>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</si>
  <si>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</si>
  <si>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</si>
  <si>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</si>
  <si>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</si>
  <si>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</si>
  <si>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</si>
  <si>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</si>
  <si>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</si>
  <si>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</si>
  <si>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</si>
  <si>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</si>
  <si>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</si>
  <si>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</si>
  <si>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</si>
  <si>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</si>
  <si>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</si>
  <si>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</si>
  <si>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</si>
  <si>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</si>
  <si>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</si>
  <si>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</si>
  <si>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</si>
  <si>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</si>
  <si>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</si>
  <si>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</si>
  <si>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</si>
  <si>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</si>
  <si>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</si>
  <si>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</si>
  <si>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</si>
  <si>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</si>
  <si>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</si>
  <si>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</si>
  <si>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</si>
  <si>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</si>
  <si>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</si>
  <si>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</si>
  <si>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</si>
  <si>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</si>
  <si>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</si>
  <si>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</si>
  <si>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</si>
  <si>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</si>
  <si>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</si>
  <si>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</si>
  <si>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</si>
  <si>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</si>
  <si>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</si>
  <si>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</si>
  <si>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</si>
  <si>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</si>
  <si>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</si>
  <si>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</si>
  <si>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</si>
  <si>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</si>
  <si>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</si>
  <si>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</si>
  <si>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</si>
  <si>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</si>
  <si>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</si>
  <si>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</si>
  <si>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</si>
  <si>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</si>
  <si>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</si>
  <si>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</si>
  <si>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</si>
  <si>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</si>
  <si>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</si>
  <si>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</si>
  <si>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</si>
  <si>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</si>
  <si>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</si>
  <si>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</si>
  <si>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</si>
  <si>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</si>
  <si>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</si>
  <si>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</si>
  <si>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</si>
  <si>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</si>
  <si>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</si>
  <si>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</si>
  <si>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</si>
  <si>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</si>
  <si>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</si>
  <si>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</si>
  <si>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</si>
  <si>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</si>
  <si>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</si>
  <si>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</si>
  <si>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</si>
  <si>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</si>
  <si>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</si>
  <si>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</si>
  <si>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</si>
  <si>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</si>
  <si>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</si>
  <si>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</si>
  <si>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</si>
  <si>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</si>
  <si>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</si>
  <si>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</si>
  <si>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</si>
  <si>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</si>
  <si>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</si>
  <si>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</si>
  <si>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</si>
  <si>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</si>
  <si>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</si>
  <si>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</si>
  <si>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</si>
  <si>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</si>
  <si>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</si>
  <si>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</si>
  <si>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</si>
  <si>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</si>
  <si>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</si>
  <si>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</si>
  <si>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</si>
  <si>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</si>
  <si>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</si>
  <si>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</si>
  <si>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</si>
  <si>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</si>
  <si>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</si>
  <si>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</si>
  <si>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</si>
  <si>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</si>
  <si>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</si>
  <si>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</si>
  <si>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</si>
  <si>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</si>
  <si>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</si>
  <si>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</si>
  <si>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</si>
  <si>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</si>
  <si>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</si>
  <si>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</si>
  <si>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</si>
  <si>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</si>
  <si>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</si>
  <si>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</si>
  <si>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</si>
  <si>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</si>
  <si>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</si>
  <si>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</si>
  <si>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</si>
  <si>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</si>
  <si>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</si>
  <si>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</si>
  <si>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</si>
  <si>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</si>
  <si>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</si>
  <si>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</si>
  <si>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</si>
  <si>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</si>
  <si>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</si>
  <si>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</si>
  <si>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</si>
  <si>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</si>
  <si>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</si>
  <si>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</si>
  <si>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</si>
  <si>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</si>
  <si>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</si>
  <si>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</si>
  <si>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</si>
  <si>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</si>
  <si>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</si>
  <si>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</si>
  <si>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</si>
  <si>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</si>
  <si>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</si>
  <si>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</si>
  <si>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</si>
  <si>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</si>
  <si>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</si>
  <si>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</si>
  <si>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</si>
  <si>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</si>
  <si>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</si>
  <si>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</si>
  <si>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</si>
  <si>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</si>
  <si>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</si>
  <si>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</si>
  <si>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</si>
  <si>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</si>
  <si>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</si>
  <si>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</si>
  <si>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</si>
  <si>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</si>
  <si>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</si>
  <si>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</si>
  <si>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</si>
  <si>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</si>
  <si>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</si>
  <si>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</si>
  <si>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</si>
  <si>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</si>
  <si>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</si>
  <si>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</si>
  <si>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</si>
  <si>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</si>
  <si>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</si>
  <si>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</si>
  <si>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</si>
  <si>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</si>
  <si>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</si>
  <si>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</si>
  <si>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</si>
  <si>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</si>
  <si>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</si>
  <si>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</si>
  <si>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</si>
  <si>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</si>
  <si>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</si>
  <si>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</si>
  <si>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</si>
  <si>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</si>
  <si>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</si>
  <si>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</si>
  <si>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</si>
  <si>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</si>
  <si>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</si>
  <si>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</si>
  <si>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</si>
  <si>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</si>
  <si>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</si>
  <si>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</si>
  <si>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</si>
  <si>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</si>
  <si>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</si>
  <si>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</si>
  <si>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</si>
  <si>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</si>
  <si>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</si>
  <si>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</si>
  <si>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</si>
  <si>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</si>
  <si>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</si>
  <si>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</si>
  <si>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</si>
  <si>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</si>
  <si>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</si>
  <si>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</si>
  <si>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</si>
  <si>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</si>
  <si>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</si>
  <si>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</si>
  <si>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</si>
  <si>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</si>
  <si>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</si>
  <si>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</si>
  <si>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</si>
  <si>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</si>
  <si>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</si>
  <si>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</si>
  <si>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</si>
  <si>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</si>
  <si>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</si>
  <si>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</si>
  <si>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</si>
  <si>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</si>
  <si>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</si>
  <si>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</si>
  <si>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</si>
  <si>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</si>
  <si>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</si>
  <si>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</si>
  <si>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</si>
  <si>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</si>
  <si>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</si>
  <si>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</si>
  <si>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</si>
  <si>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</si>
  <si>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</si>
  <si>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</si>
  <si>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</si>
  <si>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</si>
  <si>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</si>
  <si>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</si>
  <si>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</si>
  <si>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</si>
  <si>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</si>
  <si>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</si>
  <si>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</si>
  <si>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</si>
  <si>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</si>
  <si>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</si>
  <si>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</si>
  <si>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</si>
  <si>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</si>
  <si>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</si>
  <si>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</si>
  <si>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</si>
  <si>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</si>
  <si>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</si>
  <si>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</si>
  <si>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</si>
  <si>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</si>
  <si>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</si>
  <si>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</si>
  <si>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</si>
  <si>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</si>
  <si>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</si>
  <si>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</si>
  <si>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</si>
  <si>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</si>
  <si>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</si>
  <si>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</si>
  <si>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</si>
  <si>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</si>
  <si>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</si>
  <si>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</si>
  <si>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</si>
  <si>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</si>
  <si>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</si>
  <si>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</si>
  <si>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</si>
  <si>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</si>
  <si>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</si>
  <si>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</si>
  <si>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</si>
  <si>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</si>
  <si>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</si>
  <si>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</si>
  <si>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</si>
  <si>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</si>
  <si>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</si>
  <si>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</si>
  <si>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</si>
  <si>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</si>
  <si>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</si>
  <si>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</si>
  <si>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</si>
  <si>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</si>
  <si>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</si>
  <si>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</si>
  <si>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</si>
  <si>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</si>
  <si>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</si>
  <si>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</si>
  <si>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</si>
  <si>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</si>
  <si>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</si>
  <si>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</si>
  <si>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</si>
  <si>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</si>
  <si>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</si>
  <si>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</si>
  <si>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</si>
  <si>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</si>
  <si>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</si>
  <si>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</si>
  <si>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</si>
  <si>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</si>
  <si>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</si>
  <si>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</si>
  <si>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</si>
  <si>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</si>
  <si>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</si>
  <si>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</si>
  <si>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</si>
  <si>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</si>
  <si>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</si>
  <si>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</si>
  <si>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</si>
  <si>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</si>
  <si>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</si>
  <si>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</si>
  <si>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</si>
  <si>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</si>
  <si>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</si>
  <si>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</si>
  <si>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</si>
  <si>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</si>
  <si>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</si>
  <si>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</si>
  <si>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</si>
  <si>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</si>
  <si>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</si>
  <si>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</si>
  <si>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</si>
  <si>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</si>
  <si>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</si>
  <si>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</si>
  <si>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</si>
  <si>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</si>
  <si>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</si>
  <si>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</si>
  <si>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</si>
  <si>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</si>
  <si>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</si>
  <si>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</si>
  <si>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</si>
  <si>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</si>
  <si>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</si>
  <si>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</si>
  <si>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</si>
  <si>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</si>
  <si>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</si>
  <si>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</si>
  <si>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</si>
  <si>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</si>
  <si>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</si>
  <si>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</si>
  <si>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</si>
  <si>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</si>
  <si>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</si>
  <si>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</si>
  <si>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</si>
  <si>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</si>
  <si>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</si>
  <si>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</si>
  <si>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</si>
  <si>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</si>
  <si>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</si>
  <si>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</si>
  <si>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</si>
  <si>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</si>
  <si>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</si>
  <si>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</si>
  <si>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</si>
  <si>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</si>
  <si>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</si>
  <si>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</si>
  <si>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</si>
  <si>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</si>
  <si>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</si>
  <si>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</si>
  <si>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</si>
  <si>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</si>
  <si>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</si>
  <si>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</si>
  <si>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</si>
  <si>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</si>
  <si>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</si>
  <si>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</si>
  <si>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</si>
  <si>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</si>
  <si>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</si>
  <si>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</si>
  <si>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</si>
  <si>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</si>
  <si>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</si>
  <si>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</si>
  <si>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</si>
  <si>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</si>
  <si>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</si>
  <si>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</si>
  <si>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</si>
  <si>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</si>
  <si>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</si>
  <si>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</si>
  <si>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</si>
  <si>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</si>
  <si>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</si>
  <si>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</si>
  <si>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</si>
  <si>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</si>
  <si>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</si>
  <si>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</si>
  <si>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</si>
  <si>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</si>
  <si>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</si>
  <si>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</si>
  <si>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</si>
  <si>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</si>
  <si>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</si>
  <si>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</si>
  <si>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</si>
  <si>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</si>
  <si>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</si>
  <si>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</si>
  <si>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</si>
  <si>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</si>
  <si>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</si>
  <si>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</si>
  <si>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</si>
  <si>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</si>
  <si>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</si>
  <si>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</si>
  <si>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</si>
  <si>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</si>
  <si>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</si>
  <si>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</si>
  <si>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</si>
  <si>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</si>
  <si>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</si>
  <si>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</si>
  <si>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</si>
  <si>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</si>
  <si>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</si>
  <si>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</si>
  <si>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</si>
  <si>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</si>
  <si>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</si>
  <si>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</si>
  <si>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</si>
  <si>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</si>
  <si>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</si>
  <si>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</si>
  <si>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</si>
  <si>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</si>
  <si>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</si>
  <si>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</si>
  <si>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</si>
  <si>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</si>
  <si>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</si>
  <si>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</si>
  <si>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</si>
  <si>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</si>
  <si>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</si>
  <si>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</si>
  <si>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</si>
  <si>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</si>
  <si>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</si>
  <si>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</si>
  <si>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</si>
  <si>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</si>
  <si>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</si>
  <si>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</si>
  <si>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</si>
  <si>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</si>
  <si>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</si>
  <si>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</si>
  <si>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</si>
  <si>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</si>
  <si>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</si>
  <si>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</si>
  <si>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</si>
  <si>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</si>
  <si>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</si>
  <si>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</si>
  <si>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</si>
  <si>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</si>
  <si>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</si>
  <si>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</si>
  <si>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</si>
  <si>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</si>
  <si>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</si>
  <si>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</si>
  <si>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</si>
  <si>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</si>
  <si>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</si>
  <si>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</si>
  <si>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</si>
  <si>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</si>
  <si>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</si>
  <si>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</si>
  <si>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</si>
  <si>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</si>
  <si>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</si>
  <si>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</si>
  <si>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</si>
  <si>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</si>
  <si>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</si>
  <si>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</si>
  <si>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</si>
  <si>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</si>
  <si>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</si>
  <si>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</si>
  <si>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</si>
  <si>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</si>
  <si>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</si>
  <si>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</si>
  <si>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</si>
  <si>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</si>
  <si>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</si>
  <si>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</si>
  <si>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</si>
  <si>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</si>
  <si>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</si>
  <si>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</si>
  <si>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</si>
  <si>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</si>
  <si>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</si>
  <si>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</si>
  <si>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</si>
  <si>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</si>
  <si>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</si>
  <si>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</si>
  <si>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</si>
  <si>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</si>
  <si>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</si>
  <si>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</si>
  <si>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</si>
  <si>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</si>
  <si>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</si>
  <si>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</si>
  <si>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</si>
  <si>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</si>
  <si>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</si>
  <si>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</si>
  <si>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</si>
  <si>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</si>
  <si>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</si>
  <si>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</si>
  <si>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</si>
  <si>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</si>
  <si>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</si>
  <si>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</si>
  <si>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</si>
  <si>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</si>
  <si>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</si>
  <si>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</si>
  <si>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</si>
  <si>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</si>
  <si>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</si>
  <si>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</si>
  <si>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</si>
  <si>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</si>
  <si>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</si>
  <si>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</si>
  <si>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</si>
  <si>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</si>
  <si>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</si>
  <si>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</si>
  <si>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</si>
  <si>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</si>
  <si>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</si>
  <si>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</si>
  <si>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</si>
  <si>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</si>
  <si>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</si>
  <si>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</si>
  <si>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</si>
  <si>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</si>
  <si>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</si>
  <si>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</si>
  <si>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</si>
  <si>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</si>
  <si>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</si>
  <si>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</si>
  <si>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</si>
  <si>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</si>
  <si>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</si>
  <si>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</si>
  <si>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</si>
  <si>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</si>
  <si>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</si>
  <si>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</si>
  <si>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</si>
  <si>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</si>
  <si>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</si>
  <si>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</si>
  <si>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</si>
  <si>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</si>
  <si>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</si>
  <si>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</si>
  <si>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</si>
  <si>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</si>
  <si>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</si>
  <si>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</si>
  <si>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</si>
  <si>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</si>
  <si>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</si>
  <si>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</si>
  <si>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</si>
  <si>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</si>
  <si>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</si>
  <si>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</si>
  <si>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</si>
  <si>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</si>
  <si>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</si>
  <si>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</si>
  <si>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</si>
  <si>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</si>
  <si>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</si>
  <si>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</si>
  <si>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</si>
  <si>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</si>
  <si>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</si>
  <si>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</si>
  <si>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</si>
  <si>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</si>
  <si>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</si>
  <si>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</si>
  <si>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</si>
  <si>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</si>
  <si>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</si>
  <si>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</si>
  <si>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</si>
  <si>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</si>
  <si>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</si>
  <si>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</si>
  <si>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</si>
  <si>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</si>
  <si>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</si>
  <si>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</si>
  <si>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</si>
  <si>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</si>
  <si>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</si>
  <si>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</si>
  <si>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</si>
  <si>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</si>
  <si>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</si>
  <si>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</si>
  <si>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</si>
  <si>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</si>
  <si>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</si>
  <si>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</si>
  <si>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</si>
  <si>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</si>
  <si>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</si>
  <si>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</si>
  <si>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</si>
  <si>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</si>
  <si>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</si>
  <si>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</si>
  <si>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</si>
  <si>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</si>
  <si>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</si>
  <si>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</si>
  <si>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</si>
  <si>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</si>
  <si>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</si>
  <si>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</si>
  <si>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</si>
  <si>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</si>
  <si>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</si>
  <si>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</si>
  <si>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</si>
  <si>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</si>
  <si>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</si>
  <si>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</si>
  <si>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</si>
  <si>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</si>
  <si>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</si>
  <si>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</si>
  <si>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</si>
  <si>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</si>
  <si>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</si>
  <si>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</si>
  <si>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</si>
  <si>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</si>
  <si>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</si>
  <si>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</si>
  <si>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</si>
  <si>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</si>
  <si>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</si>
  <si>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</si>
  <si>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</si>
  <si>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</si>
  <si>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</si>
  <si>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</si>
  <si>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</si>
  <si>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</si>
  <si>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</si>
  <si>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</si>
  <si>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</si>
  <si>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</si>
  <si>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</si>
  <si>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</si>
  <si>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</si>
  <si>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</si>
  <si>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</si>
  <si>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</si>
  <si>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</si>
  <si>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</si>
  <si>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</si>
  <si>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</si>
  <si>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</si>
  <si>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</si>
  <si>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</si>
  <si>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</si>
  <si>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</si>
  <si>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</si>
  <si>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</si>
  <si>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</si>
  <si>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</si>
  <si>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</si>
  <si>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</si>
  <si>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</si>
  <si>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</si>
  <si>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</si>
  <si>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</si>
  <si>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</si>
  <si>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</si>
  <si>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</si>
  <si>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</si>
  <si>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</si>
  <si>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</si>
  <si>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</si>
  <si>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</si>
  <si>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</si>
  <si>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</si>
  <si>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</si>
  <si>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</si>
  <si>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</si>
  <si>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</si>
  <si>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</si>
  <si>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</si>
  <si>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</si>
  <si>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</si>
  <si>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</si>
  <si>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</si>
  <si>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</si>
  <si>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</si>
  <si>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</si>
  <si>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</si>
  <si>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</si>
  <si>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</si>
  <si>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</si>
  <si>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</si>
  <si>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</si>
  <si>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</si>
  <si>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</si>
  <si>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</si>
  <si>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</si>
  <si>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</si>
  <si>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</si>
  <si>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</si>
  <si>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</si>
  <si>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</si>
  <si>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</si>
  <si>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</si>
  <si>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</si>
  <si>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</si>
  <si>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</si>
  <si>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</si>
  <si>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</si>
  <si>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</si>
  <si>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</si>
  <si>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</si>
  <si>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</si>
  <si>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</si>
  <si>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</si>
  <si>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</si>
  <si>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</si>
  <si>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</si>
  <si>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</si>
  <si>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</si>
  <si>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</si>
  <si>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</si>
  <si>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</si>
  <si>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</si>
  <si>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</si>
  <si>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</si>
  <si>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</si>
  <si>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</si>
  <si>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</si>
  <si>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</si>
  <si>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</si>
  <si>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</si>
  <si>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</si>
  <si>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</si>
  <si>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</si>
  <si>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</si>
  <si>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</si>
  <si>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</si>
  <si>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</si>
  <si>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</si>
  <si>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</si>
  <si>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</si>
  <si>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4543120#1</t>
  </si>
  <si>
    <t>Studiointerfaz</t>
  </si>
  <si>
    <t>4587492#1</t>
  </si>
  <si>
    <t>Arbolyser</t>
  </si>
  <si>
    <t>4579119#1</t>
  </si>
  <si>
    <t>Coopeande7</t>
  </si>
  <si>
    <t>4596607#1</t>
  </si>
  <si>
    <t>MIRANDAPAEZ InteriorDesign + Architecture</t>
  </si>
  <si>
    <t>4595328#1</t>
  </si>
  <si>
    <t>Tadingenieria</t>
  </si>
  <si>
    <t>4536606#1</t>
  </si>
  <si>
    <t>Hcbconstrucciones</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</si>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</sst>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e677086-24a6-4fd6-b8f4-5cd203257ff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e677086-24a6-4fd6-b8f4-5cd203257ffd}" id="{45e7f3ac-9f00-44bd-9de6-6a4241312ba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22</v>
      </c>
      <c r="F19" s="246">
        <f t="shared" ref="F19:F21" si="1">C19-E19</f>
        <v>28</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20</v>
      </c>
      <c r="F20" s="246">
        <f t="shared" si="1"/>
        <v>20</v>
      </c>
      <c r="G20" s="10"/>
      <c r="H20" s="22" t="s">
        <v>18</v>
      </c>
      <c r="I20" s="36">
        <v>25.0</v>
      </c>
      <c r="J20" s="10"/>
      <c r="K20" s="33">
        <f>SUMIF($K$4:$K$17, H20,$L$4:$L$17)</f>
        <v>5</v>
      </c>
      <c r="L20" s="33">
        <f t="shared" si="2"/>
        <v>20</v>
      </c>
    </row>
    <row r="21" outlineLevel="1">
      <c r="B21" s="19" t="s">
        <v>953</v>
      </c>
      <c r="C21" s="32">
        <v>30.0</v>
      </c>
      <c r="D21" s="10"/>
      <c r="E21" s="33">
        <f>SUM(SUMIF($E$4:$E$17,"Nicaragua",$F$4:$F$17), SUMIF($E$4:$E$17,"Guatemala",$F$4:$F$17), SUMIF($E$4:$E$17,"El Salvador",$F$4:$F$17), SUMIF($E$4:$E$17,"Belize",$F$4:$F$17), SUMIF($E$4:$E$17,"Honduras",$F$4:$F$17))</f>
        <v>13</v>
      </c>
      <c r="F21" s="246">
        <f t="shared" si="1"/>
        <v>17</v>
      </c>
      <c r="G21" s="10"/>
      <c r="H21" s="23" t="s">
        <v>954</v>
      </c>
      <c r="I21" s="36">
        <v>35.0</v>
      </c>
      <c r="J21" s="10"/>
      <c r="K21" s="33">
        <f>SUM(SUMIF($K$4:$K$17, "Colombia",$L$4:$L$17), SUMIF($K$4:$K$17, "Ecuador",$L$4:$L$17))</f>
        <v>12</v>
      </c>
      <c r="L21" s="33">
        <f t="shared" si="2"/>
        <v>23</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65</v>
      </c>
      <c r="G23" s="10"/>
      <c r="H23" s="23" t="s">
        <v>2340</v>
      </c>
      <c r="I23" s="36">
        <v>20.0</v>
      </c>
      <c r="J23" s="10"/>
      <c r="K23" s="33">
        <f>SUM(SUMIF($K$4:$K$17, "Bolivia",$L$4:$L$17), SUMIF($K$4:$K$17, "Paraguay",$L$4:$L$17), SUMIF($K$4:$K$17, "Uruguay",$L$4:$L$17))</f>
        <v>6</v>
      </c>
      <c r="L23" s="33">
        <f t="shared" si="2"/>
        <v>14</v>
      </c>
    </row>
    <row r="24" outlineLevel="1">
      <c r="D24" s="10"/>
      <c r="G24" s="10"/>
      <c r="H24" s="10"/>
      <c r="I24" s="10"/>
      <c r="J24" s="10"/>
      <c r="K24" s="37" t="s">
        <v>40</v>
      </c>
      <c r="L24" s="247">
        <f>sum(I19:I23)</f>
        <v>120</v>
      </c>
    </row>
    <row r="25" outlineLevel="1">
      <c r="G25" s="10"/>
      <c r="H25" s="10"/>
      <c r="I25" s="10"/>
      <c r="J25" s="10"/>
      <c r="K25" s="37" t="s">
        <v>41</v>
      </c>
      <c r="L25" s="38">
        <f>SUM(L19:L23)</f>
        <v>79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5998</v>
      </c>
      <c r="D44" s="411" t="s">
        <v>5999</v>
      </c>
      <c r="E44" s="391" t="s">
        <v>10</v>
      </c>
      <c r="F44" s="58" t="s">
        <v>12</v>
      </c>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6000</v>
      </c>
      <c r="D45" s="413" t="s">
        <v>6001</v>
      </c>
      <c r="E45" s="402" t="s">
        <v>10</v>
      </c>
      <c r="F45" s="58" t="s">
        <v>12</v>
      </c>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6002</v>
      </c>
      <c r="D46" s="411" t="s">
        <v>6003</v>
      </c>
      <c r="E46" s="391" t="s">
        <v>10</v>
      </c>
      <c r="F46" s="58" t="s">
        <v>12</v>
      </c>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6004</v>
      </c>
      <c r="D47" s="413" t="s">
        <v>6005</v>
      </c>
      <c r="E47" s="274" t="s">
        <v>22</v>
      </c>
      <c r="F47" s="58" t="s">
        <v>12</v>
      </c>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6006</v>
      </c>
      <c r="D48" s="373" t="s">
        <v>6007</v>
      </c>
      <c r="E48" s="58" t="s">
        <v>44</v>
      </c>
      <c r="F48" s="58" t="s">
        <v>9</v>
      </c>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6008</v>
      </c>
      <c r="D49" s="373" t="s">
        <v>6009</v>
      </c>
      <c r="E49" s="58" t="s">
        <v>22</v>
      </c>
      <c r="F49" s="58" t="s">
        <v>9</v>
      </c>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6010</v>
      </c>
      <c r="D50" s="373" t="s">
        <v>6011</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6012</v>
      </c>
      <c r="D51" s="373" t="s">
        <v>6013</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6014</v>
      </c>
      <c r="D52" s="373" t="s">
        <v>6015</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6016</v>
      </c>
      <c r="D53" s="528" t="s">
        <v>6017</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6018</v>
      </c>
      <c r="D54" s="392" t="s">
        <v>6019</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6020</v>
      </c>
      <c r="D55" s="533" t="s">
        <v>6021</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6022</v>
      </c>
      <c r="D56" s="373" t="s">
        <v>6023</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109"/>
      <c r="D57" s="373"/>
      <c r="E57" s="58"/>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