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tc={aa392a9e-1ee3-40cb-b635-413f5ef7732b}</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aa392a9e-1ee3-40cb-b635-413f5ef7732b}"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<sst xmlns="http://schemas.openxmlformats.org/spreadsheetml/2006/main" count="13363" uniqueCount="6054">
  <si>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</si>
  <si>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</si>
  <si>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</si>
  <si>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</si>
  <si>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</si>
  <si>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</si>
  <si>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</si>
  <si>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</si>
  <si>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</si>
  <si>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</si>
  <si>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</si>
  <si>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</si>
  <si>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</si>
  <si>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</si>
  <si>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</si>
  <si>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</si>
  <si>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</si>
  <si>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</si>
  <si>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</si>
  <si>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</si>
  <si>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</si>
  <si>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</si>
  <si>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</si>
  <si>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</si>
  <si>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</si>
  <si>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</si>
  <si>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</si>
  <si>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</si>
  <si>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</si>
  <si>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</si>
  <si>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</si>
  <si>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</si>
  <si>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</si>
  <si>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</si>
  <si>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</si>
  <si>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</si>
  <si>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</si>
  <si>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</si>
  <si>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</si>
  <si>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</si>
  <si>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</si>
  <si>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</si>
  <si>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</si>
  <si>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</si>
  <si>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</si>
  <si>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</si>
  <si>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</si>
  <si>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</si>
  <si>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</si>
  <si>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</si>
  <si>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</si>
  <si>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</si>
  <si>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</si>
  <si>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</si>
  <si>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</si>
  <si>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</si>
  <si>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</si>
  <si>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</si>
  <si>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</si>
  <si>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</si>
  <si>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</si>
  <si>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</si>
  <si>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</si>
  <si>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</si>
  <si>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</si>
  <si>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</si>
  <si>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</si>
  <si>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</si>
  <si>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</si>
  <si>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</si>
  <si>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</si>
  <si>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</si>
  <si>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</si>
  <si>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</si>
  <si>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</si>
  <si>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</si>
  <si>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</si>
  <si>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</si>
  <si>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</si>
  <si>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</si>
  <si>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</si>
  <si>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</si>
  <si>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</si>
  <si>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</si>
  <si>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</si>
  <si>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</si>
  <si>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</si>
  <si>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</si>
  <si>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</si>
  <si>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</si>
  <si>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</si>
  <si>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</si>
  <si>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</si>
  <si>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</si>
  <si>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</si>
  <si>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</si>
  <si>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</si>
  <si>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</si>
  <si>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</si>
  <si>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</si>
  <si>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</si>
  <si>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</si>
  <si>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</si>
  <si>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</si>
  <si>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</si>
  <si>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</si>
  <si>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</si>
  <si>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</si>
  <si>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</si>
  <si>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</si>
  <si>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</si>
  <si>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</si>
  <si>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</si>
  <si>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</si>
  <si>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</si>
  <si>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</si>
  <si>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</si>
  <si>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</si>
  <si>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</si>
  <si>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</si>
  <si>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</si>
  <si>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</si>
  <si>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</si>
  <si>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</si>
  <si>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</si>
  <si>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</si>
  <si>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</si>
  <si>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</si>
  <si>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</si>
  <si>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</si>
  <si>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</si>
  <si>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</si>
  <si>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</si>
  <si>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</si>
  <si>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</si>
  <si>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</si>
  <si>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</si>
  <si>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</si>
  <si>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</si>
  <si>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</si>
  <si>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</si>
  <si>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</si>
  <si>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</si>
  <si>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</si>
  <si>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</si>
  <si>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</si>
  <si>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</si>
  <si>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</si>
  <si>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</si>
  <si>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</si>
  <si>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</si>
  <si>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</si>
  <si>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</si>
  <si>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</si>
  <si>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</si>
  <si>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</si>
  <si>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</si>
  <si>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</si>
  <si>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</si>
  <si>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</si>
  <si>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</si>
  <si>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</si>
  <si>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</si>
  <si>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</si>
  <si>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</si>
  <si>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</si>
  <si>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</si>
  <si>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</si>
  <si>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</si>
  <si>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</si>
  <si>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</si>
  <si>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</si>
  <si>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</si>
  <si>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</si>
  <si>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</si>
  <si>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</si>
  <si>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</si>
  <si>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</si>
  <si>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</si>
  <si>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</si>
  <si>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</si>
  <si>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</si>
  <si>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</si>
  <si>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</si>
  <si>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</si>
  <si>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</si>
  <si>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</si>
  <si>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</si>
  <si>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</si>
  <si>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</si>
  <si>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</si>
  <si>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</si>
  <si>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</si>
  <si>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</si>
  <si>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</si>
  <si>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</si>
  <si>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</si>
  <si>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</si>
  <si>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</si>
  <si>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</si>
  <si>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</si>
  <si>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</si>
  <si>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</si>
  <si>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</si>
  <si>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</si>
  <si>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</si>
  <si>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</si>
  <si>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</si>
  <si>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</si>
  <si>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</si>
  <si>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</si>
  <si>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</si>
  <si>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</si>
  <si>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</si>
  <si>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</si>
  <si>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</si>
  <si>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</si>
  <si>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</si>
  <si>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</si>
  <si>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</si>
  <si>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</si>
  <si>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</si>
  <si>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</si>
  <si>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</si>
  <si>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</si>
  <si>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</si>
  <si>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</si>
  <si>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</si>
  <si>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</si>
  <si>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</si>
  <si>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</si>
  <si>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</si>
  <si>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</si>
  <si>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</si>
  <si>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</si>
  <si>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</si>
  <si>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</si>
  <si>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</si>
  <si>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</si>
  <si>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</si>
  <si>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</si>
  <si>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</si>
  <si>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</si>
  <si>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</si>
  <si>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</si>
  <si>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</si>
  <si>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</si>
  <si>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</si>
  <si>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</si>
  <si>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</si>
  <si>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</si>
  <si>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</si>
  <si>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</si>
  <si>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</si>
  <si>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</si>
  <si>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</si>
  <si>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</si>
  <si>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</si>
  <si>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</si>
  <si>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</si>
  <si>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</si>
  <si>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</si>
  <si>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</si>
  <si>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</si>
  <si>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</si>
  <si>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</si>
  <si>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</si>
  <si>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</si>
  <si>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</si>
  <si>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</si>
  <si>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</si>
  <si>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</si>
  <si>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</si>
  <si>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</si>
  <si>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</si>
  <si>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</si>
  <si>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</si>
  <si>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</si>
  <si>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</si>
  <si>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</si>
  <si>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</si>
  <si>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</si>
  <si>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</si>
  <si>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</si>
  <si>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</si>
  <si>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</si>
  <si>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</si>
  <si>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</si>
  <si>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</si>
  <si>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</si>
  <si>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</si>
  <si>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</si>
  <si>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</si>
  <si>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</si>
  <si>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</si>
  <si>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</si>
  <si>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</si>
  <si>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</si>
  <si>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</si>
  <si>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</si>
  <si>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</si>
  <si>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</si>
  <si>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</si>
  <si>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</si>
  <si>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</si>
  <si>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</si>
  <si>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</si>
  <si>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</si>
  <si>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</si>
  <si>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</si>
  <si>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</si>
  <si>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</si>
  <si>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</si>
  <si>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</si>
  <si>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</si>
  <si>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</si>
  <si>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</si>
  <si>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</si>
  <si>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</si>
  <si>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</si>
  <si>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</si>
  <si>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</si>
  <si>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</si>
  <si>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</si>
  <si>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</si>
  <si>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</si>
  <si>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</si>
  <si>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</si>
  <si>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</si>
  <si>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</si>
  <si>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</si>
  <si>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</si>
  <si>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</si>
  <si>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</si>
  <si>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</si>
  <si>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</si>
  <si>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</si>
  <si>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</si>
  <si>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</si>
  <si>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</si>
  <si>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</si>
  <si>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</si>
  <si>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</si>
  <si>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</si>
  <si>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</si>
  <si>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</si>
  <si>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</si>
  <si>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</si>
  <si>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</si>
  <si>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</si>
  <si>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</si>
  <si>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</si>
  <si>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</si>
  <si>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</si>
  <si>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</si>
  <si>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</si>
  <si>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</si>
  <si>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</si>
  <si>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</si>
  <si>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</si>
  <si>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</si>
  <si>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</si>
  <si>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</si>
  <si>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</si>
  <si>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</si>
  <si>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</si>
  <si>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</si>
  <si>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</si>
  <si>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</si>
  <si>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</si>
  <si>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</si>
  <si>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</si>
  <si>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</si>
  <si>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</si>
  <si>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</si>
  <si>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</si>
  <si>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</si>
  <si>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</si>
  <si>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</si>
  <si>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</si>
  <si>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</si>
  <si>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</si>
  <si>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</si>
  <si>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</si>
  <si>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</si>
  <si>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</si>
  <si>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</si>
  <si>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</si>
  <si>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</si>
  <si>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</si>
  <si>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</si>
  <si>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</si>
  <si>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</si>
  <si>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</si>
  <si>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</si>
  <si>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</si>
  <si>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</si>
  <si>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</si>
  <si>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</si>
  <si>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</si>
  <si>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</si>
  <si>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</si>
  <si>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</si>
  <si>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</si>
  <si>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</si>
  <si>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</si>
  <si>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</si>
  <si>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</si>
  <si>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</si>
  <si>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</si>
  <si>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</si>
  <si>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</si>
  <si>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</si>
  <si>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</si>
  <si>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</si>
  <si>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</si>
  <si>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</si>
  <si>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</si>
  <si>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</si>
  <si>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</si>
  <si>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</si>
  <si>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</si>
  <si>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</si>
  <si>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</si>
  <si>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</si>
  <si>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</si>
  <si>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</si>
  <si>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</si>
  <si>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</si>
  <si>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</si>
  <si>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</si>
  <si>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</si>
  <si>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</si>
  <si>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</si>
  <si>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</si>
  <si>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</si>
  <si>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</si>
  <si>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</si>
  <si>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</si>
  <si>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</si>
  <si>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</si>
  <si>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</si>
  <si>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</si>
  <si>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</si>
  <si>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</si>
  <si>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</si>
  <si>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</si>
  <si>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</si>
  <si>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</si>
  <si>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</si>
  <si>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</si>
  <si>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</si>
  <si>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</si>
  <si>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</si>
  <si>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</si>
  <si>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</si>
  <si>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</si>
  <si>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</si>
  <si>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</si>
  <si>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</si>
  <si>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</si>
  <si>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</si>
  <si>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</si>
  <si>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</si>
  <si>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</si>
  <si>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</si>
  <si>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</si>
  <si>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</si>
  <si>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</si>
  <si>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</si>
  <si>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</si>
  <si>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</si>
  <si>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</si>
  <si>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</si>
  <si>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</si>
  <si>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</si>
  <si>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</si>
  <si>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</si>
  <si>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</si>
  <si>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</si>
  <si>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</si>
  <si>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</si>
  <si>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</si>
  <si>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</si>
  <si>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</si>
  <si>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</si>
  <si>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</si>
  <si>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</si>
  <si>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</si>
  <si>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</si>
  <si>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</si>
  <si>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</si>
  <si>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</si>
  <si>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</si>
  <si>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</si>
  <si>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</si>
  <si>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</si>
  <si>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</si>
  <si>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</si>
  <si>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</si>
  <si>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</si>
  <si>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</si>
  <si>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</si>
  <si>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</si>
  <si>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</si>
  <si>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</si>
  <si>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</si>
  <si>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</si>
  <si>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</si>
  <si>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</si>
  <si>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</si>
  <si>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</si>
  <si>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</si>
  <si>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</si>
  <si>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</si>
  <si>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</si>
  <si>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</si>
  <si>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</si>
  <si>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</si>
  <si>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</si>
  <si>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</si>
  <si>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</si>
  <si>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</si>
  <si>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</si>
  <si>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</si>
  <si>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</si>
  <si>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</si>
  <si>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</si>
  <si>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</si>
  <si>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</si>
  <si>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</si>
  <si>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</si>
  <si>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</si>
  <si>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</si>
  <si>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</si>
  <si>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</si>
  <si>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</si>
  <si>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</si>
  <si>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</si>
  <si>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</si>
  <si>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</si>
  <si>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</si>
  <si>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</si>
  <si>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</si>
  <si>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</si>
  <si>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</si>
  <si>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</si>
  <si>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</si>
  <si>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</si>
  <si>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</si>
  <si>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</si>
  <si>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</si>
  <si>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</si>
  <si>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</si>
  <si>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</si>
  <si>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</si>
  <si>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</si>
  <si>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</si>
  <si>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</si>
  <si>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</si>
  <si>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</si>
  <si>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</si>
  <si>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</si>
  <si>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</si>
  <si>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</si>
  <si>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</si>
  <si>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</si>
  <si>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</si>
  <si>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</si>
  <si>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</si>
  <si>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</si>
  <si>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</si>
  <si>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</si>
  <si>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</si>
  <si>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</si>
  <si>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</si>
  <si>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</si>
  <si>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</si>
  <si>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</si>
  <si>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</si>
  <si>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</si>
  <si>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</si>
  <si>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</si>
  <si>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</si>
  <si>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</si>
  <si>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</si>
  <si>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</si>
  <si>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</si>
  <si>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</si>
  <si>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</si>
  <si>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</si>
  <si>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</si>
  <si>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</si>
  <si>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</si>
  <si>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</si>
  <si>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</si>
  <si>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</si>
  <si>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</si>
  <si>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</si>
  <si>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</si>
  <si>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</si>
  <si>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</si>
  <si>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</si>
  <si>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</si>
  <si>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</si>
  <si>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</si>
  <si>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</si>
  <si>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</si>
  <si>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</si>
  <si>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</si>
  <si>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</si>
  <si>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</si>
  <si>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</si>
  <si>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</si>
  <si>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</si>
  <si>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</si>
  <si>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</si>
  <si>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</si>
  <si>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</si>
  <si>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</si>
  <si>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</si>
  <si>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</si>
  <si>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</si>
  <si>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</si>
  <si>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</si>
  <si>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</si>
  <si>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</si>
  <si>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</si>
  <si>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</si>
  <si>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</si>
  <si>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</si>
  <si>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</si>
  <si>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</si>
  <si>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</si>
  <si>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</si>
  <si>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</si>
  <si>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</si>
  <si>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</si>
  <si>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</si>
  <si>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</si>
  <si>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</si>
  <si>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</si>
  <si>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</si>
  <si>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</si>
  <si>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</si>
  <si>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</si>
  <si>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</si>
  <si>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</si>
  <si>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</si>
  <si>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</si>
  <si>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</si>
  <si>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</si>
  <si>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</si>
  <si>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</si>
  <si>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</si>
  <si>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</si>
  <si>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</si>
  <si>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</si>
  <si>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</si>
  <si>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</si>
  <si>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</si>
  <si>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</si>
  <si>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</si>
  <si>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</si>
  <si>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</si>
  <si>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</si>
  <si>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</si>
  <si>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</si>
  <si>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</si>
  <si>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</si>
  <si>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</si>
  <si>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</si>
  <si>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</si>
  <si>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</si>
  <si>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</si>
  <si>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</si>
  <si>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</si>
  <si>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</si>
  <si>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</si>
  <si>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</si>
  <si>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</si>
  <si>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</si>
  <si>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</si>
  <si>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</si>
  <si>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</si>
  <si>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</si>
  <si>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</si>
  <si>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</si>
  <si>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</si>
  <si>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</si>
  <si>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</si>
  <si>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</si>
  <si>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</si>
  <si>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</si>
  <si>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</si>
  <si>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</si>
  <si>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</si>
  <si>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</si>
  <si>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</si>
  <si>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</si>
  <si>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</si>
  <si>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</si>
  <si>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</si>
  <si>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</si>
  <si>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</si>
  <si>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</si>
  <si>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</si>
  <si>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</si>
  <si>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</si>
  <si>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</si>
  <si>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</si>
  <si>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</si>
  <si>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</si>
  <si>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</si>
  <si>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</si>
  <si>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</si>
  <si>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</si>
  <si>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</si>
  <si>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</si>
  <si>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</si>
  <si>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</si>
  <si>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</si>
  <si>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</si>
  <si>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</si>
  <si>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</si>
  <si>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</si>
  <si>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</si>
  <si>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</si>
  <si>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</si>
  <si>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</si>
  <si>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</si>
  <si>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</si>
  <si>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</si>
  <si>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</si>
  <si>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</si>
  <si>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</si>
  <si>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</si>
  <si>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</si>
  <si>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</si>
  <si>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</si>
  <si>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</si>
  <si>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</si>
  <si>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</si>
  <si>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</si>
  <si>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</si>
  <si>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</si>
  <si>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</si>
  <si>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</si>
  <si>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</si>
  <si>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</si>
  <si>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</si>
  <si>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</si>
  <si>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</si>
  <si>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</si>
  <si>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</si>
  <si>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</si>
  <si>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</si>
  <si>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</si>
  <si>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</si>
  <si>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</si>
  <si>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</si>
  <si>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</si>
  <si>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</si>
  <si>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</si>
  <si>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</si>
  <si>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</si>
  <si>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</si>
  <si>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</si>
  <si>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</si>
  <si>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</si>
  <si>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</si>
  <si>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</si>
  <si>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</si>
  <si>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</si>
  <si>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</si>
  <si>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</si>
  <si>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</si>
  <si>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</si>
  <si>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</si>
  <si>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</si>
  <si>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</si>
  <si>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</si>
  <si>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</si>
  <si>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</si>
  <si>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</si>
  <si>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</si>
  <si>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</si>
  <si>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</si>
  <si>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</si>
  <si>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</si>
  <si>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</si>
  <si>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</si>
  <si>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</si>
  <si>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</si>
  <si>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</si>
  <si>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</si>
  <si>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</si>
  <si>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</si>
  <si>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</si>
  <si>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</si>
  <si>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</si>
  <si>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</si>
  <si>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</si>
  <si>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</si>
  <si>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</si>
  <si>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</si>
  <si>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</si>
  <si>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</si>
  <si>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</si>
  <si>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</si>
  <si>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</si>
  <si>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</si>
  <si>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</si>
  <si>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</si>
  <si>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</si>
  <si>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</si>
  <si>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</si>
  <si>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</si>
  <si>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</si>
  <si>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</si>
  <si>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</si>
  <si>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</si>
  <si>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</si>
  <si>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</si>
  <si>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</si>
  <si>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</si>
  <si>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</si>
  <si>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</si>
  <si>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</si>
  <si>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</si>
  <si>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</si>
  <si>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</si>
  <si>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</si>
  <si>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</si>
  <si>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</si>
  <si>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</si>
  <si>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</si>
  <si>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</si>
  <si>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</si>
  <si>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</si>
  <si>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</si>
  <si>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</si>
  <si>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</si>
  <si>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</si>
  <si>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</si>
  <si>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</si>
  <si>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</si>
  <si>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</si>
  <si>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</si>
  <si>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</si>
  <si>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</si>
  <si>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</si>
  <si>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</si>
  <si>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</si>
  <si>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</si>
  <si>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</si>
  <si>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</si>
  <si>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</si>
  <si>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</si>
  <si>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</si>
  <si>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</si>
  <si>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</si>
  <si>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</si>
  <si>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</si>
  <si>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</si>
  <si>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</si>
  <si>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</si>
  <si>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</si>
  <si>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</si>
  <si>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</si>
  <si>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</si>
  <si>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</si>
  <si>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</si>
  <si>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</si>
  <si>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</si>
  <si>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</si>
  <si>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</si>
  <si>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</si>
  <si>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</si>
  <si>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</si>
  <si>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</si>
  <si>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</si>
  <si>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</si>
  <si>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</si>
  <si>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</si>
  <si>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</si>
  <si>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</si>
  <si>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</si>
  <si>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</si>
  <si>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</si>
  <si>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</si>
  <si>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</si>
  <si>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</si>
  <si>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</si>
  <si>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</si>
  <si>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</si>
  <si>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</si>
  <si>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</si>
  <si>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</si>
  <si>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</si>
  <si>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</si>
  <si>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</si>
  <si>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</si>
  <si>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</si>
  <si>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</si>
  <si>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</si>
  <si>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</si>
  <si>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</si>
  <si>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</si>
  <si>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</si>
  <si>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</si>
  <si>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</si>
  <si>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</si>
  <si>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</si>
  <si>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</si>
  <si>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</si>
  <si>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</si>
  <si>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</si>
  <si>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</si>
  <si>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</si>
  <si>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</si>
  <si>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</si>
  <si>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</si>
  <si>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</si>
  <si>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</si>
  <si>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</si>
  <si>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</si>
  <si>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</si>
  <si>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</si>
  <si>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</si>
  <si>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</si>
  <si>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</si>
  <si>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</si>
  <si>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</si>
  <si>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</si>
  <si>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</si>
  <si>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</si>
  <si>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</si>
  <si>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</si>
  <si>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</si>
  <si>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</si>
  <si>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</si>
  <si>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</si>
  <si>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</si>
  <si>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</si>
  <si>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</si>
  <si>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</si>
  <si>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</si>
  <si>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</si>
  <si>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</si>
  <si>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</si>
  <si>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</si>
  <si>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</si>
  <si>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</si>
  <si>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</si>
  <si>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</si>
  <si>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</si>
  <si>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</si>
  <si>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</si>
  <si>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</si>
  <si>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</si>
  <si>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</si>
  <si>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</si>
  <si>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</si>
  <si>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</si>
  <si>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</si>
  <si>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</si>
  <si>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</si>
  <si>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</si>
  <si>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</si>
  <si>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</si>
  <si>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</si>
  <si>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</si>
  <si>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</si>
  <si>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</si>
  <si>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</si>
  <si>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</si>
  <si>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</si>
  <si>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</si>
  <si>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</si>
  <si>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</si>
  <si>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</si>
  <si>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</si>
  <si>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</si>
  <si>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</si>
  <si>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</si>
  <si>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</si>
  <si>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</si>
  <si>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</si>
  <si>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</si>
  <si>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</si>
  <si>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</si>
  <si>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</si>
  <si>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</si>
  <si>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</si>
  <si>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</si>
  <si>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</si>
  <si>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</si>
  <si>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</si>
  <si>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</si>
  <si>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</si>
  <si>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</si>
  <si>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</si>
  <si>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</si>
  <si>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</si>
  <si>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</si>
  <si>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</si>
  <si>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</si>
  <si>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</si>
  <si>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</si>
  <si>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</si>
  <si>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</si>
  <si>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</si>
  <si>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</si>
  <si>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</si>
  <si>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</si>
  <si>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</si>
  <si>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</si>
  <si>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</si>
  <si>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</si>
  <si>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</si>
  <si>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</si>
  <si>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</si>
  <si>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</si>
  <si>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</si>
  <si>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</si>
  <si>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</si>
  <si>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</si>
  <si>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</si>
  <si>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</si>
  <si>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</si>
  <si>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</si>
  <si>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</si>
  <si>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</si>
  <si>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</si>
  <si>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</si>
  <si>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</si>
  <si>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</si>
  <si>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</si>
  <si>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</si>
  <si>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</si>
  <si>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</si>
  <si>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</si>
  <si>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</si>
  <si>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</si>
  <si>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</si>
  <si>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</si>
  <si>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</si>
  <si>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</si>
  <si>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</si>
  <si>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</si>
  <si>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</si>
  <si>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</si>
  <si>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</si>
  <si>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</si>
  <si>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</si>
  <si>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</si>
  <si>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</si>
  <si>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</si>
  <si>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</si>
  <si>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</si>
  <si>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</si>
  <si>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</si>
  <si>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</si>
  <si>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</si>
  <si>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</si>
  <si>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</si>
  <si>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</si>
  <si>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</si>
  <si>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</si>
  <si>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</si>
  <si>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</si>
  <si>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</si>
  <si>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</si>
  <si>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</si>
  <si>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</si>
  <si>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</si>
  <si>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</si>
  <si>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</si>
  <si>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</si>
  <si>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</si>
  <si>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</si>
  <si>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</si>
  <si>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</si>
  <si>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</si>
  <si>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</si>
  <si>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</si>
  <si>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</si>
  <si>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</si>
  <si>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</si>
  <si>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</si>
  <si>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</si>
  <si>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</si>
  <si>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</si>
  <si>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</si>
  <si>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</si>
  <si>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</si>
  <si>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</si>
  <si>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</si>
  <si>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</si>
  <si>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</si>
  <si>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</si>
  <si>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</si>
  <si>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</si>
  <si>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</si>
  <si>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</si>
  <si>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</si>
  <si>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</si>
  <si>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</si>
  <si>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</si>
  <si>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</si>
  <si>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</si>
  <si>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</si>
  <si>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</si>
  <si>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</si>
  <si>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</si>
  <si>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</si>
  <si>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</si>
  <si>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</si>
  <si>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</si>
  <si>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</si>
  <si>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</si>
  <si>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</si>
  <si>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</si>
  <si>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</si>
  <si>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</si>
  <si>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</si>
  <si>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</si>
  <si>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</si>
  <si>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</si>
  <si>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</si>
  <si>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</si>
  <si>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</si>
  <si>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</si>
  <si>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</si>
  <si>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</si>
  <si>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</si>
  <si>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</si>
  <si>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</si>
  <si>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</si>
  <si>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</si>
  <si>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</si>
  <si>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</si>
  <si>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</si>
  <si>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</si>
  <si>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</si>
  <si>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</si>
  <si>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</si>
  <si>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</si>
  <si>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</si>
  <si>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</si>
  <si>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</si>
  <si>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</si>
  <si>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</si>
  <si>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</si>
  <si>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</si>
  <si>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</si>
  <si>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</si>
  <si>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</si>
  <si>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</si>
  <si>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</si>
  <si>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</si>
  <si>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</si>
  <si>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</si>
  <si>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</si>
  <si>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</si>
  <si>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</si>
  <si>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</si>
  <si>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</si>
  <si>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</si>
  <si>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</si>
  <si>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</si>
  <si>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</si>
  <si>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</si>
  <si>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</si>
  <si>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</si>
  <si>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</si>
  <si>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</si>
  <si>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</si>
  <si>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</si>
  <si>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</si>
  <si>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</si>
  <si>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</si>
  <si>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</si>
  <si>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</si>
  <si>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</si>
  <si>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</si>
  <si>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</si>
  <si>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</si>
  <si>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</si>
  <si>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</si>
  <si>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</si>
  <si>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</si>
  <si>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</si>
  <si>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</si>
  <si>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</si>
  <si>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</si>
  <si>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</si>
  <si>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</si>
  <si>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</si>
  <si>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</si>
  <si>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</si>
  <si>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</si>
  <si>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</si>
  <si>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</si>
  <si>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</si>
  <si>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</si>
  <si>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</si>
  <si>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</si>
  <si>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</si>
  <si>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</si>
  <si>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</si>
  <si>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</si>
  <si>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</si>
  <si>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</si>
  <si>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</si>
  <si>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</si>
  <si>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</si>
  <si>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</si>
  <si>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</si>
  <si>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</si>
  <si>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</si>
  <si>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</si>
  <si>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</si>
  <si>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</si>
  <si>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</si>
  <si>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</si>
  <si>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</si>
  <si>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</si>
  <si>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</si>
  <si>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</si>
  <si>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</si>
  <si>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</si>
  <si>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</si>
  <si>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</si>
  <si>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</si>
  <si>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</si>
  <si>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</si>
  <si>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</si>
  <si>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</si>
  <si>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</si>
  <si>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</si>
  <si>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</si>
  <si>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</si>
  <si>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</si>
  <si>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</si>
  <si>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</si>
  <si>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</si>
  <si>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</si>
  <si>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</si>
  <si>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</si>
  <si>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</si>
  <si>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</si>
  <si>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</si>
  <si>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</si>
  <si>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</si>
  <si>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</si>
  <si>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</si>
  <si>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</si>
  <si>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</si>
  <si>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</si>
  <si>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</si>
  <si>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</si>
  <si>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</si>
  <si>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</si>
  <si>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</si>
  <si>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</si>
  <si>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</si>
  <si>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</si>
  <si>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</si>
  <si>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</si>
  <si>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</si>
  <si>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</si>
  <si>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</si>
  <si>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</si>
  <si>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</si>
  <si>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</si>
  <si>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</si>
  <si>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</si>
  <si>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</si>
  <si>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</si>
  <si>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</si>
  <si>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</si>
  <si>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</si>
  <si>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</si>
  <si>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</si>
  <si>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</si>
  <si>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</si>
  <si>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</si>
  <si>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</si>
  <si>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</si>
  <si>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</si>
  <si>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</si>
  <si>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</si>
  <si>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</si>
  <si>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</si>
  <si>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</si>
  <si>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</si>
  <si>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</si>
  <si>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</si>
  <si>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</si>
  <si>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</si>
  <si>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</si>
  <si>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</si>
  <si>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</si>
  <si>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</si>
  <si>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</si>
  <si>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</si>
  <si>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</si>
  <si>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</si>
  <si>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</si>
  <si>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</si>
  <si>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</si>
  <si>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</si>
  <si>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</si>
  <si>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</si>
  <si>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</si>
  <si>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</si>
  <si>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</si>
  <si>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</si>
  <si>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</si>
  <si>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</si>
  <si>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</si>
  <si>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</si>
  <si>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</si>
  <si>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</si>
  <si>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</si>
  <si>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</si>
  <si>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</si>
  <si>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</si>
  <si>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</si>
  <si>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</si>
  <si>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</si>
  <si>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</si>
  <si>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</si>
  <si>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</si>
  <si>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</si>
  <si>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</si>
  <si>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</si>
  <si>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</si>
  <si>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</si>
  <si>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</si>
  <si>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</si>
  <si>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</si>
  <si>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</si>
  <si>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</si>
  <si>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</si>
  <si>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</si>
  <si>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</si>
  <si>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</si>
  <si>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</si>
  <si>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</si>
  <si>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</si>
  <si>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</si>
  <si>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</si>
  <si>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</si>
  <si>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</si>
  <si>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</si>
  <si>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</si>
  <si>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</si>
  <si>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</si>
  <si>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</si>
  <si>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</si>
  <si>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</si>
  <si>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</si>
  <si>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</si>
  <si>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</si>
  <si>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</si>
  <si>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</si>
  <si>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</si>
  <si>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</si>
  <si>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</si>
  <si>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</si>
  <si>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</si>
  <si>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</si>
  <si>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</si>
  <si>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</si>
  <si>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</si>
  <si>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</si>
  <si>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</si>
  <si>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</si>
  <si>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</si>
  <si>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</si>
  <si>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</si>
  <si>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</si>
  <si>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</si>
  <si>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</si>
  <si>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</si>
  <si>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</si>
  <si>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</si>
  <si>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</si>
  <si>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</si>
  <si>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</si>
  <si>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</si>
  <si>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</si>
  <si>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</si>
  <si>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</si>
  <si>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</si>
  <si>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</si>
  <si>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</si>
  <si>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</si>
  <si>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</si>
  <si>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</si>
  <si>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</si>
  <si>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</si>
  <si>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</si>
  <si>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</si>
  <si>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</si>
  <si>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</si>
  <si>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</si>
  <si>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</si>
  <si>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</si>
  <si>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</si>
  <si>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</si>
  <si>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</si>
  <si>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</si>
  <si>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</si>
  <si>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</si>
  <si>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</si>
  <si>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</si>
  <si>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</si>
  <si>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</si>
  <si>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</si>
  <si>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</si>
  <si>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</si>
  <si>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</si>
  <si>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</si>
  <si>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</si>
  <si>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</si>
  <si>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</si>
  <si>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</si>
  <si>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</si>
  <si>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</si>
  <si>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</si>
  <si>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</si>
  <si>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</si>
  <si>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</si>
  <si>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</si>
  <si>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</si>
  <si>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</si>
  <si>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</si>
  <si>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</si>
  <si>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</si>
  <si>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</si>
  <si>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</si>
  <si>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</si>
  <si>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</si>
  <si>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</si>
  <si>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</si>
  <si>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</si>
  <si>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</si>
  <si>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</si>
  <si>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</si>
  <si>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</si>
  <si>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</si>
  <si>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</si>
  <si>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</si>
  <si>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</si>
  <si>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</si>
  <si>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</si>
  <si>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</si>
  <si>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</si>
  <si>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</si>
  <si>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</si>
  <si>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</si>
  <si>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</si>
  <si>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</si>
  <si>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</si>
  <si>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</si>
  <si>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</si>
  <si>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</si>
  <si>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</si>
  <si>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</si>
  <si>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</si>
  <si>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</si>
  <si>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</si>
  <si>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</si>
  <si>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</si>
  <si>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</si>
  <si>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</si>
  <si>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</si>
  <si>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</si>
  <si>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</si>
  <si>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</si>
  <si>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</si>
  <si>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</si>
  <si>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</si>
  <si>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</si>
  <si>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</si>
  <si>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</si>
  <si>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</si>
  <si>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</si>
  <si>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</si>
  <si>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</si>
  <si>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</si>
  <si>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</si>
  <si>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</si>
  <si>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</si>
  <si>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</si>
  <si>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</si>
  <si>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</si>
  <si>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</si>
  <si>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</si>
  <si>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</si>
  <si>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</si>
  <si>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</si>
  <si>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</si>
  <si>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</si>
  <si>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</si>
  <si>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</si>
  <si>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</si>
  <si>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</si>
  <si>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</si>
  <si>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</si>
  <si>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</si>
  <si>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</si>
  <si>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</si>
  <si>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</si>
  <si>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</si>
  <si>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</si>
  <si>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</si>
  <si>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</si>
  <si>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</si>
  <si>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</si>
  <si>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</si>
  <si>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</si>
  <si>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</si>
  <si>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</si>
  <si>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</si>
  <si>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</si>
  <si>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</si>
  <si>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</si>
  <si>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</si>
  <si>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</si>
  <si>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</si>
  <si>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</si>
  <si>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</si>
  <si>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</si>
  <si>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</si>
  <si>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</si>
  <si>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</si>
  <si>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</si>
  <si>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</si>
  <si>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</si>
  <si>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</si>
  <si>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</si>
  <si>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</si>
  <si>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</si>
  <si>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</si>
  <si>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</si>
  <si>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</si>
  <si>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</si>
  <si>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</si>
  <si>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</si>
  <si>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</si>
  <si>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</si>
  <si>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</si>
  <si>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</si>
  <si>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</si>
  <si>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</si>
  <si>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</si>
  <si>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</si>
  <si>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</si>
  <si>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</si>
  <si>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</si>
  <si>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</si>
  <si>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</si>
  <si>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</si>
  <si>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</si>
  <si>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</si>
  <si>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</si>
  <si>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</si>
  <si>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</si>
  <si>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</si>
  <si>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</si>
  <si>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</si>
  <si>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</si>
  <si>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</si>
  <si>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</si>
  <si>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</si>
  <si>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</si>
  <si>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</si>
  <si>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</si>
  <si>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</si>
  <si>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</si>
  <si>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</si>
  <si>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</si>
  <si>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</si>
  <si>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</si>
  <si>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</si>
  <si>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</si>
  <si>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</si>
  <si>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</si>
  <si>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</si>
  <si>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</si>
  <si>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</si>
  <si>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</si>
  <si>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</si>
  <si>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</si>
  <si>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</si>
  <si>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</si>
  <si>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</si>
  <si>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</si>
  <si>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</si>
  <si>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</si>
  <si>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</si>
  <si>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</si>
  <si>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</si>
  <si>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</si>
  <si>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</si>
  <si>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</si>
  <si>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</si>
  <si>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</si>
  <si>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</si>
  <si>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</si>
  <si>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</si>
  <si>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</si>
  <si>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</si>
  <si>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</si>
  <si>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</si>
  <si>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</si>
  <si>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</si>
  <si>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</si>
  <si>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</si>
  <si>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</si>
  <si>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</si>
  <si>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</si>
  <si>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</si>
  <si>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</si>
  <si>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</si>
  <si>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</si>
  <si>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</si>
  <si>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</si>
  <si>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</si>
  <si>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</si>
  <si>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</si>
  <si>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</si>
  <si>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</si>
  <si>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</si>
  <si>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</si>
  <si>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</si>
  <si>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</si>
  <si>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</si>
  <si>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</si>
  <si>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</si>
  <si>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</si>
  <si>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</si>
  <si>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</si>
  <si>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</si>
  <si>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</si>
  <si>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</si>
  <si>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</si>
  <si>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</si>
  <si>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</si>
  <si>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</si>
  <si>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</si>
  <si>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</si>
  <si>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</si>
  <si>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</si>
  <si>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</si>
  <si>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</si>
  <si>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</si>
  <si>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</si>
  <si>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</si>
  <si>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</si>
  <si>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</si>
  <si>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</si>
  <si>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</si>
  <si>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</si>
  <si>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</si>
  <si>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</si>
  <si>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</si>
  <si>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</si>
  <si>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</si>
  <si>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</si>
  <si>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</si>
  <si>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</si>
  <si>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</si>
  <si>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</si>
  <si>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</si>
  <si>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</si>
  <si>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</si>
  <si>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</si>
  <si>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</si>
  <si>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</si>
  <si>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</si>
  <si>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</si>
  <si>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</si>
  <si>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</si>
  <si>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</si>
  <si>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</si>
  <si>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</si>
  <si>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</si>
  <si>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</si>
  <si>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</si>
  <si>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</si>
  <si>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</si>
  <si>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</si>
  <si>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</si>
  <si>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</si>
  <si>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</si>
  <si>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</si>
  <si>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</si>
  <si>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</si>
  <si>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</si>
  <si>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</si>
  <si>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</si>
  <si>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</si>
  <si>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</si>
  <si>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</si>
  <si>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</si>
  <si>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</si>
  <si>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</si>
  <si>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</si>
  <si>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</si>
  <si>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</si>
  <si>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</si>
  <si>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</si>
  <si>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</si>
  <si>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</si>
  <si>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</si>
  <si>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</si>
  <si>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</si>
  <si>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</si>
  <si>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</si>
  <si>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</si>
  <si>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</si>
  <si>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</si>
  <si>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</si>
  <si>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</si>
  <si>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</si>
  <si>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</si>
  <si>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</si>
  <si>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</si>
  <si>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</si>
  <si>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</si>
  <si>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</si>
  <si>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</si>
  <si>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</si>
  <si>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</si>
  <si>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</si>
  <si>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</si>
  <si>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</si>
  <si>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</si>
  <si>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</si>
  <si>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</si>
  <si>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</si>
  <si>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</si>
  <si>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</si>
  <si>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</si>
  <si>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</si>
  <si>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</si>
  <si>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</si>
  <si>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</si>
  <si>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</si>
  <si>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</si>
  <si>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</si>
  <si>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</si>
  <si>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</si>
  <si>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</si>
  <si>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</si>
  <si>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</si>
  <si>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</si>
  <si>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</si>
  <si>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</si>
  <si>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</si>
  <si>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</si>
  <si>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</si>
  <si>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</si>
  <si>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</si>
  <si>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</si>
  <si>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</si>
  <si>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</si>
  <si>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</si>
  <si>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</si>
  <si>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</si>
  <si>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</si>
  <si>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</si>
  <si>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</si>
  <si>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</si>
  <si>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</si>
  <si>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</si>
  <si>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</si>
  <si>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</si>
  <si>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</si>
  <si>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</si>
  <si>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</si>
  <si>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</si>
  <si>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</si>
  <si>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</si>
  <si>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</si>
  <si>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</si>
  <si>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</si>
  <si>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</si>
  <si>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</si>
  <si>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</si>
  <si>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</si>
  <si>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</si>
  <si>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</si>
  <si>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</si>
  <si>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</si>
  <si>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</si>
  <si>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</si>
  <si>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</si>
  <si>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</si>
  <si>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</si>
  <si>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</si>
  <si>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</si>
  <si>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</si>
  <si>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</si>
  <si>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</si>
  <si>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</si>
  <si>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</si>
  <si>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</si>
  <si>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</si>
  <si>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</si>
  <si>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</si>
  <si>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</si>
  <si>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</si>
  <si>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</si>
  <si>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</si>
  <si>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</si>
  <si>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</si>
  <si>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</si>
  <si>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</si>
  <si>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</si>
  <si>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</si>
  <si>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</si>
  <si>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</si>
  <si>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</si>
  <si>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</si>
  <si>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</si>
  <si>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</si>
  <si>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</si>
  <si>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</si>
  <si>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</si>
  <si>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</si>
  <si>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</si>
  <si>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</si>
  <si>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</si>
  <si>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</si>
  <si>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</si>
  <si>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</si>
  <si>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</si>
  <si>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</si>
  <si>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</si>
  <si>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</si>
  <si>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</si>
  <si>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</si>
  <si>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</si>
  <si>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</si>
  <si>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</si>
  <si>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</si>
  <si>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</si>
  <si>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</si>
  <si>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</si>
  <si>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</si>
  <si>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</si>
  <si>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</si>
  <si>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</si>
  <si>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</si>
  <si>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</si>
  <si>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</si>
  <si>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</si>
  <si>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</si>
  <si>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</si>
  <si>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</si>
  <si>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</si>
  <si>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</si>
  <si>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</si>
  <si>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</si>
  <si>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</si>
  <si>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</si>
  <si>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</si>
  <si>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</si>
  <si>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</si>
  <si>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</si>
  <si>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</si>
  <si>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</si>
  <si>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</si>
  <si>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</si>
  <si>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</si>
  <si>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</si>
  <si>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</si>
  <si>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</si>
  <si>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</si>
  <si>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</si>
  <si>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</si>
  <si>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</si>
  <si>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</si>
  <si>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</si>
  <si>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</si>
  <si>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</si>
  <si>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</si>
  <si>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</si>
  <si>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</si>
  <si>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</si>
  <si>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</si>
  <si>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</si>
  <si>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</si>
  <si>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</si>
  <si>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</si>
  <si>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</si>
  <si>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</si>
  <si>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</si>
  <si>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</si>
  <si>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</si>
  <si>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</si>
  <si>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</si>
  <si>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</si>
  <si>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</si>
  <si>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</si>
  <si>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</si>
  <si>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</si>
  <si>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</si>
  <si>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</si>
  <si>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</si>
  <si>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</si>
  <si>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</si>
  <si>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</si>
  <si>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</si>
  <si>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</si>
  <si>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</si>
  <si>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</si>
  <si>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</si>
  <si>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</si>
  <si>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</si>
  <si>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</si>
  <si>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</si>
  <si>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</si>
  <si>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</si>
  <si>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</si>
  <si>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</si>
  <si>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</si>
  <si>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</si>
  <si>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</si>
  <si>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</si>
  <si>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</si>
  <si>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</si>
  <si>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</si>
  <si>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</si>
  <si>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</si>
  <si>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</si>
  <si>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</si>
  <si>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</si>
  <si>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</si>
  <si>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</si>
  <si>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</si>
  <si>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</si>
  <si>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</si>
  <si>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</si>
  <si>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</si>
  <si>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</si>
  <si>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</si>
  <si>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</si>
  <si>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</si>
  <si>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</si>
  <si>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</si>
  <si>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</si>
  <si>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</si>
  <si>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</si>
  <si>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</si>
  <si>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</si>
  <si>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</si>
  <si>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</si>
  <si>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</si>
  <si>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</si>
  <si>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</si>
  <si>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</si>
  <si>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</si>
  <si>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</si>
  <si>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</si>
  <si>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</si>
  <si>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</si>
  <si>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</si>
  <si>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</si>
  <si>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</si>
  <si>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</si>
  <si>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</si>
  <si>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</si>
  <si>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</si>
  <si>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</si>
  <si>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</si>
  <si>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</si>
  <si>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</si>
  <si>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</si>
  <si>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</si>
  <si>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</si>
  <si>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</si>
  <si>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</si>
  <si>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</si>
  <si>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</si>
  <si>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</si>
  <si>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</si>
  <si>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</si>
  <si>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</si>
  <si>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</si>
  <si>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</si>
  <si>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</si>
  <si>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</si>
  <si>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</si>
  <si>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</si>
  <si>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</si>
  <si>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</si>
  <si>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</si>
  <si>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</si>
  <si>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</si>
  <si>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</si>
  <si>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</si>
  <si>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</si>
  <si>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</si>
  <si>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</si>
  <si>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</si>
  <si>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</si>
  <si>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</si>
  <si>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</si>
  <si>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</si>
  <si>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</si>
  <si>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</si>
  <si>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</si>
  <si>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</si>
  <si>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</si>
  <si>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</si>
  <si>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</si>
  <si>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</si>
  <si>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</si>
  <si>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</si>
  <si>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</si>
  <si>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</si>
  <si>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</si>
  <si>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</si>
  <si>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</si>
  <si>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</si>
  <si>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</si>
  <si>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</si>
  <si>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</si>
  <si>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</si>
  <si>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</si>
  <si>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</si>
  <si>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</si>
  <si>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</si>
  <si>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</si>
  <si>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</si>
  <si>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</si>
  <si>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</si>
  <si>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</si>
  <si>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</si>
  <si>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</si>
  <si>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</si>
  <si>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</si>
  <si>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</si>
  <si>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</si>
  <si>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</si>
  <si>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</si>
  <si>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</si>
  <si>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</si>
  <si>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</si>
  <si>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</si>
  <si>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</si>
  <si>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</si>
  <si>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</si>
  <si>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</si>
  <si>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</si>
  <si>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</si>
  <si>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</si>
  <si>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</si>
  <si>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</si>
  <si>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</si>
  <si>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</si>
  <si>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</si>
  <si>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</si>
  <si>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</si>
  <si>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</si>
  <si>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</si>
  <si>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</si>
  <si>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</si>
  <si>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</si>
  <si>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</si>
  <si>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</si>
  <si>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</si>
  <si>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</si>
  <si>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</si>
  <si>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</si>
  <si>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</si>
  <si>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</si>
  <si>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</si>
  <si>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</si>
  <si>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</si>
  <si>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</si>
  <si>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</si>
  <si>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</si>
  <si>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</si>
  <si>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</si>
  <si>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</si>
  <si>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</si>
  <si>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</si>
  <si>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</si>
  <si>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</si>
  <si>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</si>
  <si>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</si>
  <si>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</si>
  <si>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</si>
  <si>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</si>
  <si>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</si>
  <si>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</si>
  <si>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</si>
  <si>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</si>
  <si>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</si>
  <si>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</si>
  <si>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</si>
  <si>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</si>
  <si>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</si>
  <si>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</si>
  <si>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</si>
  <si>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</si>
  <si>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</si>
  <si>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</si>
  <si>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</si>
  <si>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</si>
  <si>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</si>
  <si>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</si>
  <si>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</si>
  <si>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</si>
  <si>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</si>
  <si>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</si>
  <si>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</si>
  <si>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</si>
  <si>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</si>
  <si>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</si>
  <si>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</si>
  <si>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</si>
  <si>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</si>
  <si>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</si>
  <si>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</si>
  <si>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</si>
  <si>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</si>
  <si>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</si>
  <si>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</si>
  <si>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</si>
  <si>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</si>
  <si>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</si>
  <si>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</si>
  <si>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</si>
  <si>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</si>
  <si>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</si>
  <si>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</si>
  <si>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</si>
  <si>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</si>
  <si>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</si>
  <si>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</si>
  <si>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</si>
  <si>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</si>
  <si>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</si>
  <si>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</si>
  <si>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</si>
  <si>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</si>
  <si>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</si>
  <si>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</si>
  <si>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</si>
  <si>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</si>
  <si>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</si>
  <si>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</si>
  <si>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</si>
  <si>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</si>
  <si>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</si>
  <si>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</si>
  <si>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</si>
  <si>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</si>
  <si>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</si>
  <si>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</si>
  <si>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</si>
  <si>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</si>
  <si>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</si>
  <si>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</si>
  <si>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</si>
  <si>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</si>
  <si>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</si>
  <si>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</si>
  <si>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</si>
  <si>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</si>
  <si>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</si>
  <si>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</si>
  <si>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</si>
  <si>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</si>
  <si>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</si>
  <si>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</si>
  <si>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</si>
  <si>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</si>
  <si>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</si>
  <si>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</si>
  <si>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</si>
  <si>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</si>
  <si>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</si>
  <si>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</si>
  <si>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</si>
  <si>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</si>
  <si>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</si>
  <si>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</si>
  <si>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</si>
  <si>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</si>
  <si>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</si>
  <si>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</si>
  <si>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</si>
  <si>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</si>
  <si>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</si>
  <si>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</si>
  <si>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</si>
  <si>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</si>
  <si>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</si>
  <si>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</si>
  <si>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</si>
  <si>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</si>
  <si>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</si>
  <si>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</si>
  <si>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</si>
  <si>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</si>
  <si>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</si>
  <si>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</si>
  <si>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</si>
  <si>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</si>
  <si>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</si>
  <si>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</si>
  <si>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</si>
  <si>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</si>
  <si>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</si>
  <si>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</si>
  <si>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</si>
  <si>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</si>
  <si>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</si>
  <si>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</si>
  <si>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</si>
  <si>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</si>
  <si>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</si>
  <si>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</si>
  <si>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</si>
  <si>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</si>
  <si>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</si>
  <si>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</si>
  <si>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</si>
  <si>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</si>
  <si>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</si>
  <si>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</si>
  <si>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</si>
  <si>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</si>
  <si>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</si>
  <si>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</si>
  <si>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</si>
  <si>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</si>
  <si>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</si>
  <si>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</si>
  <si>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</si>
  <si>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</si>
  <si>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</si>
  <si>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</si>
  <si>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</si>
  <si>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</si>
  <si>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</si>
  <si>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</si>
  <si>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</si>
  <si>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</si>
  <si>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</si>
  <si>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</si>
  <si>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</si>
  <si>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</si>
  <si>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</si>
  <si>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</si>
  <si>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</si>
  <si>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</si>
  <si>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</si>
  <si>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</si>
  <si>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</si>
  <si>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</si>
  <si>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</si>
  <si>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</si>
  <si>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</si>
  <si>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</si>
  <si>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</si>
  <si>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</si>
  <si>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</si>
  <si>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</si>
  <si>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</si>
  <si>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</si>
  <si>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</si>
  <si>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</si>
  <si>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</si>
  <si>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</si>
  <si>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</si>
  <si>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</si>
  <si>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</si>
  <si>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</si>
  <si>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</si>
  <si>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</si>
  <si>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</si>
  <si>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</si>
  <si>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</si>
  <si>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</si>
  <si>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</si>
  <si>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</si>
  <si>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</si>
  <si>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</si>
  <si>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</si>
  <si>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</si>
  <si>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</si>
  <si>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</si>
  <si>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</si>
  <si>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</si>
  <si>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</si>
  <si>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</si>
  <si>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</si>
  <si>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</si>
  <si>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</si>
  <si>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</si>
  <si>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</si>
  <si>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</si>
  <si>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</si>
  <si>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</si>
  <si>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</si>
  <si>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</si>
  <si>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</si>
  <si>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</si>
  <si>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</si>
  <si>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</si>
  <si>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</si>
  <si>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</si>
  <si>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</si>
  <si>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</si>
  <si>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</si>
  <si>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</si>
  <si>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</si>
  <si>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</si>
  <si>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</si>
  <si>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</si>
  <si>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</si>
  <si>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</si>
  <si>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</si>
  <si>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</si>
  <si>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</si>
  <si>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</si>
  <si>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</si>
  <si>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</si>
  <si>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</si>
  <si>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</si>
  <si>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</si>
  <si>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</si>
  <si>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</si>
  <si>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</si>
  <si>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</si>
  <si>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</si>
  <si>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</si>
  <si>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</si>
  <si>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</si>
  <si>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</si>
  <si>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</si>
  <si>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</si>
  <si>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</si>
  <si>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</si>
  <si>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</si>
  <si>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</si>
  <si>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</si>
  <si>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</si>
  <si>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</si>
  <si>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</si>
  <si>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</si>
  <si>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</si>
  <si>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</si>
  <si>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</si>
  <si>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</si>
  <si>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</si>
  <si>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</si>
  <si>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</si>
  <si>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</si>
  <si>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</si>
  <si>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</si>
  <si>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</si>
  <si>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</si>
  <si>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</si>
  <si>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</si>
  <si>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</si>
  <si>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</si>
  <si>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</si>
  <si>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</si>
  <si>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</si>
  <si>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</si>
  <si>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</si>
  <si>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</si>
  <si>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</si>
  <si>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</si>
  <si>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</si>
  <si>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</si>
  <si>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</si>
  <si>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</si>
  <si>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</si>
  <si>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</si>
  <si>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</si>
  <si>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</si>
  <si>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</si>
  <si>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</si>
  <si>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</si>
  <si>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</si>
  <si>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</si>
  <si>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</si>
  <si>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</si>
  <si>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</si>
  <si>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</si>
  <si>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</si>
  <si>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</si>
  <si>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</si>
  <si>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</si>
  <si>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</si>
  <si>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</si>
  <si>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</si>
  <si>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</si>
  <si>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</si>
  <si>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</si>
  <si>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</si>
  <si>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</si>
  <si>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</si>
  <si>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</si>
  <si>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</si>
  <si>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</si>
  <si>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</si>
  <si>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</si>
  <si>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</si>
  <si>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</si>
  <si>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</si>
  <si>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</si>
  <si>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</si>
  <si>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</si>
  <si>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</si>
  <si>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</si>
  <si>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</si>
  <si>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</si>
  <si>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</si>
  <si>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</si>
  <si>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</si>
  <si>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</si>
  <si>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</si>
  <si>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</si>
  <si>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</si>
  <si>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</si>
  <si>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</si>
  <si>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</si>
  <si>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</si>
  <si>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</si>
  <si>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</si>
  <si>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</si>
  <si>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</si>
  <si>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</si>
  <si>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</si>
  <si>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</si>
  <si>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</si>
  <si>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</si>
  <si>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</si>
  <si>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</si>
  <si>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</si>
  <si>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</si>
  <si>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</si>
  <si>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</si>
  <si>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</si>
  <si>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</si>
  <si>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</si>
  <si>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</si>
  <si>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</si>
  <si>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</si>
  <si>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</si>
  <si>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</si>
  <si>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</si>
  <si>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</si>
  <si>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</si>
  <si>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</si>
  <si>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</si>
  <si>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</si>
  <si>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</si>
  <si>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</si>
  <si>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</si>
  <si>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</si>
  <si>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</si>
  <si>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</si>
  <si>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</si>
  <si>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</si>
  <si>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</si>
  <si>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</si>
  <si>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</si>
  <si>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</si>
  <si>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</si>
  <si>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</si>
  <si>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</si>
  <si>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</si>
  <si>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</si>
  <si>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</si>
  <si>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</si>
  <si>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</si>
  <si>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</si>
  <si>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</si>
  <si>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</si>
  <si>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</si>
  <si>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</si>
  <si>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</si>
  <si>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</si>
  <si>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</si>
  <si>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</si>
  <si>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</si>
  <si>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</si>
  <si>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</si>
  <si>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</si>
  <si>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</si>
  <si>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</si>
  <si>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</si>
  <si>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</si>
  <si>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</si>
  <si>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</si>
  <si>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</si>
  <si>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</si>
  <si>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</si>
  <si>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</si>
  <si>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</si>
  <si>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</si>
  <si>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</si>
  <si>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</si>
  <si>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</si>
  <si>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</si>
  <si>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</si>
  <si>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</si>
  <si>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</si>
  <si>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</si>
  <si>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</si>
  <si>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</si>
  <si>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</si>
  <si>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</si>
  <si>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</si>
  <si>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</si>
  <si>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</si>
  <si>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</si>
  <si>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</si>
  <si>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</si>
  <si>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</si>
  <si>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</si>
  <si>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</si>
  <si>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</si>
  <si>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</si>
  <si>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</si>
  <si>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</si>
  <si>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</si>
  <si>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</si>
  <si>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</si>
  <si>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</si>
  <si>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</si>
  <si>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</si>
  <si>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</si>
  <si>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</si>
  <si>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</si>
  <si>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</si>
  <si>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</si>
  <si>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</si>
  <si>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</si>
  <si>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</si>
  <si>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</si>
  <si>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</si>
  <si>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</si>
  <si>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</si>
  <si>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</si>
  <si>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</si>
  <si>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</si>
  <si>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</si>
  <si>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</si>
  <si>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</si>
  <si>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</si>
  <si>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</si>
  <si>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</si>
  <si>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</si>
  <si>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</si>
  <si>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</si>
  <si>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</si>
  <si>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</si>
  <si>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</si>
  <si>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</si>
  <si>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</si>
  <si>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</si>
  <si>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</si>
  <si>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</si>
  <si>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</si>
  <si>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</si>
  <si>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</si>
  <si>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</si>
  <si>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</si>
  <si>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</si>
  <si>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</si>
  <si>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</si>
  <si>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</si>
  <si>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</si>
  <si>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</si>
  <si>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</si>
  <si>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</si>
  <si>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</si>
  <si>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</si>
  <si>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</si>
  <si>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</si>
  <si>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</si>
  <si>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</si>
  <si>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</si>
  <si>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</si>
  <si>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</si>
  <si>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</si>
  <si>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</si>
  <si>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</si>
  <si>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</si>
  <si>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</si>
  <si>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</si>
  <si>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</si>
  <si>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</si>
  <si>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</si>
  <si>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</si>
  <si>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</si>
  <si>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</si>
  <si>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</si>
  <si>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</si>
  <si>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</si>
  <si>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</si>
  <si>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</si>
  <si>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</si>
  <si>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</si>
  <si>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</si>
  <si>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</si>
  <si>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</si>
  <si>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</si>
  <si>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</si>
  <si>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</si>
  <si>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</si>
  <si>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</si>
  <si>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</si>
  <si>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</si>
  <si>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</si>
  <si>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</si>
  <si>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</si>
  <si>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</si>
  <si>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</si>
  <si>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</si>
  <si>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</si>
  <si>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</si>
  <si>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</si>
  <si>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</si>
  <si>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</si>
  <si>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</si>
  <si>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</si>
  <si>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</si>
  <si>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</si>
  <si>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</si>
  <si>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</si>
  <si>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</si>
  <si>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</si>
  <si>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</si>
  <si>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</si>
  <si>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</si>
  <si>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</si>
  <si>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</si>
  <si>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</si>
  <si>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</si>
  <si>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</si>
  <si>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</si>
  <si>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</si>
  <si>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</si>
  <si>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</si>
  <si>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</si>
  <si>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</si>
  <si>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</si>
  <si>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</si>
  <si>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</si>
  <si>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</si>
  <si>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</si>
  <si>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</si>
  <si>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</si>
  <si>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</si>
  <si>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</si>
  <si>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</si>
  <si>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</si>
  <si>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</si>
  <si>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</si>
  <si>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</si>
  <si>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</si>
  <si>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</si>
  <si>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</si>
  <si>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</si>
  <si>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</si>
  <si>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</si>
  <si>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</si>
  <si>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</si>
  <si>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</si>
  <si>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</si>
  <si>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</si>
  <si>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</si>
  <si>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</si>
  <si>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</si>
  <si>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</si>
  <si>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</si>
  <si>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</si>
  <si>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</si>
  <si>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</si>
  <si>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</si>
  <si>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</si>
  <si>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</si>
  <si>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</si>
  <si>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</si>
  <si>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</si>
  <si>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</si>
  <si>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</si>
  <si>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</si>
  <si>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</si>
  <si>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</si>
  <si>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</si>
  <si>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</si>
  <si>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</si>
  <si>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</si>
  <si>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</si>
  <si>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</si>
  <si>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</si>
  <si>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</si>
  <si>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</si>
  <si>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</si>
  <si>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</si>
  <si>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</si>
  <si>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</si>
  <si>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</si>
  <si>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</si>
  <si>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</si>
  <si>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</si>
  <si>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</si>
  <si>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</si>
  <si>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</si>
  <si>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</si>
  <si>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</si>
  <si>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</si>
  <si>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</si>
  <si>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</si>
  <si>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</si>
  <si>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</si>
  <si>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</si>
  <si>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</si>
  <si>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</si>
  <si>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</si>
  <si>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</si>
  <si>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</si>
  <si>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</si>
  <si>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</si>
  <si>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</si>
  <si>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</si>
  <si>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</si>
  <si>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</si>
  <si>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</si>
  <si>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</si>
  <si>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</si>
  <si>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</si>
  <si>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</si>
  <si>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</si>
  <si>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</si>
  <si>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</si>
  <si>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</si>
  <si>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</si>
  <si>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</si>
  <si>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</si>
  <si>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</si>
  <si>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</si>
  <si>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</si>
  <si>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</si>
  <si>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</si>
  <si>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</si>
  <si>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</si>
  <si>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</si>
  <si>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</si>
  <si>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</si>
  <si>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</si>
  <si>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</si>
  <si>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</si>
  <si>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</si>
  <si>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</si>
  <si>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</si>
  <si>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</si>
  <si>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</si>
  <si>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</si>
  <si>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</si>
  <si>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</si>
  <si>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</si>
  <si>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</si>
  <si>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</si>
  <si>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</si>
  <si>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</si>
  <si>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</si>
  <si>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</si>
  <si>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</si>
  <si>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</si>
  <si>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</si>
  <si>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</si>
  <si>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</si>
  <si>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</si>
  <si>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</si>
  <si>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</si>
  <si>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</si>
  <si>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</si>
  <si>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</si>
  <si>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</si>
  <si>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</si>
  <si>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</si>
  <si>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</si>
  <si>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</si>
  <si>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</si>
  <si>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</si>
  <si>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</si>
  <si>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</si>
  <si>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</si>
  <si>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</si>
  <si>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</si>
  <si>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</si>
  <si>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</si>
  <si>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</si>
  <si>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</si>
  <si>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</si>
  <si>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</si>
  <si>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</si>
  <si>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</si>
  <si>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</si>
  <si>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</si>
  <si>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</si>
  <si>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</si>
  <si>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</si>
  <si>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</si>
  <si>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</si>
  <si>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</si>
  <si>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</si>
  <si>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</si>
  <si>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</si>
  <si>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</si>
  <si>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</si>
  <si>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</si>
  <si>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</si>
  <si>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</si>
  <si>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</si>
  <si>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</si>
  <si>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</si>
  <si>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</si>
  <si>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</si>
  <si>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</si>
  <si>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</si>
  <si>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</si>
  <si>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</si>
  <si>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</si>
  <si>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</si>
  <si>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</si>
  <si>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</si>
  <si>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</si>
  <si>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</si>
  <si>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</si>
  <si>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</si>
  <si>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</si>
  <si>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</si>
  <si>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</si>
  <si>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</si>
  <si>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</si>
  <si>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</si>
  <si>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</si>
  <si>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</si>
  <si>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</si>
  <si>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</si>
  <si>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</si>
  <si>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</si>
  <si>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</si>
  <si>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</si>
  <si>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</si>
  <si>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</si>
  <si>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</si>
  <si>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</si>
  <si>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</si>
  <si>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</si>
  <si>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</si>
  <si>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</si>
  <si>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</si>
  <si>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</si>
  <si>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</si>
  <si>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</si>
  <si>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</si>
  <si>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</si>
  <si>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</si>
  <si>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</si>
  <si>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</si>
  <si>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</si>
  <si>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</si>
  <si>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</si>
  <si>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</si>
  <si>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</si>
  <si>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</si>
  <si>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</si>
  <si>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</si>
  <si>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</si>
  <si>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</si>
  <si>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</si>
  <si>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</si>
  <si>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</si>
  <si>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</si>
  <si>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</si>
  <si>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</si>
  <si>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</si>
  <si>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</si>
  <si>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</si>
  <si>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</si>
  <si>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</si>
  <si>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</si>
  <si>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</si>
  <si>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</si>
  <si>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</si>
  <si>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</si>
  <si>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</si>
  <si>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</si>
  <si>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</si>
  <si>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</si>
  <si>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</si>
  <si>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</si>
  <si>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</si>
  <si>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</si>
  <si>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</si>
  <si>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</si>
  <si>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</si>
  <si>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</si>
  <si>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</si>
  <si>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</si>
  <si>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</si>
  <si>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</si>
  <si>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</si>
  <si>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</si>
  <si>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</si>
  <si>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</si>
  <si>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</si>
  <si>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</si>
  <si>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</si>
  <si>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</si>
  <si>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</si>
  <si>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</si>
  <si>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</si>
  <si>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</si>
  <si>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</si>
  <si>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</si>
  <si>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</si>
  <si>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</si>
  <si>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</si>
  <si>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</si>
  <si>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</si>
  <si>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</si>
  <si>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</si>
  <si>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</si>
  <si>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</si>
  <si>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</si>
  <si>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</si>
  <si>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</si>
  <si>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</si>
  <si>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</si>
  <si>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</si>
  <si>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</si>
  <si>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</si>
  <si>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</si>
  <si>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</si>
  <si>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</si>
  <si>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</si>
  <si>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</si>
  <si>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</si>
  <si>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</si>
  <si>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</si>
  <si>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</si>
  <si>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</si>
  <si>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</si>
  <si>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</si>
  <si>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</si>
  <si>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</si>
  <si>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</si>
  <si>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</si>
  <si>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</si>
  <si>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</si>
  <si>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</si>
  <si>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</si>
  <si>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</si>
  <si>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</si>
  <si>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</si>
  <si>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</si>
  <si>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</si>
  <si>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</si>
  <si>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</si>
  <si>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</si>
  <si>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</si>
  <si>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</si>
  <si>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</si>
  <si>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</si>
  <si>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</si>
  <si>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</si>
  <si>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</si>
  <si>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</si>
  <si>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</si>
  <si>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</si>
  <si>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</si>
  <si>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</si>
  <si>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</si>
  <si>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</si>
  <si>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</si>
  <si>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</si>
  <si>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</si>
  <si>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</si>
  <si>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</si>
  <si>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</si>
  <si>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</si>
  <si>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</si>
  <si>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</si>
  <si>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</si>
  <si>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</si>
  <si>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</si>
  <si>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</si>
  <si>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</si>
  <si>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</si>
  <si>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</si>
  <si>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</si>
  <si>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</si>
  <si>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</si>
  <si>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</si>
  <si>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</si>
  <si>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</si>
  <si>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</si>
  <si>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</si>
  <si>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</si>
  <si>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</si>
  <si>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</si>
  <si>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</si>
  <si>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</si>
  <si>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</si>
  <si>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</si>
  <si>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</si>
  <si>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</si>
  <si>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</si>
  <si>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</si>
  <si>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</si>
  <si>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</si>
  <si>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</si>
  <si>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</si>
  <si>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</si>
  <si>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</si>
  <si>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</si>
  <si>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</si>
  <si>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</si>
  <si>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</si>
  <si>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</si>
  <si>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</si>
  <si>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</si>
  <si>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</si>
  <si>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</si>
  <si>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</si>
  <si>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</si>
  <si>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</si>
  <si>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</si>
  <si>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</si>
  <si>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</si>
  <si>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</si>
  <si>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</si>
  <si>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</si>
  <si>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</si>
  <si>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</si>
  <si>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</si>
  <si>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</si>
  <si>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</si>
  <si>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</si>
  <si>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</si>
  <si>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</si>
  <si>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</si>
  <si>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</si>
  <si>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</si>
  <si>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</si>
  <si>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</si>
  <si>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</si>
  <si>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</si>
  <si>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</si>
  <si>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</si>
  <si>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</si>
  <si>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</si>
  <si>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</si>
  <si>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</si>
  <si>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</si>
  <si>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</si>
  <si>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</si>
  <si>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</si>
  <si>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</si>
  <si>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</si>
  <si>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</si>
  <si>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</si>
  <si>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</si>
  <si>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</si>
  <si>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</si>
  <si>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</si>
  <si>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</si>
  <si>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</si>
  <si>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</si>
  <si>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</si>
  <si>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</si>
  <si>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</si>
  <si>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</si>
  <si>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</si>
  <si>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</si>
  <si>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</si>
  <si>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</si>
  <si>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</si>
  <si>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</si>
  <si>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</si>
  <si>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</si>
  <si>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</si>
  <si>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</si>
  <si>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</si>
  <si>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</si>
  <si>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</si>
  <si>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</si>
  <si>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</si>
  <si>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</si>
  <si>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</si>
  <si>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</si>
  <si>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</si>
  <si>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</si>
  <si>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</si>
  <si>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</si>
  <si>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</si>
  <si>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</si>
  <si>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</si>
  <si>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</si>
  <si>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</si>
  <si>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</si>
  <si>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</si>
  <si>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</si>
  <si>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</si>
  <si>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</si>
  <si>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</si>
  <si>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</si>
  <si>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</si>
  <si>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</si>
  <si>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</si>
  <si>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</si>
  <si>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</si>
  <si>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</si>
  <si>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</si>
  <si>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</si>
  <si>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</si>
  <si>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</si>
  <si>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</si>
  <si>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</si>
  <si>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</si>
  <si>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</si>
  <si>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</si>
  <si>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</si>
  <si>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</si>
  <si>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</si>
  <si>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</si>
  <si>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</si>
  <si>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</si>
  <si>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</si>
  <si>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</si>
  <si>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</si>
  <si>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</si>
  <si>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</si>
  <si>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</si>
  <si>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</si>
  <si>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</si>
  <si>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</si>
  <si>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</si>
  <si>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</si>
  <si>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</si>
  <si>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</si>
  <si>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</si>
  <si>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</si>
  <si>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</si>
  <si>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</si>
  <si>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</si>
  <si>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</si>
  <si>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</si>
  <si>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</si>
  <si>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</si>
  <si>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</si>
  <si>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</si>
  <si>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</si>
  <si>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</si>
  <si>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</si>
  <si>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</si>
  <si>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</si>
  <si>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</si>
  <si>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</si>
  <si>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</si>
  <si>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</si>
  <si>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</si>
  <si>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</si>
  <si>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</si>
  <si>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</si>
  <si>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</si>
  <si>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</si>
  <si>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</si>
  <si>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</si>
  <si>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</si>
  <si>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</si>
  <si>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</si>
  <si>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</si>
  <si>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</si>
  <si>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</si>
  <si>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</si>
  <si>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</si>
  <si>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</si>
  <si>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</si>
  <si>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</si>
  <si>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</si>
  <si>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</si>
  <si>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</si>
  <si>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</si>
  <si>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</si>
  <si>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</si>
  <si>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</si>
  <si>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</si>
  <si>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</si>
  <si>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</si>
  <si>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</si>
  <si>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</si>
  <si>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</si>
  <si>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</si>
  <si>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</si>
  <si>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</si>
  <si>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</si>
  <si>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</si>
  <si>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</si>
  <si>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</si>
  <si>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</si>
  <si>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</si>
  <si>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</si>
  <si>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</si>
  <si>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</si>
  <si>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</si>
  <si>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</si>
  <si>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</si>
  <si>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</si>
  <si>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</si>
  <si>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</si>
  <si>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</si>
  <si>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</si>
  <si>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</si>
  <si>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</si>
  <si>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</si>
  <si>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</si>
  <si>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</si>
  <si>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</si>
  <si>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</si>
  <si>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</si>
  <si>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</si>
  <si>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</si>
  <si>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</si>
  <si>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</si>
  <si>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</si>
  <si>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</si>
  <si>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</si>
  <si>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</si>
  <si>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</si>
  <si>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</si>
  <si>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</si>
  <si>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</si>
  <si>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</si>
  <si>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</si>
  <si>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</si>
  <si>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</si>
  <si>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</si>
  <si>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</si>
  <si>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</si>
  <si>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</si>
  <si>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</si>
  <si>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</si>
  <si>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</si>
  <si>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</si>
  <si>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</si>
  <si>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</si>
  <si>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</si>
  <si>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</si>
  <si>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</si>
  <si>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</si>
  <si>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</si>
  <si>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</si>
  <si>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</si>
  <si>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</si>
  <si>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</si>
  <si>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</si>
  <si>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</si>
  <si>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</si>
  <si>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</si>
  <si>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</si>
  <si>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</si>
  <si>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</si>
  <si>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</si>
  <si>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</si>
  <si>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</si>
  <si>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</si>
  <si>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</si>
  <si>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</si>
  <si>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</si>
  <si>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</si>
  <si>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</si>
  <si>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</si>
  <si>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</si>
  <si>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</si>
  <si>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</si>
  <si>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</si>
  <si>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</si>
  <si>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</si>
  <si>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</si>
  <si>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</si>
  <si>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</si>
  <si>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</si>
  <si>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</si>
  <si>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</si>
  <si>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</si>
  <si>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</si>
  <si>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</si>
  <si>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</si>
  <si>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</si>
  <si>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</si>
  <si>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</si>
  <si>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</si>
  <si>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</si>
  <si>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</si>
  <si>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</si>
  <si>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</si>
  <si>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</si>
  <si>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</si>
  <si>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</si>
  <si>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</si>
  <si>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</si>
  <si>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</si>
  <si>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</si>
  <si>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</si>
  <si>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</si>
  <si>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</si>
  <si>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</si>
  <si>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</si>
  <si>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</si>
  <si>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</si>
  <si>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</si>
  <si>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</si>
  <si>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</si>
  <si>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</si>
  <si>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</si>
  <si>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</si>
  <si>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</si>
  <si>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</si>
  <si>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</si>
  <si>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</si>
  <si>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</si>
  <si>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</si>
  <si>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</si>
  <si>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</si>
  <si>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</si>
  <si>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</si>
  <si>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</si>
  <si>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</si>
  <si>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</si>
  <si>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</si>
  <si>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</si>
  <si>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</si>
  <si>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</si>
  <si>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</si>
  <si>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</si>
  <si>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</si>
  <si>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</si>
  <si>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</si>
  <si>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</si>
  <si>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</si>
  <si>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</si>
  <si>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</si>
  <si>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</si>
  <si>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</si>
  <si>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</si>
  <si>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</si>
  <si>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</si>
  <si>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</si>
  <si>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</si>
  <si>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</si>
  <si>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</si>
  <si>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</si>
  <si>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</si>
  <si>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</si>
  <si>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</si>
  <si>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</si>
  <si>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</si>
  <si>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</si>
  <si>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</si>
  <si>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</si>
  <si>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</si>
  <si>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</si>
  <si>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</si>
  <si>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</si>
  <si>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</si>
  <si>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</si>
  <si>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</si>
  <si>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</si>
  <si>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</si>
  <si>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</si>
  <si>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</si>
  <si>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</si>
  <si>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</si>
  <si>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</si>
  <si>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</si>
  <si>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</si>
  <si>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</si>
  <si>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</si>
  <si>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</si>
  <si>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</si>
  <si>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</si>
  <si>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</si>
  <si>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</si>
  <si>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</si>
  <si>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</si>
  <si>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</si>
  <si>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</si>
  <si>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</si>
  <si>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</si>
  <si>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</si>
  <si>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</si>
  <si>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</si>
  <si>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</si>
  <si>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</si>
  <si>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</si>
  <si>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</si>
  <si>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</si>
  <si>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</si>
  <si>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</si>
  <si>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</si>
  <si>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</si>
  <si>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</si>
  <si>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</si>
  <si>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</si>
  <si>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</si>
  <si>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</si>
  <si>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</si>
  <si>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</si>
  <si>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</si>
  <si>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</si>
  <si>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</si>
  <si>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</si>
  <si>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</si>
  <si>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</si>
  <si>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</si>
  <si>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</si>
  <si>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</si>
  <si>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</si>
  <si>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</si>
  <si>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</si>
  <si>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</si>
  <si>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</si>
  <si>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</si>
  <si>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</si>
  <si>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</si>
  <si>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</si>
  <si>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</si>
  <si>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</si>
  <si>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</si>
  <si>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</si>
  <si>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</si>
  <si>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</si>
  <si>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</si>
  <si>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</si>
  <si>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</si>
  <si>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</si>
  <si>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</si>
  <si>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</si>
  <si>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</si>
  <si>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</si>
  <si>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</si>
  <si>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</si>
  <si>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</si>
  <si>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</si>
  <si>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</si>
  <si>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</si>
  <si>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</si>
  <si>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</si>
  <si>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</si>
  <si>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</si>
  <si>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</si>
  <si>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</si>
  <si>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</si>
  <si>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</si>
  <si>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</si>
  <si>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</si>
  <si>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</si>
  <si>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</si>
  <si>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</si>
  <si>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</si>
  <si>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</si>
  <si>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</si>
  <si>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</si>
  <si>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</si>
  <si>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</si>
  <si>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</si>
  <si>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</si>
  <si>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</si>
  <si>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</si>
  <si>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</si>
  <si>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</si>
  <si>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</si>
  <si>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</si>
  <si>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</si>
  <si>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</si>
  <si>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</si>
  <si>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</si>
  <si>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</si>
  <si>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</si>
  <si>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</si>
  <si>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</si>
  <si>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</si>
  <si>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</si>
  <si>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</si>
  <si>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</si>
  <si>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</si>
  <si>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</si>
  <si>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</si>
  <si>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</si>
  <si>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</si>
  <si>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</si>
  <si>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</si>
  <si>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</si>
  <si>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</si>
  <si>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</si>
  <si>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</si>
  <si>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</si>
  <si>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</si>
  <si>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</si>
  <si>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</si>
  <si>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</si>
  <si>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</si>
  <si>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</si>
  <si>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</si>
  <si>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</si>
  <si>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</si>
  <si>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</si>
  <si>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</si>
  <si>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</si>
  <si>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</si>
  <si>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</si>
  <si>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</si>
  <si>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</si>
  <si>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</si>
  <si>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</si>
  <si>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</si>
  <si>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</si>
  <si>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</si>
  <si>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</si>
  <si>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</si>
  <si>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</si>
  <si>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</si>
  <si>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</si>
  <si>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</si>
  <si>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</si>
  <si>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</si>
  <si>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</si>
  <si>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</si>
  <si>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</si>
  <si>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</si>
  <si>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</si>
  <si>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</si>
  <si>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</si>
  <si>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</si>
  <si>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</si>
  <si>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</si>
  <si>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</si>
  <si>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</si>
  <si>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</si>
  <si>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</si>
  <si>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</si>
  <si>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</si>
  <si>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</si>
  <si>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</si>
  <si>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</si>
  <si>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</si>
  <si>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</si>
  <si>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</si>
  <si>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</si>
  <si>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</si>
  <si>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</si>
  <si>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</si>
  <si>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</si>
  <si>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</si>
  <si>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</si>
  <si>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</si>
  <si>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</si>
  <si>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</si>
  <si>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</si>
  <si>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</si>
  <si>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</si>
  <si>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</si>
  <si>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</si>
  <si>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</si>
  <si>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</si>
  <si>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</si>
  <si>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</si>
  <si>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</si>
  <si>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</si>
  <si>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</si>
  <si>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</si>
  <si>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</si>
  <si>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</si>
  <si>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</si>
  <si>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</si>
  <si>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</si>
  <si>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</si>
  <si>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</si>
  <si>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</si>
  <si>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</si>
  <si>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</si>
  <si>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</si>
  <si>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</si>
  <si>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</si>
  <si>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</si>
  <si>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</si>
  <si>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</si>
  <si>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</si>
  <si>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</si>
  <si>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</si>
  <si>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</si>
  <si>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</si>
  <si>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</si>
  <si>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</si>
  <si>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</si>
  <si>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</si>
  <si>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</si>
  <si>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</si>
  <si>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</si>
  <si>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</si>
  <si>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</si>
  <si>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</si>
  <si>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</si>
  <si>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</si>
  <si>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</si>
  <si>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</si>
  <si>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</si>
  <si>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</si>
  <si>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</si>
  <si>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</si>
  <si>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</si>
  <si>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</si>
  <si>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</si>
  <si>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</si>
  <si>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</si>
  <si>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</si>
  <si>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</si>
  <si>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</si>
  <si>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</si>
  <si>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</si>
  <si>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</si>
  <si>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</si>
  <si>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</si>
  <si>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</si>
  <si>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</si>
  <si>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</si>
  <si>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</si>
  <si>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</si>
  <si>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</si>
  <si>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</si>
  <si>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</si>
  <si>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</si>
  <si>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</si>
  <si>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</si>
  <si>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</si>
  <si>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</si>
  <si>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</si>
  <si>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</si>
  <si>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</si>
  <si>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</si>
  <si>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</si>
  <si>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</si>
  <si>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</si>
  <si>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</si>
  <si>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</si>
  <si>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</si>
  <si>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</si>
  <si>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</si>
  <si>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</si>
  <si>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</si>
  <si>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</si>
  <si>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</si>
  <si>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</si>
  <si>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</si>
  <si>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</si>
  <si>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</si>
  <si>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</si>
  <si>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</si>
  <si>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</si>
  <si>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</si>
  <si>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</si>
  <si>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</si>
  <si>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</si>
  <si>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</si>
  <si>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</si>
  <si>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</si>
  <si>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</si>
  <si>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</si>
  <si>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</si>
  <si>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</si>
  <si>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</si>
  <si>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</si>
  <si>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</si>
  <si>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</si>
  <si>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</si>
  <si>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</si>
  <si>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</si>
  <si>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</si>
  <si>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</si>
  <si>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</si>
  <si>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</si>
  <si>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</si>
  <si>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</si>
  <si>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</si>
  <si>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</si>
  <si>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</si>
  <si>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</si>
  <si>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</si>
  <si>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</si>
  <si>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</si>
  <si>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</si>
  <si>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</si>
  <si>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</si>
  <si>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</si>
  <si>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</si>
  <si>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</si>
  <si>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</si>
  <si>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</si>
  <si>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</si>
  <si>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</si>
  <si>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</si>
  <si>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</si>
  <si>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</si>
  <si>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</si>
  <si>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</si>
  <si>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</si>
  <si>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</si>
  <si>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</si>
  <si>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</si>
  <si>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</si>
  <si>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</si>
  <si>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</si>
  <si>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</si>
  <si>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</si>
  <si>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</si>
  <si>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</si>
  <si>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</si>
  <si>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</si>
  <si>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</si>
  <si>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</si>
  <si>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</si>
  <si>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</si>
  <si>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</si>
  <si>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</si>
  <si>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</si>
  <si>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</si>
  <si>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</si>
  <si>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</si>
  <si>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</si>
  <si>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</si>
  <si>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</si>
  <si>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</si>
  <si>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</si>
  <si>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</si>
  <si>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</si>
  <si>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</si>
  <si>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</si>
  <si>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</si>
  <si>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</si>
  <si>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</si>
  <si>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</si>
  <si>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</si>
  <si>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</si>
  <si>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</si>
  <si>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</si>
  <si>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</si>
  <si>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</si>
  <si>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</si>
  <si>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</si>
  <si>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</si>
  <si>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</si>
  <si>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</si>
  <si>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</si>
  <si>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</si>
  <si>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</si>
  <si>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</si>
  <si>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</si>
  <si>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</si>
  <si>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</si>
  <si>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</si>
  <si>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</si>
  <si>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</si>
  <si>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</si>
  <si>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</si>
  <si>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</si>
  <si>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</si>
  <si>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</si>
  <si>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</si>
  <si>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</si>
  <si>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</si>
  <si>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</si>
  <si>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</si>
  <si>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</si>
  <si>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</si>
  <si>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</si>
  <si>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</si>
  <si>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</si>
  <si>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</si>
  <si>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</si>
  <si>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</si>
  <si>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</si>
  <si>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</si>
  <si>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</si>
  <si>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</si>
  <si>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</si>
  <si>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</si>
  <si>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</si>
  <si>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</si>
  <si>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</si>
  <si>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</si>
  <si>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</si>
  <si>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</si>
  <si>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</si>
  <si>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</si>
  <si>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</si>
  <si>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</si>
  <si>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</si>
  <si>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</si>
  <si>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</si>
  <si>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</si>
  <si>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</si>
  <si>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</si>
  <si>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</si>
  <si>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</si>
  <si>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</si>
  <si>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</si>
  <si>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</si>
  <si>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</si>
  <si>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</si>
  <si>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</si>
  <si>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</si>
  <si>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</si>
  <si>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</si>
  <si>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</si>
  <si>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</si>
  <si>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</si>
  <si>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</si>
  <si>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</si>
  <si>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</si>
  <si>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</si>
  <si>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</si>
  <si>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</si>
  <si>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</si>
  <si>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</si>
  <si>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</si>
  <si>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</si>
  <si>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</si>
  <si>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</si>
  <si>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</si>
  <si>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</si>
  <si>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</si>
  <si>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</si>
  <si>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</si>
  <si>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</si>
  <si>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</si>
  <si>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</si>
  <si>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</si>
  <si>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</si>
  <si>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</si>
  <si>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</si>
  <si>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</si>
  <si>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</si>
  <si>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</si>
  <si>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</si>
  <si>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</si>
  <si>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</si>
  <si>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</si>
  <si>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</si>
  <si>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</si>
  <si>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</si>
  <si>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</si>
  <si>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</si>
  <si>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</si>
  <si>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</si>
  <si>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</si>
  <si>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</si>
  <si>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</si>
  <si>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</si>
  <si>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</si>
  <si>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</si>
  <si>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</si>
  <si>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</si>
  <si>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</si>
  <si>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</si>
  <si>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</si>
  <si>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</si>
  <si>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</si>
  <si>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</si>
  <si>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</si>
  <si>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</si>
  <si>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</si>
  <si>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</si>
  <si>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</si>
  <si>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</si>
  <si>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</si>
  <si>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</si>
  <si>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</si>
  <si>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</si>
  <si>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</si>
  <si>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</si>
  <si>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</si>
  <si>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</si>
  <si>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</si>
  <si>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</si>
  <si>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</si>
  <si>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</si>
  <si>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</si>
  <si>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</si>
  <si>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</si>
  <si>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</si>
  <si>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</si>
  <si>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</si>
  <si>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</si>
  <si>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</si>
  <si>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</si>
  <si>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</si>
  <si>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</si>
  <si>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</si>
  <si>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</si>
  <si>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</si>
  <si>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</si>
  <si>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</si>
  <si>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</si>
  <si>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</si>
  <si>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</si>
  <si>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</si>
  <si>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</si>
  <si>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</si>
  <si>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</si>
  <si>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</si>
  <si>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</si>
  <si>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</si>
  <si>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</si>
  <si>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</si>
  <si>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</si>
  <si>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</si>
  <si>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</si>
  <si>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</si>
  <si>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</si>
  <si>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</si>
  <si>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</si>
  <si>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</si>
  <si>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</si>
  <si>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</si>
  <si>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</si>
  <si>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</si>
  <si>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</si>
  <si>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</si>
  <si>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</si>
  <si>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</si>
  <si>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</si>
  <si>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</si>
  <si>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</si>
  <si>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</si>
  <si>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</si>
  <si>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</si>
  <si>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</si>
  <si>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</si>
  <si>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</si>
  <si>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</si>
  <si>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</si>
  <si>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</si>
  <si>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</si>
  <si>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</si>
  <si>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</si>
  <si>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</si>
  <si>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</si>
  <si>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</si>
  <si>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</si>
  <si>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</si>
  <si>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</si>
  <si>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</si>
  <si>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</si>
  <si>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</si>
  <si>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</si>
  <si>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</si>
  <si>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</si>
  <si>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</si>
  <si>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</si>
  <si>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</si>
  <si>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</si>
  <si>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</si>
  <si>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</si>
  <si>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</si>
  <si>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</si>
  <si>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</si>
  <si>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</si>
  <si>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</si>
  <si>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</si>
  <si>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</si>
  <si>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</si>
  <si>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</si>
  <si>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</si>
  <si>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</si>
  <si>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</si>
  <si>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</si>
  <si>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</si>
  <si>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</si>
  <si>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</si>
  <si>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</si>
  <si>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</si>
  <si>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</si>
  <si>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</si>
  <si>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</si>
  <si>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</si>
  <si>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</si>
  <si>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</si>
  <si>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</si>
  <si>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</si>
  <si>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</si>
  <si>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</si>
  <si>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</si>
  <si>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</si>
  <si>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</si>
  <si>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</si>
  <si>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</si>
  <si>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</si>
  <si>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</si>
  <si>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</si>
  <si>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</si>
  <si>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</si>
  <si>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</si>
  <si>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</si>
  <si>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</si>
  <si>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</si>
  <si>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</si>
  <si>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</si>
  <si>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</si>
  <si>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</si>
  <si>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</si>
  <si>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</si>
  <si>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</si>
  <si>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</si>
  <si>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</si>
  <si>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</si>
  <si>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</si>
  <si>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</si>
  <si>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</si>
  <si>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</si>
  <si>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</si>
  <si>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</si>
  <si>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</si>
  <si>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</si>
  <si>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</si>
  <si>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</si>
  <si>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</si>
  <si>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</si>
  <si>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</si>
  <si>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</si>
  <si>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</si>
  <si>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</si>
  <si>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</si>
  <si>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</si>
  <si>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</si>
  <si>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</si>
  <si>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</si>
  <si>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</si>
  <si>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</si>
  <si>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</si>
  <si>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</si>
  <si>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</si>
  <si>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</si>
  <si>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</si>
  <si>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</si>
  <si>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</si>
  <si>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</si>
  <si>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</si>
  <si>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</si>
  <si>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</si>
  <si>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</si>
  <si>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</si>
  <si>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</si>
  <si>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</si>
  <si>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</si>
  <si>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</si>
  <si>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</si>
  <si>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</si>
  <si>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</si>
  <si>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</si>
  <si>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</si>
  <si>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</si>
  <si>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</si>
  <si>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</si>
  <si>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</si>
  <si>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</si>
  <si>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</si>
  <si>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</si>
  <si>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</si>
  <si>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</si>
  <si>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</si>
  <si>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</si>
  <si>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</si>
  <si>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</si>
  <si>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</si>
  <si>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</si>
  <si>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</si>
  <si>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</si>
  <si>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</si>
  <si>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</si>
  <si>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</si>
  <si>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</si>
  <si>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</si>
  <si>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</si>
  <si>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</si>
  <si>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</si>
  <si>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</si>
  <si>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</si>
  <si>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</si>
  <si>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</si>
  <si>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</si>
  <si>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</si>
  <si>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</si>
  <si>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</si>
  <si>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</si>
  <si>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</si>
  <si>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</si>
  <si>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</si>
  <si>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</si>
  <si>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</si>
  <si>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</si>
  <si>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</si>
  <si>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</si>
  <si>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</si>
  <si>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</si>
  <si>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</si>
  <si>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</si>
  <si>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</si>
  <si>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</si>
  <si>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</si>
  <si>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</si>
  <si>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</si>
  <si>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</si>
  <si>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</si>
  <si>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</si>
  <si>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</si>
  <si>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</si>
  <si>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</si>
  <si>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</si>
  <si>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</si>
  <si>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</si>
  <si>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</si>
  <si>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</si>
  <si>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</si>
  <si>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</si>
  <si>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</si>
  <si>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</si>
  <si>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</si>
  <si>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</si>
  <si>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</si>
  <si>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</si>
  <si>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</si>
  <si>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</si>
  <si>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</si>
  <si>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</si>
  <si>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</si>
  <si>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</si>
  <si>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</si>
  <si>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</si>
  <si>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</si>
  <si>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</si>
  <si>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</si>
  <si>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</si>
  <si>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</si>
  <si>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</si>
  <si>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</si>
  <si>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</si>
  <si>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</si>
  <si>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</si>
  <si>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</si>
  <si>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</si>
  <si>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</si>
  <si>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</si>
  <si>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</si>
  <si>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</si>
  <si>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</si>
  <si>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</si>
  <si>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</si>
  <si>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</si>
  <si>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</si>
  <si>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</si>
  <si>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</si>
  <si>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</si>
  <si>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</si>
  <si>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</si>
  <si>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</si>
  <si>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</si>
  <si>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</si>
  <si>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</si>
  <si>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</si>
  <si>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</si>
  <si>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</si>
  <si>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</si>
  <si>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</si>
  <si>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</si>
  <si>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</si>
  <si>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</si>
  <si>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</si>
  <si>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</si>
  <si>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</si>
  <si>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</si>
  <si>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</si>
  <si>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</si>
  <si>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</si>
  <si>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</si>
  <si>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</si>
  <si>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</si>
  <si>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</si>
  <si>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</si>
  <si>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</si>
  <si>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</si>
  <si>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</si>
  <si>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</si>
  <si>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</si>
  <si>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</si>
  <si>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</si>
  <si>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</si>
  <si>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</si>
  <si>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</si>
  <si>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</si>
  <si>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</si>
  <si>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</si>
  <si>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</si>
  <si>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</si>
  <si>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</si>
  <si>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</si>
  <si>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</si>
  <si>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</si>
  <si>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</si>
  <si>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</si>
  <si>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</si>
  <si>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</si>
  <si>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</si>
  <si>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</si>
  <si>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</si>
  <si>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</si>
  <si>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</si>
  <si>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</si>
  <si>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</si>
  <si>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</si>
  <si>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</si>
  <si>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</si>
  <si>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</si>
  <si>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</si>
  <si>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</si>
  <si>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</si>
  <si>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</si>
  <si>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</si>
  <si>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</si>
  <si>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</si>
  <si>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</si>
  <si>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</si>
  <si>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</si>
  <si>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</si>
  <si>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</si>
  <si>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</si>
  <si>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</si>
  <si>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</si>
  <si>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</si>
  <si>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</si>
  <si>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</si>
  <si>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</si>
  <si>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</si>
  <si>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</si>
  <si>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</si>
  <si>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</si>
  <si>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</si>
  <si>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</si>
  <si>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</si>
  <si>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</si>
  <si>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</si>
  <si>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</si>
  <si>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</si>
  <si>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</si>
  <si>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</si>
  <si>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</si>
  <si>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</si>
  <si>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</si>
  <si>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</si>
  <si>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</si>
  <si>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</si>
  <si>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</si>
  <si>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</si>
  <si>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</si>
  <si>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</si>
  <si>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</si>
  <si>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</si>
  <si>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</si>
  <si>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</si>
  <si>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</si>
  <si>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</si>
  <si>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</si>
  <si>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</si>
  <si>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</si>
  <si>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</si>
  <si>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</si>
  <si>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</si>
  <si>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</si>
  <si>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</si>
  <si>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</si>
  <si>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</si>
  <si>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</si>
  <si>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</si>
  <si>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</si>
  <si>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</si>
  <si>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</si>
  <si>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</si>
  <si>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</si>
  <si>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</si>
  <si>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</si>
  <si>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</si>
  <si>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</si>
  <si>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</si>
  <si>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</si>
  <si>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</si>
  <si>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</si>
  <si>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</si>
  <si>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</si>
  <si>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</si>
  <si>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</si>
  <si>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</si>
  <si>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</si>
  <si>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</si>
  <si>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</si>
  <si>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</si>
  <si>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</si>
  <si>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</si>
  <si>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</si>
  <si>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</si>
  <si>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</si>
  <si>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</si>
  <si>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</si>
  <si>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</si>
  <si>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</si>
  <si>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</si>
  <si>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</si>
  <si>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</si>
  <si>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</si>
  <si>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</si>
  <si>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</si>
  <si>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</si>
  <si>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</si>
  <si>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</si>
  <si>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</si>
  <si>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</si>
  <si>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</si>
  <si>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</si>
  <si>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</si>
  <si>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</si>
  <si>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</si>
  <si>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</si>
  <si>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</si>
  <si>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</si>
  <si>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</si>
  <si>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</si>
  <si>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</si>
  <si>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</si>
  <si>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</si>
  <si>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</si>
  <si>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</si>
  <si>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</si>
  <si>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</si>
  <si>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</si>
  <si>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</si>
  <si>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</si>
  <si>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</si>
  <si>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</si>
  <si>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</si>
  <si>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</si>
  <si>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</si>
  <si>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</si>
  <si>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</si>
  <si>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</si>
  <si>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</si>
  <si>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</si>
  <si>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</si>
  <si>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</si>
  <si>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</si>
  <si>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</si>
  <si>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</si>
  <si>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</si>
  <si>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</si>
  <si>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</si>
  <si>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</si>
  <si>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</si>
  <si>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</si>
  <si>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</si>
  <si>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</si>
  <si>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</si>
  <si>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</si>
  <si>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</si>
  <si>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</si>
  <si>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</si>
  <si>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</si>
  <si>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</si>
  <si>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</si>
  <si>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</si>
  <si>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</si>
  <si>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</si>
  <si>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</si>
  <si>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</si>
  <si>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</si>
  <si>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</si>
  <si>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</si>
  <si>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</si>
  <si>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</si>
  <si>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</si>
  <si>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</si>
  <si>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</si>
  <si>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</si>
  <si>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</si>
  <si>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</si>
  <si>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</si>
  <si>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</si>
  <si>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</si>
  <si>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</si>
  <si>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</si>
  <si>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</si>
  <si>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</si>
  <si>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</si>
  <si>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</si>
  <si>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</si>
  <si>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</si>
  <si>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</si>
  <si>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</si>
  <si>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</si>
  <si>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</si>
  <si>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</si>
  <si>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</si>
  <si>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</si>
  <si>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</si>
  <si>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</si>
  <si>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</si>
  <si>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</si>
  <si>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</si>
  <si>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</si>
  <si>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</si>
  <si>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</si>
  <si>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</si>
  <si>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</si>
  <si>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</si>
  <si>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</si>
  <si>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</si>
  <si>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</si>
  <si>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</si>
  <si>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</si>
  <si>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</si>
  <si>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</si>
  <si>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</si>
  <si>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</si>
  <si>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</si>
  <si>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</si>
  <si>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</si>
  <si>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</si>
  <si>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</si>
  <si>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</si>
  <si>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</si>
  <si>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</si>
  <si>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</si>
  <si>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</si>
  <si>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</si>
  <si>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</si>
  <si>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</si>
  <si>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</si>
  <si>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</si>
  <si>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</si>
  <si>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</si>
  <si>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</si>
  <si>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</si>
  <si>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</si>
  <si>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</si>
  <si>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</si>
  <si>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</si>
  <si>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</si>
  <si>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</si>
  <si>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</si>
  <si>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</si>
  <si>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</si>
  <si>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</si>
  <si>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</si>
  <si>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</si>
  <si>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</si>
  <si>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</si>
  <si>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</si>
  <si>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</si>
  <si>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</si>
  <si>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</si>
  <si>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</si>
  <si>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</si>
  <si>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</si>
  <si>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</si>
  <si>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</si>
  <si>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</si>
  <si>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</si>
  <si>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</si>
  <si>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</si>
  <si>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</si>
  <si>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</si>
  <si>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</si>
  <si>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</si>
  <si>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</si>
  <si>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</si>
  <si>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</si>
  <si>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</si>
  <si>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</si>
  <si>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</si>
  <si>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</si>
  <si>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</si>
  <si>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</si>
  <si>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</si>
  <si>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</si>
  <si>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</si>
  <si>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</si>
  <si>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</si>
  <si>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</si>
  <si>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</si>
  <si>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</si>
  <si>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</si>
  <si>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</si>
  <si>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</si>
  <si>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</si>
  <si>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</si>
  <si>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</si>
  <si>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</si>
  <si>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</si>
  <si>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</si>
  <si>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</si>
  <si>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</si>
  <si>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</si>
  <si>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</si>
  <si>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</si>
  <si>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</si>
  <si>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</si>
  <si>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</si>
  <si>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</si>
  <si>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</si>
  <si>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</si>
  <si>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</si>
  <si>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</si>
  <si>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</si>
  <si>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</si>
  <si>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</si>
  <si>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</si>
  <si>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</si>
  <si>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</si>
  <si>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</si>
  <si>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</si>
  <si>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</si>
  <si>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</si>
  <si>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</si>
  <si>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</si>
  <si>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</si>
  <si>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</si>
  <si>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</si>
  <si>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</si>
  <si>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</si>
  <si>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</si>
  <si>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</si>
  <si>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</si>
  <si>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</si>
  <si>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</si>
  <si>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</si>
  <si>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</si>
  <si>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</si>
  <si>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</si>
  <si>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</si>
  <si>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</si>
  <si>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</si>
  <si>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</si>
  <si>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</si>
  <si>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</si>
  <si>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</si>
  <si>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</si>
  <si>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</si>
  <si>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</si>
  <si>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</si>
  <si>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</si>
  <si>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</si>
  <si>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</si>
  <si>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</si>
  <si>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</si>
  <si>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</si>
  <si>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</si>
  <si>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</si>
  <si>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</si>
  <si>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</si>
  <si>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</si>
  <si>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</si>
  <si>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</si>
  <si>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</si>
  <si>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</si>
  <si>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</si>
  <si>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</si>
  <si>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</si>
  <si>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</si>
  <si>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</si>
  <si>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</si>
  <si>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</si>
  <si>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</si>
  <si>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</si>
  <si>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</si>
  <si>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</si>
  <si>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</si>
  <si>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</si>
  <si>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</si>
  <si>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</si>
  <si>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</si>
  <si>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</si>
  <si>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</si>
  <si>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</si>
  <si>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</si>
  <si>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</si>
  <si>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</si>
  <si>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</si>
  <si>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</si>
  <si>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</si>
  <si>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</si>
  <si>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</si>
  <si>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</si>
  <si>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</si>
  <si>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</si>
  <si>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</si>
  <si>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</si>
  <si>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</si>
  <si>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</si>
  <si>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</si>
  <si>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</si>
  <si>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</si>
  <si>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</si>
  <si>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</si>
  <si>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</si>
  <si>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</si>
  <si>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</si>
  <si>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</si>
  <si>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</si>
  <si>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</si>
  <si>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</si>
  <si>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</si>
  <si>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</si>
  <si>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</si>
  <si>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</si>
  <si>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</si>
  <si>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</si>
  <si>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</si>
  <si>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</si>
  <si>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</si>
  <si>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</si>
  <si>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</si>
  <si>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</si>
  <si>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</si>
  <si>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</si>
  <si>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</si>
  <si>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</si>
  <si>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</si>
  <si>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</si>
  <si>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</si>
  <si>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</si>
  <si>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</si>
  <si>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</si>
  <si>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</si>
  <si>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</si>
  <si>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</si>
  <si>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</si>
  <si>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</si>
  <si>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</si>
  <si>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</si>
  <si>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</si>
  <si>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</si>
  <si>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</si>
  <si>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</si>
  <si>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</si>
  <si>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</si>
  <si>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</si>
  <si>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</si>
  <si>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</si>
  <si>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</si>
  <si>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</si>
  <si>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</si>
  <si>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</si>
  <si>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</si>
  <si>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</si>
  <si>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</si>
  <si>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</si>
  <si>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</si>
  <si>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</si>
  <si>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</si>
  <si>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</si>
  <si>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</si>
  <si>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</si>
  <si>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</si>
  <si>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</si>
  <si>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</si>
  <si>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</si>
  <si>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</si>
  <si>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</si>
  <si>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</si>
  <si>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</si>
  <si>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</si>
  <si>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</si>
  <si>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</si>
  <si>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</si>
  <si>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</si>
  <si>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</si>
  <si>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</si>
  <si>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</si>
  <si>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</si>
  <si>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</si>
  <si>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</si>
  <si>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</si>
  <si>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</si>
  <si>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</si>
  <si>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</si>
  <si>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</si>
  <si>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</si>
  <si>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</si>
  <si>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</si>
  <si>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</si>
  <si>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</si>
  <si>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</si>
  <si>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</si>
  <si>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</si>
  <si>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</si>
  <si>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</si>
  <si>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</si>
  <si>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</si>
  <si>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</si>
  <si>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</si>
  <si>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</si>
  <si>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</si>
  <si>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</si>
  <si>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</si>
  <si>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</si>
  <si>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</si>
  <si>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</si>
  <si>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</si>
  <si>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</si>
  <si>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</si>
  <si>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</si>
  <si>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</si>
  <si>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</si>
  <si>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</si>
  <si>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</si>
  <si>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</si>
  <si>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</si>
  <si>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</si>
  <si>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</si>
  <si>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</si>
  <si>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</si>
  <si>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</si>
  <si>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</si>
  <si>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</si>
  <si>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</si>
  <si>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</si>
  <si>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</si>
  <si>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</si>
  <si>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</si>
  <si>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</si>
  <si>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</si>
  <si>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</si>
  <si>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</si>
  <si>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</si>
  <si>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</si>
  <si>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</si>
  <si>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</si>
  <si>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</si>
  <si>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</si>
  <si>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</si>
  <si>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</si>
  <si>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</si>
  <si>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</si>
  <si>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</si>
  <si>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</si>
  <si>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</si>
  <si>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</si>
  <si>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</si>
  <si>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</si>
  <si>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</si>
  <si>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</si>
  <si>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</si>
  <si>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</si>
  <si>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</si>
  <si>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</si>
  <si>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</si>
  <si>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</si>
  <si>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</si>
  <si>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</si>
  <si>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</si>
  <si>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</si>
  <si>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</si>
  <si>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</si>
  <si>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</si>
  <si>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</si>
  <si>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</si>
  <si>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</si>
  <si>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</si>
  <si>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</si>
  <si>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</si>
  <si>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</si>
  <si>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</si>
  <si>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</si>
  <si>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</si>
  <si>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</si>
  <si>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</si>
  <si>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</si>
  <si>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</si>
  <si>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</si>
  <si>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</si>
  <si>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</si>
  <si>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</si>
  <si>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</si>
  <si>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</si>
  <si>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</si>
  <si>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</si>
  <si>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</si>
  <si>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</si>
  <si>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</si>
  <si>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</si>
  <si>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</si>
  <si>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</si>
  <si>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</si>
  <si>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</si>
  <si>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</si>
  <si>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</si>
  <si>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</si>
  <si>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</si>
  <si>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</si>
  <si>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</si>
  <si>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</si>
  <si>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</si>
  <si>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</si>
  <si>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</si>
  <si>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</si>
  <si>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</si>
  <si>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</si>
  <si>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</si>
  <si>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</si>
  <si>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</si>
  <si>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</si>
  <si>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</si>
  <si>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</si>
  <si>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</si>
  <si>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</si>
  <si>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</si>
  <si>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</si>
  <si>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</si>
  <si>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</si>
  <si>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</si>
  <si>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</si>
  <si>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</si>
  <si>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</si>
  <si>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</si>
  <si>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</si>
  <si>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</si>
  <si>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</si>
  <si>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</si>
  <si>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</si>
  <si>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</si>
  <si>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</si>
  <si>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</si>
  <si>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</si>
  <si>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</si>
  <si>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</si>
  <si>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</si>
  <si>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</si>
  <si>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</si>
  <si>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</si>
  <si>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</si>
  <si>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</si>
  <si>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</si>
  <si>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</si>
  <si>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</si>
  <si>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</si>
  <si>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</si>
  <si>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</si>
  <si>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</si>
  <si>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</si>
  <si>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</si>
  <si>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</si>
  <si>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</si>
  <si>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</si>
  <si>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</si>
  <si>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</si>
  <si>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</si>
  <si>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</si>
  <si>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</si>
  <si>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</si>
  <si>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</si>
  <si>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</si>
  <si>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</si>
  <si>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</si>
  <si>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</si>
  <si>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</si>
  <si>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</si>
  <si>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</si>
  <si>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</si>
  <si>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</si>
  <si>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</si>
  <si>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</si>
  <si>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</si>
  <si>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</si>
  <si>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</si>
  <si>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</si>
  <si>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</si>
  <si>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</si>
  <si>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</si>
  <si>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</si>
  <si>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</si>
  <si>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</si>
  <si>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</si>
  <si>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</si>
  <si>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</si>
  <si>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</si>
  <si>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</si>
  <si>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</si>
  <si>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</si>
  <si>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</si>
  <si>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</si>
  <si>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</si>
  <si>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</si>
  <si>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</si>
  <si>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</si>
  <si>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</si>
  <si>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</si>
  <si>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</si>
  <si>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</si>
  <si>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</si>
  <si>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</si>
  <si>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</si>
  <si>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</si>
  <si>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</si>
  <si>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</si>
  <si>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</si>
  <si>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</si>
  <si>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</si>
  <si>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</si>
  <si>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</si>
  <si>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</si>
  <si>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</si>
  <si>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</si>
  <si>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</si>
  <si>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</si>
  <si>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</si>
  <si>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</si>
  <si>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</si>
  <si>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</si>
  <si>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</si>
  <si>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</si>
  <si>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</si>
  <si>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</si>
  <si>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</si>
  <si>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</si>
  <si>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</si>
  <si>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</si>
  <si>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</si>
  <si>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</si>
  <si>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</si>
  <si>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</si>
  <si>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</si>
  <si>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</si>
  <si>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</si>
  <si>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</si>
  <si>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</si>
  <si>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</si>
  <si>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</si>
  <si>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</si>
  <si>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</si>
  <si>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</si>
  <si>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</si>
  <si>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</si>
  <si>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</si>
  <si>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</si>
  <si>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</si>
  <si>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</si>
  <si>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</si>
  <si>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</si>
  <si>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</si>
  <si>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</si>
  <si>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</si>
  <si>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</si>
  <si>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</si>
  <si>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</si>
  <si>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</si>
  <si>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</si>
  <si>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</si>
  <si>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</si>
  <si>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</si>
  <si>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</si>
  <si>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</si>
  <si>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</si>
  <si>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</si>
  <si>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</si>
  <si>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</si>
  <si>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</si>
  <si>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</si>
  <si>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</si>
  <si>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</si>
  <si>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</si>
  <si>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</si>
  <si>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</si>
  <si>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</si>
  <si>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</si>
  <si>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</si>
  <si>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</si>
  <si>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</si>
  <si>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</si>
  <si>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</si>
  <si>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</si>
  <si>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</si>
  <si>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</si>
  <si>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</si>
  <si>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</si>
  <si>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</si>
  <si>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</si>
  <si>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</si>
  <si>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</si>
  <si>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</si>
  <si>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</si>
  <si>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</si>
  <si>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</si>
  <si>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</si>
  <si>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</si>
  <si>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</si>
  <si>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</si>
  <si>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</si>
  <si>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</si>
  <si>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</si>
  <si>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</si>
  <si>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</si>
  <si>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</si>
  <si>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</si>
  <si>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</si>
  <si>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</si>
  <si>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</si>
  <si>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</si>
  <si>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</si>
  <si>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</si>
  <si>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</si>
  <si>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</si>
  <si>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</si>
  <si>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</si>
  <si>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</si>
  <si>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</si>
  <si>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</si>
  <si>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</si>
  <si>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</si>
  <si>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</si>
  <si>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</si>
  <si>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</si>
  <si>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</si>
  <si>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</si>
  <si>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</si>
  <si>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</si>
  <si>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</si>
  <si>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</si>
  <si>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</si>
  <si>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</si>
  <si>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</si>
  <si>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</si>
  <si>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</si>
  <si>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</si>
  <si>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</si>
  <si>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</si>
  <si>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</si>
  <si>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</si>
  <si>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</si>
  <si>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</si>
  <si>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</si>
  <si>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</si>
  <si>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</si>
  <si>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</si>
  <si>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</si>
  <si>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</si>
  <si>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</si>
  <si>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</si>
  <si>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</si>
  <si>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</si>
  <si>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</si>
  <si>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</si>
  <si>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</si>
  <si>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</si>
  <si>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</si>
  <si>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</si>
  <si>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</si>
  <si>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</si>
  <si>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</si>
  <si>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</si>
  <si>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</si>
  <si>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</si>
  <si>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</si>
  <si>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</si>
  <si>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</si>
  <si>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</si>
  <si>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</si>
  <si>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</si>
  <si>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</si>
  <si>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</si>
  <si>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</si>
  <si>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</si>
  <si>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</si>
  <si>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</si>
  <si>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</si>
  <si>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</si>
  <si>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</si>
  <si>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</si>
  <si>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</si>
  <si>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</si>
  <si>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</si>
  <si>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</si>
  <si>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</si>
  <si>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</si>
  <si>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</si>
  <si>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</si>
  <si>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</si>
  <si>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</si>
  <si>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</si>
  <si>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</si>
  <si>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</si>
  <si>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</si>
  <si>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</si>
  <si>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</si>
  <si>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</si>
  <si>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</si>
  <si>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</si>
  <si>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</si>
  <si>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</si>
  <si>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</si>
  <si>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</si>
  <si>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</si>
  <si>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</si>
  <si>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</si>
  <si>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</si>
  <si>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</si>
  <si>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</si>
  <si>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</si>
  <si>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</si>
  <si>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</si>
  <si>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</si>
  <si>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</si>
  <si>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</si>
  <si>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</si>
  <si>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</si>
  <si>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</si>
  <si>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</si>
  <si>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</si>
  <si>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</si>
  <si>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</si>
  <si>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</si>
  <si>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</si>
  <si>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</si>
  <si>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</si>
  <si>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</si>
  <si>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</si>
  <si>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</si>
  <si>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</si>
  <si>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</si>
  <si>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</si>
  <si>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</si>
  <si>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</si>
  <si>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</si>
  <si>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</si>
  <si>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</si>
  <si>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</si>
  <si>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</si>
  <si>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</si>
  <si>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</si>
  <si>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</si>
  <si>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</si>
  <si>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</si>
  <si>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</si>
  <si>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</si>
  <si>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</si>
  <si>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</si>
  <si>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</si>
  <si>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</si>
  <si>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</si>
  <si>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</si>
  <si>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</si>
  <si>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</si>
  <si>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</si>
  <si>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</si>
  <si>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</si>
  <si>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</si>
  <si>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</si>
  <si>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</si>
  <si>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</si>
  <si>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</si>
  <si>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</si>
  <si>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</si>
  <si>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</si>
  <si>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</si>
  <si>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</si>
  <si>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</si>
  <si>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</si>
  <si>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</si>
  <si>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</si>
  <si>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</si>
  <si>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</si>
  <si>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</si>
  <si>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</si>
  <si>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</si>
  <si>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</si>
  <si>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</si>
  <si>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</si>
  <si>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</si>
  <si>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</si>
  <si>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</si>
  <si>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</si>
  <si>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</si>
  <si>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</si>
  <si>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</si>
  <si>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</si>
  <si>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</si>
  <si>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</si>
  <si>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</si>
  <si>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</si>
  <si>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</si>
  <si>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</si>
  <si>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</si>
  <si>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</si>
  <si>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</si>
  <si>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</si>
  <si>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</si>
  <si>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</si>
  <si>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</si>
  <si>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</si>
  <si>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</si>
  <si>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</si>
  <si>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</si>
  <si>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</si>
  <si>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</si>
  <si>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</si>
  <si>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</si>
  <si>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</si>
  <si>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</si>
  <si>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</si>
  <si>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</si>
  <si>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</si>
  <si>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</si>
  <si>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</si>
  <si>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</si>
  <si>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</si>
  <si>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</si>
  <si>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</si>
  <si>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</si>
  <si>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</si>
  <si>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</si>
  <si>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</si>
  <si>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</si>
  <si>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</si>
  <si>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</si>
  <si>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</si>
  <si>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</si>
  <si>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</si>
  <si>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</si>
  <si>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</si>
  <si>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</si>
  <si>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</si>
  <si>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</si>
  <si>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</si>
  <si>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</si>
  <si>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</si>
  <si>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</si>
  <si>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</si>
  <si>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</si>
  <si>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</si>
  <si>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</si>
  <si>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</si>
  <si>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</si>
  <si>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</si>
  <si>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</si>
  <si>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</si>
  <si>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</si>
  <si>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</si>
  <si>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</si>
  <si>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</si>
  <si>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</si>
  <si>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</si>
  <si>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</si>
  <si>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</si>
  <si>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</si>
  <si>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</si>
  <si>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</si>
  <si>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</si>
  <si>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</si>
  <si>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</si>
  <si>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</si>
  <si>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</si>
  <si>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</si>
  <si>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</si>
  <si>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</si>
  <si>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</si>
  <si>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</si>
  <si>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</si>
  <si>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</si>
  <si>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</si>
  <si>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</si>
  <si>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</si>
  <si>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</si>
  <si>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</si>
  <si>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</si>
  <si>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</si>
  <si>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</si>
  <si>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</si>
  <si>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</si>
  <si>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</si>
  <si>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</si>
  <si>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</si>
  <si>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</si>
  <si>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</si>
  <si>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</si>
  <si>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</si>
  <si>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</si>
  <si>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</si>
  <si>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</si>
  <si>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</si>
  <si>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</si>
  <si>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</si>
  <si>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</si>
  <si>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</si>
  <si>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</si>
  <si>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</si>
  <si>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</si>
  <si>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</si>
  <si>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</si>
  <si>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</si>
  <si>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</si>
  <si>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</si>
  <si>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</si>
  <si>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</si>
  <si>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</si>
  <si>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</si>
  <si>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</si>
  <si>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</si>
  <si>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</si>
  <si>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</si>
  <si>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</si>
  <si>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</si>
  <si>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</si>
  <si>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</si>
  <si>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</si>
  <si>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</si>
  <si>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</si>
  <si>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</si>
  <si>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</si>
  <si>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</si>
  <si>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</si>
  <si>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</si>
  <si>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</si>
  <si>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</si>
  <si>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</si>
  <si>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</si>
  <si>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</si>
  <si>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</si>
  <si>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</si>
  <si>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</si>
  <si>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</si>
  <si>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</si>
  <si>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</si>
  <si>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</si>
  <si>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</si>
  <si>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</si>
  <si>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</si>
  <si>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</si>
  <si>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</si>
  <si>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</si>
  <si>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</si>
  <si>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</si>
  <si>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</si>
  <si>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</si>
  <si>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</si>
  <si>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</si>
  <si>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</si>
  <si>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</si>
  <si>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</si>
  <si>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</si>
  <si>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</si>
  <si>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</si>
  <si>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</si>
  <si>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</si>
  <si>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</si>
  <si>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</si>
  <si>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</si>
  <si>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</si>
  <si>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</si>
  <si>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</si>
  <si>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</si>
  <si>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</si>
  <si>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</si>
  <si>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</si>
  <si>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</si>
  <si>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</si>
  <si>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</si>
  <si>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</si>
  <si>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</si>
  <si>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</si>
  <si>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</si>
  <si>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</si>
  <si>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</si>
  <si>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</si>
  <si>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</si>
  <si>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</si>
  <si>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</si>
  <si>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</si>
  <si>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</si>
  <si>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</si>
  <si>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</si>
  <si>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</si>
  <si>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</si>
  <si>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</si>
  <si>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</si>
  <si>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</si>
  <si>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</si>
  <si>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</si>
  <si>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</si>
  <si>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</si>
  <si>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</si>
  <si>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</si>
  <si>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</si>
  <si>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</si>
  <si>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</si>
  <si>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</si>
  <si>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</si>
  <si>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</si>
  <si>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</si>
  <si>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</si>
  <si>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</si>
  <si>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</si>
  <si>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</si>
  <si>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</si>
  <si>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</si>
  <si>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</si>
  <si>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</si>
  <si>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</si>
  <si>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</si>
  <si>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</si>
  <si>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</si>
  <si>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</si>
  <si>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</si>
  <si>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</si>
  <si>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</si>
  <si>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</si>
  <si>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</si>
  <si>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</si>
  <si>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</si>
  <si>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</si>
  <si>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</si>
  <si>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</si>
  <si>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</si>
  <si>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</si>
  <si>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</si>
  <si>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</si>
  <si>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</si>
  <si>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</si>
  <si>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</si>
  <si>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</si>
  <si>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</si>
  <si>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</si>
  <si>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</si>
  <si>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</si>
  <si>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</si>
  <si>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</si>
  <si>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</si>
  <si>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</si>
  <si>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</si>
  <si>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</si>
  <si>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</si>
  <si>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</si>
  <si>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</si>
  <si>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</si>
  <si>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</si>
  <si>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</si>
  <si>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</si>
  <si>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</si>
  <si>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</si>
  <si>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</si>
  <si>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</si>
  <si>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</si>
  <si>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</si>
  <si>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</si>
  <si>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</si>
  <si>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</si>
  <si>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</si>
  <si>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</si>
  <si>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</si>
  <si>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</si>
  <si>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</si>
  <si>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</si>
  <si>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</si>
  <si>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</si>
  <si>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</si>
  <si>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</si>
  <si>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</si>
  <si>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</si>
  <si>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</si>
  <si>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</si>
  <si>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</si>
  <si>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</si>
  <si>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</si>
  <si>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</si>
  <si>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</si>
  <si>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</si>
  <si>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</si>
  <si>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</si>
  <si>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</si>
  <si>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</si>
  <si>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</si>
  <si>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</si>
  <si>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</si>
  <si>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</si>
  <si>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</si>
  <si>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</si>
  <si>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</si>
  <si>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</si>
  <si>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</si>
  <si>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</si>
  <si>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</si>
  <si>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</si>
  <si>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</si>
  <si>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</si>
  <si>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</si>
  <si>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</si>
  <si>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</si>
  <si>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</si>
  <si>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</si>
  <si>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</si>
  <si>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</si>
  <si>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</si>
  <si>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</si>
  <si>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</si>
  <si>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</si>
  <si>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</si>
  <si>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</si>
  <si>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</si>
  <si>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</si>
  <si>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</si>
  <si>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</si>
  <si>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</si>
  <si>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</si>
  <si>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</si>
  <si>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</si>
  <si>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</si>
  <si>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</si>
  <si>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</si>
  <si>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</si>
  <si>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</si>
  <si>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</si>
  <si>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</si>
  <si>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</si>
  <si>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</si>
  <si>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</si>
  <si>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</si>
  <si>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</si>
  <si>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</si>
  <si>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</si>
  <si>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</si>
  <si>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</si>
  <si>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</si>
  <si>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</si>
  <si>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</si>
  <si>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</si>
  <si>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</si>
  <si>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</si>
  <si>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</si>
  <si>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</si>
  <si>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</si>
  <si>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</si>
  <si>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</si>
  <si>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</si>
  <si>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</si>
  <si>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</si>
  <si>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</si>
  <si>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</si>
  <si>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</si>
  <si>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</si>
  <si>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</si>
  <si>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</si>
  <si>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</si>
  <si>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</si>
  <si>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</si>
  <si>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</si>
  <si>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</si>
  <si>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</si>
  <si>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</si>
  <si>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</si>
  <si>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</si>
  <si>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</si>
  <si>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</si>
  <si>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</si>
  <si>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</si>
  <si>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</si>
  <si>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</si>
  <si>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</si>
  <si>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</si>
  <si>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</si>
  <si>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</si>
  <si>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</si>
  <si>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</si>
  <si>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</si>
  <si>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</si>
  <si>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</si>
  <si>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</si>
  <si>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</si>
  <si>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</si>
  <si>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</si>
  <si>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</si>
  <si>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</si>
  <si>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</si>
  <si>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</si>
  <si>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</si>
  <si>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</si>
  <si>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</si>
  <si>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</si>
  <si>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</si>
  <si>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</si>
  <si>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</si>
  <si>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</si>
  <si>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</si>
  <si>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</si>
  <si>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</si>
  <si>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</si>
  <si>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</si>
  <si>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</si>
  <si>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</si>
  <si>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</si>
  <si>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</si>
  <si>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</si>
  <si>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</si>
  <si>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</si>
  <si>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</si>
  <si>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</si>
  <si>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</si>
  <si>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</si>
  <si>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</si>
  <si>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</si>
  <si>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</si>
  <si>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</si>
  <si>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</si>
  <si>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</si>
  <si>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</si>
  <si>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</si>
  <si>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</si>
  <si>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</si>
  <si>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</si>
  <si>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</si>
  <si>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</si>
  <si>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</si>
  <si>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</si>
  <si>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</si>
  <si>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</si>
  <si>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</si>
  <si>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</si>
  <si>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</si>
  <si>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</si>
  <si>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</si>
  <si>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</si>
  <si>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</si>
  <si>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</si>
  <si>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</si>
  <si>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</si>
  <si>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</si>
  <si>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</si>
  <si>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</si>
  <si>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</si>
  <si>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</si>
  <si>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</si>
  <si>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</si>
  <si>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</si>
  <si>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</si>
  <si>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</si>
  <si>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</si>
  <si>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</si>
  <si>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</si>
  <si>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</si>
  <si>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</si>
  <si>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</si>
  <si>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</si>
  <si>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</si>
  <si>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</si>
  <si>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</si>
  <si>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</si>
  <si>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</si>
  <si>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</si>
  <si>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</si>
  <si>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</si>
  <si>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</si>
  <si>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</si>
  <si>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</si>
  <si>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</si>
  <si>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</si>
  <si>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</si>
  <si>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</si>
  <si>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</si>
  <si>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</si>
  <si>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</si>
  <si>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</si>
  <si>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</si>
  <si>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</si>
  <si>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</si>
  <si>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</si>
  <si>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</si>
  <si>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</si>
  <si>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</si>
  <si>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</si>
  <si>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</si>
  <si>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</si>
  <si>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</si>
  <si>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</si>
  <si>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</si>
  <si>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</si>
  <si>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</si>
  <si>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</si>
  <si>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</si>
  <si>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</si>
  <si>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</si>
  <si>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</si>
  <si>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</si>
  <si>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</si>
  <si>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</si>
  <si>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</si>
  <si>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</si>
  <si>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</si>
  <si>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</si>
  <si>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</si>
  <si>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</si>
  <si>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</si>
  <si>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</si>
  <si>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</si>
  <si>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</si>
  <si>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</si>
  <si>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</si>
  <si>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</si>
  <si>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</si>
  <si>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</si>
  <si>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</si>
  <si>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</si>
  <si>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</si>
  <si>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</si>
  <si>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</si>
  <si>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</si>
  <si>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</si>
  <si>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</si>
  <si>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</si>
  <si>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</si>
  <si>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</si>
  <si>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</si>
  <si>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</si>
  <si>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</si>
  <si>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</si>
  <si>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</si>
  <si>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</si>
  <si>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</si>
  <si>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</si>
  <si>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</si>
  <si>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</si>
  <si>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</si>
  <si>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</si>
  <si>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</si>
  <si>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</si>
  <si>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</si>
  <si>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</si>
  <si>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</si>
  <si>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</si>
  <si>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</si>
  <si>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</si>
  <si>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</si>
  <si>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</si>
  <si>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</si>
  <si>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</si>
  <si>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</si>
  <si>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</si>
  <si>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</si>
  <si>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</si>
  <si>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</si>
  <si>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</si>
  <si>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</si>
  <si>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</si>
  <si>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</si>
  <si>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</si>
  <si>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</si>
  <si>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</si>
  <si>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</si>
  <si>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</si>
  <si>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</si>
  <si>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</si>
  <si>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</si>
  <si>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</si>
  <si>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</si>
  <si>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</si>
  <si>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</si>
  <si>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</si>
  <si>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</si>
  <si>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</si>
  <si>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</si>
  <si>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</si>
  <si>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</si>
  <si>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</si>
  <si>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</si>
  <si>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</si>
  <si>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</si>
  <si>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</si>
  <si>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</si>
  <si>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</si>
  <si>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</si>
  <si>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</si>
  <si>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</si>
  <si>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</si>
  <si>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</si>
  <si>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</si>
  <si>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</si>
  <si>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</si>
  <si>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</si>
  <si>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</si>
  <si>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</si>
  <si>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</si>
  <si>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</si>
  <si>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</si>
  <si>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</si>
  <si>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</si>
  <si>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</si>
  <si>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</si>
  <si>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</si>
  <si>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</si>
  <si>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</si>
  <si>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</si>
  <si>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</si>
  <si>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</si>
  <si>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</si>
  <si>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</si>
  <si>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</si>
  <si>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</si>
  <si>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</si>
  <si>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</si>
  <si>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</si>
  <si>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</si>
  <si>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</si>
  <si>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</si>
  <si>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</si>
  <si>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</si>
  <si>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</si>
  <si>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</si>
  <si>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</si>
  <si>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</si>
  <si>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</si>
  <si>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</si>
  <si>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</si>
  <si>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</si>
  <si>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</si>
  <si>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</si>
  <si>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</si>
  <si>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</si>
  <si>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</si>
  <si>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</si>
  <si>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</si>
  <si>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</si>
  <si>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</si>
  <si>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</si>
  <si>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</si>
  <si>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</si>
  <si>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</si>
  <si>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</si>
  <si>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</si>
  <si>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</si>
  <si>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</si>
  <si>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</si>
  <si>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</si>
  <si>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</si>
  <si>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</si>
  <si>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</si>
  <si>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</si>
  <si>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</si>
  <si>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</si>
  <si>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</si>
  <si>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</si>
  <si>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</si>
  <si>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</si>
  <si>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</si>
  <si>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</si>
  <si>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</si>
  <si>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</si>
  <si>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</si>
  <si>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</si>
  <si>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</si>
  <si>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</si>
  <si>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</si>
  <si>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</si>
  <si>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</si>
  <si>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</si>
  <si>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</si>
  <si>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</si>
  <si>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</si>
  <si>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</si>
  <si>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</si>
  <si>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</si>
  <si>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</si>
  <si>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</si>
  <si>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</si>
  <si>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</si>
  <si>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</si>
  <si>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</si>
  <si>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</si>
  <si>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</si>
  <si>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</si>
  <si>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</si>
  <si>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</si>
  <si>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</si>
  <si>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</si>
  <si>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</si>
  <si>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</si>
  <si>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</si>
  <si>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</si>
  <si>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</si>
  <si>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</si>
  <si>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</si>
  <si>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</si>
  <si>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</si>
  <si>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</si>
  <si>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</si>
  <si>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</si>
  <si>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</si>
  <si>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</si>
  <si>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</si>
  <si>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</si>
  <si>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</si>
  <si>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</si>
  <si>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</si>
  <si>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</si>
  <si>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</si>
  <si>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</si>
  <si>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</si>
  <si>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</si>
  <si>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</si>
  <si>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</si>
  <si>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</si>
  <si>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</si>
  <si>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</si>
  <si>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</si>
  <si>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</si>
  <si>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</si>
  <si>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</si>
  <si>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</si>
  <si>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</si>
  <si>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</si>
  <si>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</si>
  <si>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</si>
  <si>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</si>
  <si>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</si>
  <si>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</si>
  <si>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</si>
  <si>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</si>
  <si>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</si>
  <si>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</si>
  <si>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</si>
  <si>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</si>
  <si>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</si>
  <si>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</si>
  <si>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</si>
  <si>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</si>
  <si>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</si>
  <si>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</si>
  <si>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</si>
  <si>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</si>
  <si>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</si>
  <si>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</si>
  <si>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</si>
  <si>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</si>
  <si>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</si>
  <si>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</si>
  <si>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</si>
  <si>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</si>
  <si>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</si>
  <si>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</si>
  <si>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</si>
  <si>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</si>
  <si>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</si>
  <si>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</si>
  <si>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</si>
  <si>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</si>
  <si>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</si>
  <si>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</si>
  <si>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</si>
  <si>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</si>
  <si>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</si>
  <si>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</si>
  <si>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</si>
  <si>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</si>
  <si>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</si>
  <si>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</si>
  <si>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</si>
  <si>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</si>
  <si>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</si>
  <si>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</si>
  <si>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</si>
  <si>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</si>
  <si>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</si>
  <si>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</si>
  <si>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</si>
  <si>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</si>
  <si>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</si>
  <si>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</si>
  <si>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</si>
  <si>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</si>
  <si>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</si>
  <si>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</si>
  <si>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</si>
  <si>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</si>
  <si>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</si>
  <si>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</si>
  <si>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</si>
  <si>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</si>
  <si>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</si>
  <si>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</si>
  <si>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</si>
  <si>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</si>
  <si>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</si>
  <si>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</si>
  <si>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</si>
  <si>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</si>
  <si>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</si>
  <si>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</si>
  <si>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</si>
  <si>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</si>
  <si>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</si>
  <si>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</si>
  <si>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4621702#1</t>
  </si>
  <si>
    <t>Florencia Tiles - Vía España</t>
  </si>
  <si>
    <t>4302124#1</t>
  </si>
  <si>
    <t>Distribuidora Panting Zelaya</t>
  </si>
  <si>
    <t>993829#1</t>
  </si>
  <si>
    <t>Distributor Istmania S.A. of C.V.</t>
  </si>
  <si>
    <t>4642010#1</t>
  </si>
  <si>
    <t>Génesis Contadores</t>
  </si>
  <si>
    <t>4542962#1</t>
  </si>
  <si>
    <t>Grupolasaw</t>
  </si>
  <si>
    <t>4600399#1</t>
  </si>
  <si>
    <t>R2constructores</t>
  </si>
  <si>
    <t>4645994#1</t>
  </si>
  <si>
    <t>Trimaq</t>
  </si>
  <si>
    <t>4657181#1</t>
  </si>
  <si>
    <t>Saluma Exposiciones SA de CV</t>
  </si>
  <si>
    <t>4657140#1</t>
  </si>
  <si>
    <t>Proyectos Concram SA de CV</t>
  </si>
  <si>
    <t>4657151#1</t>
  </si>
  <si>
    <t>JITS Servicios industriales</t>
  </si>
  <si>
    <t>4657345#1</t>
  </si>
  <si>
    <t>Urbania</t>
  </si>
  <si>
    <t>4573919#1</t>
  </si>
  <si>
    <t>Trueshore</t>
  </si>
  <si>
    <t>4604897#1</t>
  </si>
  <si>
    <t>Mapasin</t>
  </si>
  <si>
    <t>4565134#1</t>
  </si>
  <si>
    <t>Lorisanic</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</si>
</sst>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3aa5d317-4c0e-4b28-8956-6cdff42ff2a4}"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8"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3aa5d317-4c0e-4b28-8956-6cdff42ff2a4}" id="{aa392a9e-1ee3-40cb-b635-413f5ef7732b}"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27</v>
      </c>
      <c r="F19" s="246">
        <f t="shared" ref="F19:F21" si="1">C19-E19</f>
        <v>23</v>
      </c>
      <c r="G19" s="10"/>
      <c r="H19" s="23" t="s">
        <v>11</v>
      </c>
      <c r="I19" s="36">
        <v>25.0</v>
      </c>
      <c r="J19" s="10"/>
      <c r="K19" s="33">
        <f>SUM(SUMIF($K$4:$K$17, "Argentina",$L$4:$L$17))</f>
        <v>15</v>
      </c>
      <c r="L19" s="33">
        <f t="shared" ref="L19:L23" si="2">I19-K19</f>
        <v>10</v>
      </c>
    </row>
    <row r="20" outlineLevel="1">
      <c r="B20" s="19" t="s">
        <v>952</v>
      </c>
      <c r="C20" s="32">
        <v>40.0</v>
      </c>
      <c r="D20" s="10"/>
      <c r="E20" s="33">
        <f>SUM(SUMIF($E$4:$E$17,"Dominican Republic",$F$4:$F$17), SUMIF($E$4:$E$17,"Panama",$F$4:$F$17), SUMIF($E$4:$E$17,"Costa Rica",$F$4:$F$17))</f>
        <v>22</v>
      </c>
      <c r="F20" s="246">
        <f t="shared" si="1"/>
        <v>18</v>
      </c>
      <c r="G20" s="10"/>
      <c r="H20" s="22" t="s">
        <v>18</v>
      </c>
      <c r="I20" s="36">
        <v>25.0</v>
      </c>
      <c r="J20" s="10"/>
      <c r="K20" s="33">
        <f>SUMIF($K$4:$K$17, H20,$L$4:$L$17)</f>
        <v>6</v>
      </c>
      <c r="L20" s="33">
        <f t="shared" si="2"/>
        <v>19</v>
      </c>
    </row>
    <row r="21" outlineLevel="1">
      <c r="B21" s="19" t="s">
        <v>953</v>
      </c>
      <c r="C21" s="32">
        <v>30.0</v>
      </c>
      <c r="D21" s="10"/>
      <c r="E21" s="33">
        <f>SUM(SUMIF($E$4:$E$17,"Nicaragua",$F$4:$F$17), SUMIF($E$4:$E$17,"Guatemala",$F$4:$F$17), SUMIF($E$4:$E$17,"El Salvador",$F$4:$F$17), SUMIF($E$4:$E$17,"Belize",$F$4:$F$17), SUMIF($E$4:$E$17,"Honduras",$F$4:$F$17))</f>
        <v>14</v>
      </c>
      <c r="F21" s="246">
        <f t="shared" si="1"/>
        <v>16</v>
      </c>
      <c r="G21" s="10"/>
      <c r="H21" s="23" t="s">
        <v>954</v>
      </c>
      <c r="I21" s="36">
        <v>35.0</v>
      </c>
      <c r="J21" s="10"/>
      <c r="K21" s="33">
        <f>SUM(SUMIF($K$4:$K$17, "Colombia",$L$4:$L$17), SUMIF($K$4:$K$17, "Ecuador",$L$4:$L$17))</f>
        <v>16</v>
      </c>
      <c r="L21" s="33">
        <f t="shared" si="2"/>
        <v>19</v>
      </c>
    </row>
    <row r="22" outlineLevel="1">
      <c r="D22" s="10"/>
      <c r="E22" s="37" t="s">
        <v>40</v>
      </c>
      <c r="F22" s="38">
        <f>sum(C19:C21)</f>
        <v>120</v>
      </c>
      <c r="G22" s="10"/>
      <c r="H22" s="22" t="s">
        <v>23</v>
      </c>
      <c r="I22" s="36">
        <v>15.0</v>
      </c>
      <c r="J22" s="10"/>
      <c r="K22" s="33">
        <f>SUMIF($K$4:$K$17, "Peru", $L$4:$L$17)</f>
        <v>3</v>
      </c>
      <c r="L22" s="33">
        <f t="shared" si="2"/>
        <v>12</v>
      </c>
    </row>
    <row r="23" outlineLevel="1">
      <c r="D23" s="10"/>
      <c r="E23" s="37" t="s">
        <v>41</v>
      </c>
      <c r="F23" s="38">
        <f>SUM(F19:F21)</f>
        <v>57</v>
      </c>
      <c r="G23" s="10"/>
      <c r="H23" s="23" t="s">
        <v>2340</v>
      </c>
      <c r="I23" s="36">
        <v>20.0</v>
      </c>
      <c r="J23" s="10"/>
      <c r="K23" s="33">
        <f>SUM(SUMIF($K$4:$K$17, "Bolivia",$L$4:$L$17), SUMIF($K$4:$K$17, "Paraguay",$L$4:$L$17), SUMIF($K$4:$K$17, "Uruguay",$L$4:$L$17))</f>
        <v>8</v>
      </c>
      <c r="L23" s="33">
        <f t="shared" si="2"/>
        <v>12</v>
      </c>
    </row>
    <row r="24" outlineLevel="1">
      <c r="D24" s="10"/>
      <c r="G24" s="10"/>
      <c r="H24" s="10"/>
      <c r="I24" s="10"/>
      <c r="J24" s="10"/>
      <c r="K24" s="37" t="s">
        <v>40</v>
      </c>
      <c r="L24" s="247">
        <f>sum(I19:I23)</f>
        <v>120</v>
      </c>
    </row>
    <row r="25" outlineLevel="1">
      <c r="G25" s="10"/>
      <c r="H25" s="10"/>
      <c r="I25" s="10"/>
      <c r="J25" s="10"/>
      <c r="K25" s="37" t="s">
        <v>41</v>
      </c>
      <c r="L25" s="38">
        <f>SUM(L19:L23)</f>
        <v>72</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c r="J45" s="270">
        <v>46213.0</v>
      </c>
      <c r="K45" s="109" t="s">
        <v>6006</v>
      </c>
      <c r="L45" s="109" t="s">
        <v>6007</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6008</v>
      </c>
      <c r="D46" s="411" t="s">
        <v>6009</v>
      </c>
      <c r="E46" s="391" t="s">
        <v>10</v>
      </c>
      <c r="F46" s="58" t="s">
        <v>12</v>
      </c>
      <c r="G46" s="61"/>
      <c r="H46" s="269"/>
      <c r="J46" s="270">
        <v>46213.0</v>
      </c>
      <c r="K46" s="312" t="s">
        <v>6010</v>
      </c>
      <c r="L46" s="109" t="s">
        <v>6011</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6012</v>
      </c>
      <c r="D47" s="413" t="s">
        <v>6013</v>
      </c>
      <c r="E47" s="274" t="s">
        <v>22</v>
      </c>
      <c r="F47" s="58" t="s">
        <v>12</v>
      </c>
      <c r="G47" s="61"/>
      <c r="H47" s="269"/>
      <c r="J47" s="270">
        <v>46213.0</v>
      </c>
      <c r="K47" s="109" t="s">
        <v>6014</v>
      </c>
      <c r="L47" s="109" t="s">
        <v>6015</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6016</v>
      </c>
      <c r="D48" s="373" t="s">
        <v>6017</v>
      </c>
      <c r="E48" s="58" t="s">
        <v>44</v>
      </c>
      <c r="F48" s="58" t="s">
        <v>9</v>
      </c>
      <c r="G48" s="109"/>
      <c r="H48" s="269"/>
      <c r="J48" s="270">
        <v>46214.0</v>
      </c>
      <c r="K48" s="109" t="s">
        <v>6018</v>
      </c>
      <c r="L48" s="109" t="s">
        <v>6019</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6020</v>
      </c>
      <c r="D49" s="373" t="s">
        <v>6021</v>
      </c>
      <c r="E49" s="58" t="s">
        <v>22</v>
      </c>
      <c r="F49" s="58" t="s">
        <v>9</v>
      </c>
      <c r="G49" s="61"/>
      <c r="H49" s="269"/>
      <c r="J49" s="270">
        <v>46214.0</v>
      </c>
      <c r="K49" s="312" t="s">
        <v>6022</v>
      </c>
      <c r="L49" s="109" t="s">
        <v>6023</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6024</v>
      </c>
      <c r="D50" s="373" t="s">
        <v>6025</v>
      </c>
      <c r="E50" s="58" t="s">
        <v>22</v>
      </c>
      <c r="F50" s="58" t="s">
        <v>9</v>
      </c>
      <c r="G50" s="61"/>
      <c r="H50" s="269"/>
      <c r="J50" s="270"/>
      <c r="K50" s="109"/>
      <c r="L50" s="109"/>
      <c r="M50" s="58"/>
      <c r="N50" s="344"/>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6026</v>
      </c>
      <c r="D51" s="373" t="s">
        <v>6027</v>
      </c>
      <c r="E51" s="58" t="s">
        <v>24</v>
      </c>
      <c r="F51" s="58" t="s">
        <v>9</v>
      </c>
      <c r="G51" s="61"/>
      <c r="H51" s="269"/>
      <c r="J51" s="270"/>
      <c r="K51" s="109"/>
      <c r="L51" s="109"/>
      <c r="M51" s="58"/>
      <c r="N51" s="344"/>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6028</v>
      </c>
      <c r="D52" s="373" t="s">
        <v>6029</v>
      </c>
      <c r="E52" s="58" t="s">
        <v>19</v>
      </c>
      <c r="F52" s="58" t="s">
        <v>9</v>
      </c>
      <c r="G52" s="109"/>
      <c r="H52" s="269"/>
      <c r="J52" s="270"/>
      <c r="K52" s="109"/>
      <c r="L52" s="109"/>
      <c r="M52" s="58"/>
      <c r="N52" s="344"/>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6030</v>
      </c>
      <c r="D53" s="528" t="s">
        <v>6031</v>
      </c>
      <c r="E53" s="58" t="s">
        <v>19</v>
      </c>
      <c r="F53" s="58" t="s">
        <v>9</v>
      </c>
      <c r="G53" s="427"/>
      <c r="H53" s="269"/>
      <c r="J53" s="270"/>
      <c r="K53" s="109"/>
      <c r="L53" s="109"/>
      <c r="M53" s="58"/>
      <c r="N53" s="344"/>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6032</v>
      </c>
      <c r="D54" s="392" t="s">
        <v>6033</v>
      </c>
      <c r="E54" s="58" t="s">
        <v>24</v>
      </c>
      <c r="F54" s="58" t="s">
        <v>9</v>
      </c>
      <c r="G54" s="427"/>
      <c r="H54" s="269"/>
      <c r="J54" s="403"/>
      <c r="K54" s="294"/>
      <c r="L54" s="294"/>
      <c r="M54" s="391"/>
      <c r="N54" s="295"/>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6034</v>
      </c>
      <c r="D55" s="533" t="s">
        <v>6035</v>
      </c>
      <c r="E55" s="547" t="s">
        <v>22</v>
      </c>
      <c r="F55" s="58" t="s">
        <v>9</v>
      </c>
      <c r="G55" s="109"/>
      <c r="H55" s="269"/>
      <c r="J55" s="401"/>
      <c r="K55" s="273"/>
      <c r="L55" s="273"/>
      <c r="M55" s="402"/>
      <c r="N55" s="274"/>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6036</v>
      </c>
      <c r="D56" s="373" t="s">
        <v>6037</v>
      </c>
      <c r="E56" s="58" t="s">
        <v>22</v>
      </c>
      <c r="F56" s="58" t="s">
        <v>9</v>
      </c>
      <c r="G56" s="61"/>
      <c r="H56" s="269"/>
      <c r="J56" s="403"/>
      <c r="K56" s="294"/>
      <c r="L56" s="294"/>
      <c r="M56" s="391"/>
      <c r="N56" s="295"/>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6038</v>
      </c>
      <c r="D57" s="373" t="s">
        <v>6039</v>
      </c>
      <c r="E57" s="58" t="s">
        <v>22</v>
      </c>
      <c r="F57" s="58" t="s">
        <v>9</v>
      </c>
      <c r="G57" s="109"/>
      <c r="H57" s="269"/>
      <c r="J57" s="401"/>
      <c r="K57" s="273"/>
      <c r="L57" s="273"/>
      <c r="M57" s="402"/>
      <c r="N57" s="274"/>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6040</v>
      </c>
      <c r="D58" s="294" t="s">
        <v>6041</v>
      </c>
      <c r="E58" s="409" t="s">
        <v>22</v>
      </c>
      <c r="F58" s="504" t="s">
        <v>2338</v>
      </c>
      <c r="G58" s="61"/>
      <c r="H58" s="269"/>
      <c r="J58" s="403"/>
      <c r="K58" s="294"/>
      <c r="L58" s="294"/>
      <c r="M58" s="391"/>
      <c r="N58" s="295"/>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6042</v>
      </c>
      <c r="D59" s="273" t="s">
        <v>6043</v>
      </c>
      <c r="E59" s="395" t="s">
        <v>22</v>
      </c>
      <c r="F59" s="402" t="s">
        <v>2338</v>
      </c>
      <c r="G59" s="61"/>
      <c r="H59" s="269"/>
      <c r="J59" s="380"/>
      <c r="K59" s="294"/>
      <c r="L59" s="294"/>
      <c r="M59" s="396"/>
      <c r="N59" s="295"/>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6044</v>
      </c>
      <c r="D60" s="294" t="s">
        <v>6045</v>
      </c>
      <c r="E60" s="409" t="s">
        <v>22</v>
      </c>
      <c r="F60" s="504" t="s">
        <v>2338</v>
      </c>
      <c r="G60" s="61"/>
      <c r="H60" s="269"/>
      <c r="J60" s="380"/>
      <c r="K60" s="294"/>
      <c r="L60" s="294"/>
      <c r="M60" s="396"/>
      <c r="N60" s="295"/>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6046</v>
      </c>
      <c r="D61" s="430" t="s">
        <v>6047</v>
      </c>
      <c r="E61" s="431" t="s">
        <v>24</v>
      </c>
      <c r="F61" s="431" t="s">
        <v>2338</v>
      </c>
      <c r="G61" s="109"/>
      <c r="H61" s="269"/>
      <c r="J61" s="382"/>
      <c r="K61" s="273"/>
      <c r="L61" s="273"/>
      <c r="M61" s="398"/>
      <c r="N61" s="410"/>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6048</v>
      </c>
      <c r="D62" s="405" t="s">
        <v>6049</v>
      </c>
      <c r="E62" s="504" t="s">
        <v>44</v>
      </c>
      <c r="F62" s="504" t="s">
        <v>2338</v>
      </c>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6050</v>
      </c>
      <c r="D63" s="430" t="s">
        <v>6051</v>
      </c>
      <c r="E63" s="431" t="s">
        <v>22</v>
      </c>
      <c r="F63" s="431" t="s">
        <v>2338</v>
      </c>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6052</v>
      </c>
      <c r="D64" s="405" t="s">
        <v>6053</v>
      </c>
      <c r="E64" s="504" t="s">
        <v>32</v>
      </c>
      <c r="F64" s="504" t="s">
        <v>2338</v>
      </c>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