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tc={5bfc15a4-e18b-4c0b-9e99-3e6d0c8123fb}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bfc15a4-e18b-4c0b-9e99-3e6d0c8123f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<sst xmlns="http://schemas.openxmlformats.org/spreadsheetml/2006/main" count="13387" uniqueCount="6066">
  <si>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</si>
  <si>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</si>
  <si>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</si>
  <si>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</si>
  <si>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</si>
  <si>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</si>
  <si>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</si>
  <si>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</si>
  <si>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</si>
  <si>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</si>
  <si>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</si>
  <si>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</si>
  <si>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</si>
  <si>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</si>
  <si>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</si>
  <si>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</si>
  <si>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</si>
  <si>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</si>
  <si>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</si>
  <si>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</si>
  <si>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</si>
  <si>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</si>
  <si>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</si>
  <si>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</si>
  <si>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</si>
  <si>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</si>
  <si>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</si>
  <si>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</si>
  <si>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</si>
  <si>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</si>
  <si>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</si>
  <si>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</si>
  <si>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</si>
  <si>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</si>
  <si>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</si>
  <si>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</si>
  <si>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</si>
  <si>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</si>
  <si>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</si>
  <si>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</si>
  <si>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</si>
  <si>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</si>
  <si>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</si>
  <si>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</si>
  <si>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</si>
  <si>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</si>
  <si>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</si>
  <si>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</si>
  <si>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</si>
  <si>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</si>
  <si>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</si>
  <si>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</si>
  <si>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</si>
  <si>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</si>
  <si>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</si>
  <si>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</si>
  <si>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</si>
  <si>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</si>
  <si>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</si>
  <si>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</si>
  <si>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</si>
  <si>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</si>
  <si>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</si>
  <si>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</si>
  <si>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</si>
  <si>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</si>
  <si>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</si>
  <si>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</si>
  <si>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</si>
  <si>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</si>
  <si>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</si>
  <si>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</si>
  <si>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</si>
  <si>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</si>
  <si>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</si>
  <si>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</si>
  <si>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</si>
  <si>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</si>
  <si>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</si>
  <si>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</si>
  <si>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</si>
  <si>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</si>
  <si>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</si>
  <si>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</si>
  <si>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</si>
  <si>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</si>
  <si>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</si>
  <si>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</si>
  <si>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</si>
  <si>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</si>
  <si>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</si>
  <si>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</si>
  <si>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</si>
  <si>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</si>
  <si>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</si>
  <si>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</si>
  <si>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</si>
  <si>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</si>
  <si>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</si>
  <si>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</si>
  <si>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</si>
  <si>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</si>
  <si>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</si>
  <si>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</si>
  <si>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</si>
  <si>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</si>
  <si>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</si>
  <si>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</si>
  <si>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</si>
  <si>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</si>
  <si>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</si>
  <si>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</si>
  <si>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</si>
  <si>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</si>
  <si>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</si>
  <si>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</si>
  <si>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</si>
  <si>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</si>
  <si>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</si>
  <si>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</si>
  <si>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</si>
  <si>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</si>
  <si>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</si>
  <si>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</si>
  <si>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</si>
  <si>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</si>
  <si>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</si>
  <si>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</si>
  <si>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</si>
  <si>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</si>
  <si>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</si>
  <si>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</si>
  <si>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</si>
  <si>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</si>
  <si>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</si>
  <si>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</si>
  <si>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</si>
  <si>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</si>
  <si>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</si>
  <si>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</si>
  <si>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</si>
  <si>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</si>
  <si>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</si>
  <si>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</si>
  <si>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</si>
  <si>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</si>
  <si>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</si>
  <si>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</si>
  <si>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</si>
  <si>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</si>
  <si>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</si>
  <si>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</si>
  <si>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</si>
  <si>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</si>
  <si>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</si>
  <si>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</si>
  <si>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</si>
  <si>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</si>
  <si>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</si>
  <si>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</si>
  <si>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</si>
  <si>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</si>
  <si>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</si>
  <si>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</si>
  <si>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</si>
  <si>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</si>
  <si>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</si>
  <si>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</si>
  <si>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</si>
  <si>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</si>
  <si>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</si>
  <si>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</si>
  <si>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</si>
  <si>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</si>
  <si>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</si>
  <si>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</si>
  <si>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</si>
  <si>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</si>
  <si>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</si>
  <si>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</si>
  <si>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</si>
  <si>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</si>
  <si>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</si>
  <si>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</si>
  <si>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</si>
  <si>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</si>
  <si>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</si>
  <si>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</si>
  <si>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</si>
  <si>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</si>
  <si>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</si>
  <si>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</si>
  <si>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</si>
  <si>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</si>
  <si>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</si>
  <si>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</si>
  <si>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</si>
  <si>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</si>
  <si>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</si>
  <si>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</si>
  <si>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</si>
  <si>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</si>
  <si>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</si>
  <si>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</si>
  <si>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</si>
  <si>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</si>
  <si>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</si>
  <si>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</si>
  <si>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</si>
  <si>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</si>
  <si>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</si>
  <si>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</si>
  <si>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</si>
  <si>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</si>
  <si>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</si>
  <si>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</si>
  <si>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</si>
  <si>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</si>
  <si>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</si>
  <si>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</si>
  <si>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</si>
  <si>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</si>
  <si>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</si>
  <si>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</si>
  <si>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</si>
  <si>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</si>
  <si>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</si>
  <si>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</si>
  <si>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</si>
  <si>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</si>
  <si>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</si>
  <si>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</si>
  <si>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</si>
  <si>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</si>
  <si>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</si>
  <si>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</si>
  <si>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</si>
  <si>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</si>
  <si>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</si>
  <si>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</si>
  <si>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</si>
  <si>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</si>
  <si>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</si>
  <si>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</si>
  <si>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</si>
  <si>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</si>
  <si>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</si>
  <si>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</si>
  <si>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</si>
  <si>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</si>
  <si>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</si>
  <si>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</si>
  <si>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</si>
  <si>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</si>
  <si>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</si>
  <si>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</si>
  <si>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</si>
  <si>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</si>
  <si>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</si>
  <si>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</si>
  <si>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</si>
  <si>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</si>
  <si>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</si>
  <si>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</si>
  <si>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</si>
  <si>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</si>
  <si>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</si>
  <si>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</si>
  <si>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</si>
  <si>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</si>
  <si>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</si>
  <si>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</si>
  <si>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</si>
  <si>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</si>
  <si>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</si>
  <si>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</si>
  <si>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</si>
  <si>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</si>
  <si>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</si>
  <si>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</si>
  <si>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</si>
  <si>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</si>
  <si>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</si>
  <si>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</si>
  <si>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</si>
  <si>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</si>
  <si>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</si>
  <si>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</si>
  <si>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</si>
  <si>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</si>
  <si>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</si>
  <si>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</si>
  <si>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</si>
  <si>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</si>
  <si>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</si>
  <si>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</si>
  <si>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</si>
  <si>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</si>
  <si>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</si>
  <si>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</si>
  <si>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</si>
  <si>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</si>
  <si>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</si>
  <si>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</si>
  <si>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</si>
  <si>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</si>
  <si>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</si>
  <si>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</si>
  <si>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</si>
  <si>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</si>
  <si>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</si>
  <si>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</si>
  <si>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</si>
  <si>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</si>
  <si>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</si>
  <si>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</si>
  <si>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</si>
  <si>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</si>
  <si>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</si>
  <si>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</si>
  <si>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</si>
  <si>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</si>
  <si>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</si>
  <si>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</si>
  <si>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</si>
  <si>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</si>
  <si>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</si>
  <si>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</si>
  <si>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</si>
  <si>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</si>
  <si>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</si>
  <si>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</si>
  <si>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</si>
  <si>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</si>
  <si>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</si>
  <si>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</si>
  <si>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</si>
  <si>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</si>
  <si>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</si>
  <si>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</si>
  <si>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</si>
  <si>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</si>
  <si>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</si>
  <si>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</si>
  <si>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</si>
  <si>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</si>
  <si>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</si>
  <si>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</si>
  <si>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</si>
  <si>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</si>
  <si>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</si>
  <si>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</si>
  <si>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</si>
  <si>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</si>
  <si>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</si>
  <si>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</si>
  <si>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</si>
  <si>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</si>
  <si>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</si>
  <si>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</si>
  <si>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</si>
  <si>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</si>
  <si>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</si>
  <si>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</si>
  <si>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</si>
  <si>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</si>
  <si>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</si>
  <si>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</si>
  <si>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</si>
  <si>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</si>
  <si>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</si>
  <si>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</si>
  <si>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</si>
  <si>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</si>
  <si>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</si>
  <si>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</si>
  <si>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</si>
  <si>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</si>
  <si>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</si>
  <si>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</si>
  <si>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</si>
  <si>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</si>
  <si>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</si>
  <si>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</si>
  <si>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</si>
  <si>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</si>
  <si>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</si>
  <si>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</si>
  <si>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</si>
  <si>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</si>
  <si>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</si>
  <si>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</si>
  <si>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</si>
  <si>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</si>
  <si>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</si>
  <si>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</si>
  <si>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</si>
  <si>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</si>
  <si>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</si>
  <si>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</si>
  <si>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</si>
  <si>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</si>
  <si>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</si>
  <si>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</si>
  <si>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</si>
  <si>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</si>
  <si>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</si>
  <si>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</si>
  <si>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</si>
  <si>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</si>
  <si>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</si>
  <si>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</si>
  <si>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</si>
  <si>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</si>
  <si>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</si>
  <si>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</si>
  <si>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</si>
  <si>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</si>
  <si>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</si>
  <si>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</si>
  <si>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</si>
  <si>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</si>
  <si>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</si>
  <si>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</si>
  <si>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</si>
  <si>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</si>
  <si>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</si>
  <si>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</si>
  <si>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</si>
  <si>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</si>
  <si>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</si>
  <si>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</si>
  <si>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</si>
  <si>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</si>
  <si>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</si>
  <si>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</si>
  <si>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</si>
  <si>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</si>
  <si>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</si>
  <si>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</si>
  <si>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</si>
  <si>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</si>
  <si>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</si>
  <si>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</si>
  <si>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</si>
  <si>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</si>
  <si>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</si>
  <si>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</si>
  <si>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</si>
  <si>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</si>
  <si>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</si>
  <si>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</si>
  <si>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</si>
  <si>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</si>
  <si>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</si>
  <si>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</si>
  <si>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</si>
  <si>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</si>
  <si>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</si>
  <si>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</si>
  <si>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</si>
  <si>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</si>
  <si>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</si>
  <si>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</si>
  <si>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</si>
  <si>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</si>
  <si>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</si>
  <si>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</si>
  <si>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</si>
  <si>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</si>
  <si>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</si>
  <si>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</si>
  <si>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</si>
  <si>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</si>
  <si>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</si>
  <si>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</si>
  <si>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</si>
  <si>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</si>
  <si>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</si>
  <si>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</si>
  <si>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</si>
  <si>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</si>
  <si>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</si>
  <si>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</si>
  <si>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</si>
  <si>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</si>
  <si>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</si>
  <si>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</si>
  <si>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</si>
  <si>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</si>
  <si>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</si>
  <si>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</si>
  <si>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</si>
  <si>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</si>
  <si>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</si>
  <si>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</si>
  <si>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</si>
  <si>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</si>
  <si>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</si>
  <si>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</si>
  <si>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</si>
  <si>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</si>
  <si>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</si>
  <si>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</si>
  <si>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</si>
  <si>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</si>
  <si>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</si>
  <si>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</si>
  <si>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</si>
  <si>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</si>
  <si>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</si>
  <si>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</si>
  <si>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</si>
  <si>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</si>
  <si>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</si>
  <si>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</si>
  <si>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</si>
  <si>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</si>
  <si>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</si>
  <si>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</si>
  <si>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</si>
  <si>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</si>
  <si>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</si>
  <si>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</si>
  <si>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</si>
  <si>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</si>
  <si>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</si>
  <si>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</si>
  <si>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</si>
  <si>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</si>
  <si>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</si>
  <si>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</si>
  <si>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</si>
  <si>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</si>
  <si>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</si>
  <si>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</si>
  <si>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</si>
  <si>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</si>
  <si>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</si>
  <si>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</si>
  <si>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</si>
  <si>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</si>
  <si>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</si>
  <si>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</si>
  <si>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</si>
  <si>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</si>
  <si>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</si>
  <si>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</si>
  <si>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</si>
  <si>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</si>
  <si>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</si>
  <si>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</si>
  <si>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</si>
  <si>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</si>
  <si>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</si>
  <si>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</si>
  <si>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</si>
  <si>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</si>
  <si>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</si>
  <si>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</si>
  <si>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</si>
  <si>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</si>
  <si>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</si>
  <si>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</si>
  <si>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</si>
  <si>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</si>
  <si>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</si>
  <si>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</si>
  <si>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</si>
  <si>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</si>
  <si>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</si>
  <si>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</si>
  <si>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</si>
  <si>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</si>
  <si>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</si>
  <si>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</si>
  <si>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</si>
  <si>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</si>
  <si>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</si>
  <si>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</si>
  <si>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</si>
  <si>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</si>
  <si>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</si>
  <si>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</si>
  <si>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</si>
  <si>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</si>
  <si>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</si>
  <si>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</si>
  <si>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</si>
  <si>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</si>
  <si>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</si>
  <si>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</si>
  <si>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</si>
  <si>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</si>
  <si>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</si>
  <si>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</si>
  <si>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</si>
  <si>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</si>
  <si>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</si>
  <si>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</si>
  <si>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</si>
  <si>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</si>
  <si>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</si>
  <si>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</si>
  <si>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</si>
  <si>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</si>
  <si>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</si>
  <si>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</si>
  <si>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</si>
  <si>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</si>
  <si>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</si>
  <si>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</si>
  <si>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</si>
  <si>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</si>
  <si>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</si>
  <si>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</si>
  <si>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</si>
  <si>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</si>
  <si>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</si>
  <si>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</si>
  <si>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</si>
  <si>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</si>
  <si>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</si>
  <si>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</si>
  <si>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</si>
  <si>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</si>
  <si>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</si>
  <si>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</si>
  <si>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</si>
  <si>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</si>
  <si>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</si>
  <si>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</si>
  <si>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</si>
  <si>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</si>
  <si>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</si>
  <si>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</si>
  <si>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</si>
  <si>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</si>
  <si>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</si>
  <si>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</si>
  <si>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</si>
  <si>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</si>
  <si>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</si>
  <si>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</si>
  <si>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</si>
  <si>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</si>
  <si>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</si>
  <si>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</si>
  <si>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</si>
  <si>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</si>
  <si>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</si>
  <si>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</si>
  <si>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</si>
  <si>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</si>
  <si>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</si>
  <si>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</si>
  <si>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</si>
  <si>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</si>
  <si>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</si>
  <si>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</si>
  <si>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</si>
  <si>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</si>
  <si>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</si>
  <si>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</si>
  <si>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</si>
  <si>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</si>
  <si>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</si>
  <si>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</si>
  <si>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</si>
  <si>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</si>
  <si>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</si>
  <si>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</si>
  <si>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</si>
  <si>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</si>
  <si>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</si>
  <si>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</si>
  <si>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</si>
  <si>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</si>
  <si>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</si>
  <si>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</si>
  <si>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</si>
  <si>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</si>
  <si>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</si>
  <si>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</si>
  <si>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</si>
  <si>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</si>
  <si>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</si>
  <si>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</si>
  <si>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</si>
  <si>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</si>
  <si>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</si>
  <si>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</si>
  <si>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</si>
  <si>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</si>
  <si>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</si>
  <si>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</si>
  <si>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</si>
  <si>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</si>
  <si>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</si>
  <si>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</si>
  <si>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</si>
  <si>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</si>
  <si>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</si>
  <si>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</si>
  <si>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</si>
  <si>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</si>
  <si>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</si>
  <si>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</si>
  <si>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</si>
  <si>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</si>
  <si>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</si>
  <si>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</si>
  <si>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</si>
  <si>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</si>
  <si>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</si>
  <si>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</si>
  <si>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</si>
  <si>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</si>
  <si>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</si>
  <si>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</si>
  <si>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</si>
  <si>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</si>
  <si>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</si>
  <si>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</si>
  <si>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</si>
  <si>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</si>
  <si>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</si>
  <si>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</si>
  <si>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</si>
  <si>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</si>
  <si>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</si>
  <si>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</si>
  <si>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</si>
  <si>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</si>
  <si>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</si>
  <si>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</si>
  <si>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</si>
  <si>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</si>
  <si>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</si>
  <si>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</si>
  <si>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</si>
  <si>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</si>
  <si>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</si>
  <si>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</si>
  <si>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</si>
  <si>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</si>
  <si>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</si>
  <si>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</si>
  <si>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</si>
  <si>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</si>
  <si>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</si>
  <si>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</si>
  <si>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</si>
  <si>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</si>
  <si>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</si>
  <si>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</si>
  <si>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</si>
  <si>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</si>
  <si>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</si>
  <si>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</si>
  <si>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</si>
  <si>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</si>
  <si>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</si>
  <si>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</si>
  <si>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</si>
  <si>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</si>
  <si>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</si>
  <si>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</si>
  <si>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</si>
  <si>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</si>
  <si>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</si>
  <si>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</si>
  <si>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</si>
  <si>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</si>
  <si>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</si>
  <si>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</si>
  <si>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</si>
  <si>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</si>
  <si>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</si>
  <si>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</si>
  <si>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</si>
  <si>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</si>
  <si>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</si>
  <si>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</si>
  <si>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</si>
  <si>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</si>
  <si>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</si>
  <si>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</si>
  <si>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</si>
  <si>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</si>
  <si>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</si>
  <si>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</si>
  <si>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</si>
  <si>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</si>
  <si>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</si>
  <si>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</si>
  <si>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</si>
  <si>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</si>
  <si>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</si>
  <si>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</si>
  <si>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</si>
  <si>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</si>
  <si>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</si>
  <si>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</si>
  <si>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</si>
  <si>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</si>
  <si>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</si>
  <si>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</si>
  <si>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</si>
  <si>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</si>
  <si>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</si>
  <si>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</si>
  <si>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</si>
  <si>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</si>
  <si>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</si>
  <si>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</si>
  <si>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</si>
  <si>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</si>
  <si>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</si>
  <si>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</si>
  <si>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</si>
  <si>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</si>
  <si>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</si>
  <si>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</si>
  <si>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</si>
  <si>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</si>
  <si>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</si>
  <si>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</si>
  <si>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</si>
  <si>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</si>
  <si>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</si>
  <si>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</si>
  <si>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</si>
  <si>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</si>
  <si>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</si>
  <si>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</si>
  <si>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</si>
  <si>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</si>
  <si>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</si>
  <si>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</si>
  <si>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</si>
  <si>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</si>
  <si>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</si>
  <si>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</si>
  <si>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</si>
  <si>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</si>
  <si>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</si>
  <si>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</si>
  <si>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</si>
  <si>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</si>
  <si>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</si>
  <si>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</si>
  <si>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</si>
  <si>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</si>
  <si>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</si>
  <si>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</si>
  <si>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</si>
  <si>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</si>
  <si>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</si>
  <si>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</si>
  <si>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</si>
  <si>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</si>
  <si>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</si>
  <si>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</si>
  <si>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</si>
  <si>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</si>
  <si>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</si>
  <si>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</si>
  <si>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</si>
  <si>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</si>
  <si>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</si>
  <si>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</si>
  <si>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</si>
  <si>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</si>
  <si>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</si>
  <si>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</si>
  <si>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</si>
  <si>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</si>
  <si>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</si>
  <si>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</si>
  <si>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</si>
  <si>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</si>
  <si>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</si>
  <si>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</si>
  <si>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</si>
  <si>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</si>
  <si>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</si>
  <si>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</si>
  <si>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</si>
  <si>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</si>
  <si>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</si>
  <si>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</si>
  <si>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</si>
  <si>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</si>
  <si>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</si>
  <si>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</si>
  <si>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</si>
  <si>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</si>
  <si>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</si>
  <si>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</si>
  <si>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</si>
  <si>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</si>
  <si>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</si>
  <si>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</si>
  <si>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</si>
  <si>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</si>
  <si>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</si>
  <si>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</si>
  <si>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</si>
  <si>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</si>
  <si>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</si>
  <si>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</si>
  <si>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</si>
  <si>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</si>
  <si>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</si>
  <si>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</si>
  <si>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</si>
  <si>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</si>
  <si>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</si>
  <si>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</si>
  <si>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</si>
  <si>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</si>
  <si>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</si>
  <si>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</si>
  <si>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</si>
  <si>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</si>
  <si>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</si>
  <si>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</si>
  <si>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</si>
  <si>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</si>
  <si>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</si>
  <si>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</si>
  <si>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</si>
  <si>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</si>
  <si>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</si>
  <si>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</si>
  <si>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</si>
  <si>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</si>
  <si>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</si>
  <si>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</si>
  <si>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</si>
  <si>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</si>
  <si>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</si>
  <si>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</si>
  <si>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</si>
  <si>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</si>
  <si>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</si>
  <si>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</si>
  <si>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</si>
  <si>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</si>
  <si>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</si>
  <si>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</si>
  <si>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</si>
  <si>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</si>
  <si>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</si>
  <si>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</si>
  <si>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</si>
  <si>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</si>
  <si>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</si>
  <si>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</si>
  <si>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</si>
  <si>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</si>
  <si>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</si>
  <si>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</si>
  <si>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</si>
  <si>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</si>
  <si>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</si>
  <si>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</si>
  <si>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</si>
  <si>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</si>
  <si>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</si>
  <si>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</si>
  <si>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</si>
  <si>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</si>
  <si>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</si>
  <si>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</si>
  <si>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</si>
  <si>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</si>
  <si>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</si>
  <si>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</si>
  <si>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</si>
  <si>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</si>
  <si>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</si>
  <si>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</si>
  <si>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</si>
  <si>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</si>
  <si>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</si>
  <si>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</si>
  <si>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</si>
  <si>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</si>
  <si>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</si>
  <si>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</si>
  <si>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</si>
  <si>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</si>
  <si>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</si>
  <si>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</si>
  <si>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</si>
  <si>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</si>
  <si>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</si>
  <si>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</si>
  <si>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</si>
  <si>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</si>
  <si>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</si>
  <si>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</si>
  <si>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</si>
  <si>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</si>
  <si>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</si>
  <si>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</si>
  <si>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</si>
  <si>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</si>
  <si>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</si>
  <si>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</si>
  <si>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</si>
  <si>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</si>
  <si>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</si>
  <si>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</si>
  <si>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</si>
  <si>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</si>
  <si>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</si>
  <si>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</si>
  <si>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</si>
  <si>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</si>
  <si>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</si>
  <si>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</si>
  <si>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</si>
  <si>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</si>
  <si>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</si>
  <si>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</si>
  <si>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</si>
  <si>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</si>
  <si>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</si>
  <si>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</si>
  <si>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</si>
  <si>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</si>
  <si>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</si>
  <si>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</si>
  <si>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</si>
  <si>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</si>
  <si>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</si>
  <si>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</si>
  <si>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</si>
  <si>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</si>
  <si>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</si>
  <si>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</si>
  <si>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</si>
  <si>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</si>
  <si>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</si>
  <si>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</si>
  <si>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</si>
  <si>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</si>
  <si>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</si>
  <si>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</si>
  <si>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</si>
  <si>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</si>
  <si>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</si>
  <si>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</si>
  <si>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</si>
  <si>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</si>
  <si>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</si>
  <si>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</si>
  <si>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</si>
  <si>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</si>
  <si>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</si>
  <si>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</si>
  <si>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</si>
  <si>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</si>
  <si>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</si>
  <si>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</si>
  <si>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</si>
  <si>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</si>
  <si>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</si>
  <si>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</si>
  <si>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</si>
  <si>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</si>
  <si>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</si>
  <si>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</si>
  <si>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</si>
  <si>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</si>
  <si>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</si>
  <si>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</si>
  <si>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</si>
  <si>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</si>
  <si>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</si>
  <si>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</si>
  <si>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</si>
  <si>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</si>
  <si>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</si>
  <si>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</si>
  <si>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</si>
  <si>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</si>
  <si>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</si>
  <si>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</si>
  <si>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</si>
  <si>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</si>
  <si>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</si>
  <si>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</si>
  <si>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</si>
  <si>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</si>
  <si>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</si>
  <si>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</si>
  <si>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</si>
  <si>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</si>
  <si>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</si>
  <si>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</si>
  <si>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</si>
  <si>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</si>
  <si>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</si>
  <si>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</si>
  <si>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</si>
  <si>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</si>
  <si>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</si>
  <si>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</si>
  <si>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</si>
  <si>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</si>
  <si>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</si>
  <si>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</si>
  <si>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</si>
  <si>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</si>
  <si>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</si>
  <si>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</si>
  <si>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</si>
  <si>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</si>
  <si>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</si>
  <si>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</si>
  <si>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</si>
  <si>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</si>
  <si>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</si>
  <si>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</si>
  <si>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</si>
  <si>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</si>
  <si>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</si>
  <si>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</si>
  <si>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</si>
  <si>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</si>
  <si>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</si>
  <si>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</si>
  <si>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</si>
  <si>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</si>
  <si>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</si>
  <si>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</si>
  <si>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</si>
  <si>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</si>
  <si>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</si>
  <si>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</si>
  <si>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</si>
  <si>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</si>
  <si>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</si>
  <si>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</si>
  <si>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</si>
  <si>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</si>
  <si>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</si>
  <si>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</si>
  <si>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</si>
  <si>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</si>
  <si>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</si>
  <si>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</si>
  <si>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</si>
  <si>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</si>
  <si>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</si>
  <si>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</si>
  <si>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</si>
  <si>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</si>
  <si>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</si>
  <si>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</si>
  <si>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</si>
  <si>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</si>
  <si>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</si>
  <si>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</si>
  <si>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</si>
  <si>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</si>
  <si>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</si>
  <si>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</si>
  <si>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</si>
  <si>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</si>
  <si>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</si>
  <si>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</si>
  <si>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</si>
  <si>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</si>
  <si>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</si>
  <si>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</si>
  <si>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</si>
  <si>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</si>
  <si>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</si>
  <si>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</si>
  <si>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</si>
  <si>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</si>
  <si>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</si>
  <si>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</si>
  <si>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</si>
  <si>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</si>
  <si>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</si>
  <si>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</si>
  <si>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</si>
  <si>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</si>
  <si>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</si>
  <si>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</si>
  <si>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</si>
  <si>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</si>
  <si>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</si>
  <si>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</si>
  <si>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</si>
  <si>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</si>
  <si>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</si>
  <si>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</si>
  <si>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</si>
  <si>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</si>
  <si>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</si>
  <si>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</si>
  <si>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</si>
  <si>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</si>
  <si>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</si>
  <si>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</si>
  <si>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</si>
  <si>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</si>
  <si>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</si>
  <si>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</si>
  <si>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</si>
  <si>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</si>
  <si>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</si>
  <si>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</si>
  <si>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</si>
  <si>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</si>
  <si>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</si>
  <si>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</si>
  <si>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</si>
  <si>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</si>
  <si>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</si>
  <si>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</si>
  <si>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</si>
  <si>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</si>
  <si>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</si>
  <si>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</si>
  <si>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</si>
  <si>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</si>
  <si>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</si>
  <si>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</si>
  <si>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</si>
  <si>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</si>
  <si>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</si>
  <si>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</si>
  <si>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</si>
  <si>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</si>
  <si>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</si>
  <si>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</si>
  <si>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</si>
  <si>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</si>
  <si>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</si>
  <si>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</si>
  <si>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</si>
  <si>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</si>
  <si>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</si>
  <si>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</si>
  <si>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</si>
  <si>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</si>
  <si>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</si>
  <si>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</si>
  <si>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</si>
  <si>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</si>
  <si>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</si>
  <si>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</si>
  <si>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</si>
  <si>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</si>
  <si>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</si>
  <si>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</si>
  <si>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</si>
  <si>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</si>
  <si>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</si>
  <si>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</si>
  <si>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</si>
  <si>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</si>
  <si>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</si>
  <si>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</si>
  <si>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</si>
  <si>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</si>
  <si>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</si>
  <si>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</si>
  <si>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</si>
  <si>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</si>
  <si>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</si>
  <si>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</si>
  <si>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</si>
  <si>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</si>
  <si>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</si>
  <si>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</si>
  <si>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</si>
  <si>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</si>
  <si>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</si>
  <si>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</si>
  <si>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</si>
  <si>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</si>
  <si>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</si>
  <si>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</si>
  <si>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</si>
  <si>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</si>
  <si>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</si>
  <si>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</si>
  <si>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</si>
  <si>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</si>
  <si>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</si>
  <si>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</si>
  <si>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</si>
  <si>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</si>
  <si>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</si>
  <si>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</si>
  <si>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</si>
  <si>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</si>
  <si>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</si>
  <si>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</si>
  <si>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</si>
  <si>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</si>
  <si>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</si>
  <si>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</si>
  <si>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</si>
  <si>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</si>
  <si>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</si>
  <si>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</si>
  <si>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</si>
  <si>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</si>
  <si>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</si>
  <si>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</si>
  <si>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</si>
  <si>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</si>
  <si>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</si>
  <si>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</si>
  <si>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</si>
  <si>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</si>
  <si>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</si>
  <si>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</si>
  <si>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</si>
  <si>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</si>
  <si>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</si>
  <si>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</si>
  <si>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</si>
  <si>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</si>
  <si>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</si>
  <si>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</si>
  <si>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</si>
  <si>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</si>
  <si>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</si>
  <si>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</si>
  <si>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</si>
  <si>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</si>
  <si>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</si>
  <si>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</si>
  <si>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</si>
  <si>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</si>
  <si>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</si>
  <si>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</si>
  <si>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</si>
  <si>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</si>
  <si>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</si>
  <si>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</si>
  <si>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</si>
  <si>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</si>
  <si>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</si>
  <si>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</si>
  <si>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</si>
  <si>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</si>
  <si>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</si>
  <si>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</si>
  <si>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</si>
  <si>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</si>
  <si>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</si>
  <si>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</si>
  <si>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</si>
  <si>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</si>
  <si>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</si>
  <si>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</si>
  <si>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</si>
  <si>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</si>
  <si>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</si>
  <si>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</si>
  <si>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</si>
  <si>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</si>
  <si>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</si>
  <si>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</si>
  <si>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</si>
  <si>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</si>
  <si>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</si>
  <si>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</si>
  <si>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</si>
  <si>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</si>
  <si>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</si>
  <si>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</si>
  <si>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</si>
  <si>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</si>
  <si>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</si>
  <si>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</si>
  <si>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</si>
  <si>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</si>
  <si>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</si>
  <si>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</si>
  <si>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</si>
  <si>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</si>
  <si>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</si>
  <si>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</si>
  <si>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</si>
  <si>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</si>
  <si>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</si>
  <si>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</si>
  <si>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</si>
  <si>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</si>
  <si>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</si>
  <si>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</si>
  <si>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</si>
  <si>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</si>
  <si>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</si>
  <si>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</si>
  <si>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</si>
  <si>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</si>
  <si>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</si>
  <si>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</si>
  <si>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</si>
  <si>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</si>
  <si>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</si>
  <si>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</si>
  <si>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</si>
  <si>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</si>
  <si>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</si>
  <si>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</si>
  <si>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</si>
  <si>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</si>
  <si>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</si>
  <si>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</si>
  <si>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</si>
  <si>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</si>
  <si>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</si>
  <si>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</si>
  <si>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</si>
  <si>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</si>
  <si>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</si>
  <si>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</si>
  <si>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</si>
  <si>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</si>
  <si>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</si>
  <si>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</si>
  <si>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</si>
  <si>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</si>
  <si>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</si>
  <si>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</si>
  <si>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</si>
  <si>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</si>
  <si>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</si>
  <si>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</si>
  <si>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</si>
  <si>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</si>
  <si>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</si>
  <si>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</si>
  <si>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</si>
  <si>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</si>
  <si>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</si>
  <si>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</si>
  <si>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</si>
  <si>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</si>
  <si>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</si>
  <si>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</si>
  <si>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</si>
  <si>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</si>
  <si>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</si>
  <si>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</si>
  <si>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</si>
  <si>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</si>
  <si>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</si>
  <si>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</si>
  <si>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</si>
  <si>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</si>
  <si>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</si>
  <si>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</si>
  <si>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</si>
  <si>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</si>
  <si>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</si>
  <si>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</si>
  <si>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</si>
  <si>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</si>
  <si>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</si>
  <si>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</si>
  <si>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</si>
  <si>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</si>
  <si>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</si>
  <si>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</si>
  <si>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</si>
  <si>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</si>
  <si>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</si>
  <si>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</si>
  <si>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</si>
  <si>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</si>
  <si>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</si>
  <si>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</si>
  <si>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</si>
  <si>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</si>
  <si>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</si>
  <si>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</si>
  <si>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</si>
  <si>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</si>
  <si>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</si>
  <si>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</si>
  <si>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</si>
  <si>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</si>
  <si>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</si>
  <si>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</si>
  <si>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</si>
  <si>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</si>
  <si>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</si>
  <si>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</si>
  <si>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</si>
  <si>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</si>
  <si>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</si>
  <si>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</si>
  <si>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</si>
  <si>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</si>
  <si>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</si>
  <si>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</si>
  <si>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</si>
  <si>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</si>
  <si>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</si>
  <si>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</si>
  <si>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</si>
  <si>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</si>
  <si>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</si>
  <si>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</si>
  <si>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</si>
  <si>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</si>
  <si>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</si>
  <si>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</si>
  <si>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</si>
  <si>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</si>
  <si>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</si>
  <si>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</si>
  <si>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</si>
  <si>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</si>
  <si>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</si>
  <si>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</si>
  <si>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</si>
  <si>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</si>
  <si>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</si>
  <si>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</si>
  <si>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</si>
  <si>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</si>
  <si>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</si>
  <si>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</si>
  <si>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</si>
  <si>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</si>
  <si>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</si>
  <si>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</si>
  <si>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</si>
  <si>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</si>
  <si>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</si>
  <si>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</si>
  <si>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</si>
  <si>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</si>
  <si>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</si>
  <si>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</si>
  <si>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</si>
  <si>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</si>
  <si>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</si>
  <si>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</si>
  <si>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</si>
  <si>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</si>
  <si>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</si>
  <si>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</si>
  <si>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</si>
  <si>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</si>
  <si>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</si>
  <si>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</si>
  <si>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</si>
  <si>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</si>
  <si>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</si>
  <si>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</si>
  <si>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</si>
  <si>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</si>
  <si>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</si>
  <si>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</si>
  <si>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</si>
  <si>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</si>
  <si>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</si>
  <si>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</si>
  <si>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</si>
  <si>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</si>
  <si>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</si>
  <si>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</si>
  <si>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</si>
  <si>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</si>
  <si>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</si>
  <si>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</si>
  <si>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</si>
  <si>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</si>
  <si>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</si>
  <si>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</si>
  <si>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</si>
  <si>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</si>
  <si>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</si>
  <si>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</si>
  <si>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</si>
  <si>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</si>
  <si>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</si>
  <si>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</si>
  <si>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</si>
  <si>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</si>
  <si>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</si>
  <si>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</si>
  <si>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</si>
  <si>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</si>
  <si>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</si>
  <si>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</si>
  <si>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</si>
  <si>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</si>
  <si>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</si>
  <si>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</si>
  <si>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</si>
  <si>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</si>
  <si>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</si>
  <si>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</si>
  <si>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</si>
  <si>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</si>
  <si>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</si>
  <si>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</si>
  <si>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</si>
  <si>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</si>
  <si>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</si>
  <si>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</si>
  <si>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</si>
  <si>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</si>
  <si>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</si>
  <si>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</si>
  <si>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</si>
  <si>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</si>
  <si>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</si>
  <si>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</si>
  <si>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</si>
  <si>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</si>
  <si>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</si>
  <si>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</si>
  <si>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</si>
  <si>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</si>
  <si>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</si>
  <si>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</si>
  <si>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</si>
  <si>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</si>
  <si>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</si>
  <si>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</si>
  <si>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</si>
  <si>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</si>
  <si>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</si>
  <si>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</si>
  <si>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</si>
  <si>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</si>
  <si>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</si>
  <si>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</si>
  <si>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</si>
  <si>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</si>
  <si>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</si>
  <si>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</si>
  <si>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</si>
  <si>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</si>
  <si>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</si>
  <si>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</si>
  <si>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</si>
  <si>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</si>
  <si>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</si>
  <si>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</si>
  <si>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</si>
  <si>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</si>
  <si>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</si>
  <si>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</si>
  <si>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</si>
  <si>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</si>
  <si>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</si>
  <si>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</si>
  <si>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</si>
  <si>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</si>
  <si>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</si>
  <si>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</si>
  <si>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</si>
  <si>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</si>
  <si>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</si>
  <si>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</si>
  <si>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</si>
  <si>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</si>
  <si>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</si>
  <si>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</si>
  <si>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</si>
  <si>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</si>
  <si>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</si>
  <si>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</si>
  <si>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</si>
  <si>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</si>
  <si>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</si>
  <si>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</si>
  <si>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</si>
  <si>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</si>
  <si>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</si>
  <si>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</si>
  <si>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</si>
  <si>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</si>
  <si>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</si>
  <si>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</si>
  <si>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</si>
  <si>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</si>
  <si>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</si>
  <si>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</si>
  <si>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</si>
  <si>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</si>
  <si>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</si>
  <si>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</si>
  <si>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</si>
  <si>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</si>
  <si>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</si>
  <si>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</si>
  <si>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</si>
  <si>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</si>
  <si>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</si>
  <si>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</si>
  <si>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</si>
  <si>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</si>
  <si>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</si>
  <si>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</si>
  <si>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</si>
  <si>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</si>
  <si>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</si>
  <si>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</si>
  <si>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</si>
  <si>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</si>
  <si>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</si>
  <si>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</si>
  <si>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</si>
  <si>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</si>
  <si>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</si>
  <si>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</si>
  <si>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</si>
  <si>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</si>
  <si>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</si>
  <si>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</si>
  <si>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</si>
  <si>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</si>
  <si>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</si>
  <si>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</si>
  <si>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</si>
  <si>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</si>
  <si>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</si>
  <si>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</si>
  <si>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</si>
  <si>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</si>
  <si>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</si>
  <si>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</si>
  <si>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</si>
  <si>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</si>
  <si>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</si>
  <si>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</si>
  <si>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</si>
  <si>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</si>
  <si>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</si>
  <si>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</si>
  <si>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</si>
  <si>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</si>
  <si>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</si>
  <si>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</si>
  <si>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</si>
  <si>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</si>
  <si>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</si>
  <si>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</si>
  <si>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</si>
  <si>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</si>
  <si>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</si>
  <si>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</si>
  <si>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</si>
  <si>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</si>
  <si>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</si>
  <si>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</si>
  <si>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</si>
  <si>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</si>
  <si>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</si>
  <si>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</si>
  <si>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</si>
  <si>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</si>
  <si>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</si>
  <si>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</si>
  <si>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</si>
  <si>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</si>
  <si>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</si>
  <si>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</si>
  <si>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</si>
  <si>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</si>
  <si>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</si>
  <si>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</si>
  <si>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</si>
  <si>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</si>
  <si>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</si>
  <si>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</si>
  <si>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</si>
  <si>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</si>
  <si>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</si>
  <si>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</si>
  <si>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</si>
  <si>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</si>
  <si>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</si>
  <si>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</si>
  <si>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</si>
  <si>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</si>
  <si>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</si>
  <si>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</si>
  <si>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</si>
  <si>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</si>
  <si>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</si>
  <si>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</si>
  <si>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</si>
  <si>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</si>
  <si>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</si>
  <si>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</si>
  <si>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</si>
  <si>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</si>
  <si>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</si>
  <si>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</si>
  <si>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</si>
  <si>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</si>
  <si>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</si>
  <si>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</si>
  <si>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</si>
  <si>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</si>
  <si>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</si>
  <si>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</si>
  <si>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</si>
  <si>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</si>
  <si>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</si>
  <si>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</si>
  <si>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</si>
  <si>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</si>
  <si>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</si>
  <si>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</si>
  <si>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</si>
  <si>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</si>
  <si>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</si>
  <si>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</si>
  <si>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</si>
  <si>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</si>
  <si>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</si>
  <si>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</si>
  <si>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</si>
  <si>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</si>
  <si>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</si>
  <si>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</si>
  <si>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</si>
  <si>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</si>
  <si>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</si>
  <si>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</si>
  <si>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</si>
  <si>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</si>
  <si>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</si>
  <si>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</si>
  <si>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</si>
  <si>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</si>
  <si>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</si>
  <si>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</si>
  <si>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</si>
  <si>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</si>
  <si>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</si>
  <si>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</si>
  <si>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</si>
  <si>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</si>
  <si>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</si>
  <si>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</si>
  <si>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</si>
  <si>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</si>
  <si>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</si>
  <si>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</si>
  <si>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</si>
  <si>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</si>
  <si>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</si>
  <si>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</si>
  <si>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</si>
  <si>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</si>
  <si>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</si>
  <si>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</si>
  <si>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</si>
  <si>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</si>
  <si>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</si>
  <si>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</si>
  <si>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</si>
  <si>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</si>
  <si>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</si>
  <si>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</si>
  <si>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</si>
  <si>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</si>
  <si>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</si>
  <si>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</si>
  <si>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</si>
  <si>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</si>
  <si>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</si>
  <si>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</si>
  <si>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</si>
  <si>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</si>
  <si>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</si>
  <si>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</si>
  <si>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</si>
  <si>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</si>
  <si>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</si>
  <si>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</si>
  <si>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</si>
  <si>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</si>
  <si>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</si>
  <si>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</si>
  <si>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</si>
  <si>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</si>
  <si>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</si>
  <si>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</si>
  <si>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</si>
  <si>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</si>
  <si>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</si>
  <si>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</si>
  <si>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</si>
  <si>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</si>
  <si>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</si>
  <si>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</si>
  <si>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</si>
  <si>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</si>
  <si>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</si>
  <si>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</si>
  <si>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</si>
  <si>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</si>
  <si>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</si>
  <si>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</si>
  <si>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</si>
  <si>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</si>
  <si>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</si>
  <si>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</si>
  <si>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</si>
  <si>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</si>
  <si>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</si>
  <si>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</si>
  <si>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</si>
  <si>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</si>
  <si>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</si>
  <si>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</si>
  <si>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</si>
  <si>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</si>
  <si>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</si>
  <si>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</si>
  <si>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</si>
  <si>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</si>
  <si>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</si>
  <si>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</si>
  <si>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</si>
  <si>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</si>
  <si>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</si>
  <si>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</si>
  <si>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</si>
  <si>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</si>
  <si>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</si>
  <si>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</si>
  <si>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</si>
  <si>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</si>
  <si>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</si>
  <si>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</si>
  <si>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</si>
  <si>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</si>
  <si>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</si>
  <si>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</si>
  <si>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</si>
  <si>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</si>
  <si>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</si>
  <si>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</si>
  <si>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</si>
  <si>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</si>
  <si>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</si>
  <si>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</si>
  <si>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</si>
  <si>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</si>
  <si>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</si>
  <si>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</si>
  <si>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</si>
  <si>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</si>
  <si>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</si>
  <si>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</si>
  <si>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</si>
  <si>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</si>
  <si>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</si>
  <si>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</si>
  <si>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</si>
  <si>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</si>
  <si>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</si>
  <si>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</si>
  <si>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</si>
  <si>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</si>
  <si>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</si>
  <si>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</si>
  <si>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</si>
  <si>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</si>
  <si>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</si>
  <si>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</si>
  <si>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</si>
  <si>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</si>
  <si>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</si>
  <si>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</si>
  <si>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</si>
  <si>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</si>
  <si>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</si>
  <si>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</si>
  <si>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</si>
  <si>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</si>
  <si>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</si>
  <si>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</si>
  <si>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</si>
  <si>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</si>
  <si>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</si>
  <si>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</si>
  <si>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</si>
  <si>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</si>
  <si>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</si>
  <si>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</si>
  <si>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</si>
  <si>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</si>
  <si>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</si>
  <si>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</si>
  <si>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</si>
  <si>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</si>
  <si>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</si>
  <si>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</si>
  <si>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</si>
  <si>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</si>
  <si>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</si>
  <si>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</si>
  <si>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</si>
  <si>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</si>
  <si>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</si>
  <si>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</si>
  <si>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</si>
  <si>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</si>
  <si>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</si>
  <si>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</si>
  <si>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</si>
  <si>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</si>
  <si>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</si>
  <si>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</si>
  <si>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</si>
  <si>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</si>
  <si>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</si>
  <si>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</si>
  <si>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</si>
  <si>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</si>
  <si>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</si>
  <si>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</si>
  <si>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</si>
  <si>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</si>
  <si>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</si>
  <si>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</si>
  <si>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</si>
  <si>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</si>
  <si>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</si>
  <si>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</si>
  <si>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</si>
  <si>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</si>
  <si>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</si>
  <si>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</si>
  <si>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</si>
  <si>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</si>
  <si>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</si>
  <si>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</si>
  <si>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</si>
  <si>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</si>
  <si>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</si>
  <si>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</si>
  <si>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</si>
  <si>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</si>
  <si>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</si>
  <si>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</si>
  <si>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</si>
  <si>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</si>
  <si>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</si>
  <si>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</si>
  <si>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</si>
  <si>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</si>
  <si>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</si>
  <si>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</si>
  <si>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</si>
  <si>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</si>
  <si>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</si>
  <si>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</si>
  <si>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</si>
  <si>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</si>
  <si>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</si>
  <si>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</si>
  <si>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</si>
  <si>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</si>
  <si>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</si>
  <si>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</si>
  <si>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</si>
  <si>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</si>
  <si>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</si>
  <si>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</si>
  <si>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</si>
  <si>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</si>
  <si>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</si>
  <si>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</si>
  <si>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</si>
  <si>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</si>
  <si>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</si>
  <si>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</si>
  <si>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</si>
  <si>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</si>
  <si>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</si>
  <si>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</si>
  <si>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</si>
  <si>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</si>
  <si>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</si>
  <si>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</si>
  <si>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</si>
  <si>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</si>
  <si>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</si>
  <si>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</si>
  <si>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</si>
  <si>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</si>
  <si>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</si>
  <si>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</si>
  <si>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</si>
  <si>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</si>
  <si>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</si>
  <si>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</si>
  <si>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</si>
  <si>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</si>
  <si>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</si>
  <si>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</si>
  <si>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</si>
  <si>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</si>
  <si>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</si>
  <si>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</si>
  <si>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</si>
  <si>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</si>
  <si>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</si>
  <si>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</si>
  <si>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</si>
  <si>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</si>
  <si>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</si>
  <si>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</si>
  <si>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</si>
  <si>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</si>
  <si>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</si>
  <si>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</si>
  <si>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</si>
  <si>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</si>
  <si>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</si>
  <si>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</si>
  <si>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</si>
  <si>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</si>
  <si>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</si>
  <si>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</si>
  <si>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</si>
  <si>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</si>
  <si>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</si>
  <si>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</si>
  <si>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</si>
  <si>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</si>
  <si>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</si>
  <si>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</si>
  <si>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</si>
  <si>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</si>
  <si>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</si>
  <si>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</si>
  <si>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</si>
  <si>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</si>
  <si>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</si>
  <si>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</si>
  <si>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</si>
  <si>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</si>
  <si>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</si>
  <si>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</si>
  <si>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</si>
  <si>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</si>
  <si>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</si>
  <si>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</si>
  <si>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</si>
  <si>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</si>
  <si>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</si>
  <si>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</si>
  <si>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</si>
  <si>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</si>
  <si>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</si>
  <si>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</si>
  <si>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</si>
  <si>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</si>
  <si>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</si>
  <si>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</si>
  <si>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</si>
  <si>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</si>
  <si>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</si>
  <si>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</si>
  <si>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</si>
  <si>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</si>
  <si>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</si>
  <si>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</si>
  <si>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</si>
  <si>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</si>
  <si>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</si>
  <si>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</si>
  <si>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</si>
  <si>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</si>
  <si>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</si>
  <si>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</si>
  <si>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</si>
  <si>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</si>
  <si>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</si>
  <si>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</si>
  <si>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</si>
  <si>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</si>
  <si>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</si>
  <si>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</si>
  <si>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</si>
  <si>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</si>
  <si>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</si>
  <si>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</si>
  <si>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</si>
  <si>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</si>
  <si>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</si>
  <si>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</si>
  <si>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</si>
  <si>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</si>
  <si>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</si>
  <si>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</si>
  <si>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</si>
  <si>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</si>
  <si>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</si>
  <si>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</si>
  <si>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</si>
  <si>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</si>
  <si>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</si>
  <si>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</si>
  <si>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</si>
  <si>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</si>
  <si>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</si>
  <si>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</si>
  <si>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</si>
  <si>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</si>
  <si>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</si>
  <si>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</si>
  <si>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</si>
  <si>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</si>
  <si>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</si>
  <si>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</si>
  <si>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</si>
  <si>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</si>
  <si>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</si>
  <si>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</si>
  <si>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</si>
  <si>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</si>
  <si>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</si>
  <si>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</si>
  <si>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</si>
  <si>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</si>
  <si>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</si>
  <si>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</si>
  <si>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</si>
  <si>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</si>
  <si>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</si>
  <si>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</si>
  <si>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</si>
  <si>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</si>
  <si>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</si>
  <si>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</si>
  <si>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</si>
  <si>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</si>
  <si>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</si>
  <si>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</si>
  <si>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</si>
  <si>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</si>
  <si>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</si>
  <si>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</si>
  <si>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</si>
  <si>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</si>
  <si>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</si>
  <si>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</si>
  <si>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</si>
  <si>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</si>
  <si>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</si>
  <si>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</si>
  <si>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</si>
  <si>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</si>
  <si>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</si>
  <si>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</si>
  <si>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</si>
  <si>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</si>
  <si>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</si>
  <si>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</si>
  <si>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</si>
  <si>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</si>
  <si>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</si>
  <si>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</si>
  <si>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</si>
  <si>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</si>
  <si>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</si>
  <si>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</si>
  <si>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</si>
  <si>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</si>
  <si>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</si>
  <si>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</si>
  <si>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</si>
  <si>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</si>
  <si>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</si>
  <si>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</si>
  <si>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</si>
  <si>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</si>
  <si>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</si>
  <si>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</si>
  <si>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</si>
  <si>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</si>
  <si>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</si>
  <si>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</si>
  <si>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</si>
  <si>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</si>
  <si>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</si>
  <si>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</si>
  <si>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</si>
  <si>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</si>
  <si>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</si>
  <si>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</si>
  <si>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</si>
  <si>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</si>
  <si>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</si>
  <si>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</si>
  <si>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</si>
  <si>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</si>
  <si>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</si>
  <si>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</si>
  <si>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</si>
  <si>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</si>
  <si>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</si>
  <si>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</si>
  <si>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</si>
  <si>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</si>
  <si>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</si>
  <si>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</si>
  <si>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</si>
  <si>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</si>
  <si>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</si>
  <si>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</si>
  <si>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</si>
  <si>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</si>
  <si>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</si>
  <si>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</si>
  <si>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</si>
  <si>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</si>
  <si>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</si>
  <si>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</si>
  <si>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</si>
  <si>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</si>
  <si>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</si>
  <si>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</si>
  <si>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</si>
  <si>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</si>
  <si>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</si>
  <si>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</si>
  <si>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</si>
  <si>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</si>
  <si>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</si>
  <si>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</si>
  <si>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</si>
  <si>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</si>
  <si>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</si>
  <si>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</si>
  <si>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</si>
  <si>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</si>
  <si>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</si>
  <si>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</si>
  <si>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</si>
  <si>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</si>
  <si>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</si>
  <si>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</si>
  <si>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</si>
  <si>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</si>
  <si>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</si>
  <si>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</si>
  <si>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</si>
  <si>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</si>
  <si>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</si>
  <si>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</si>
  <si>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</si>
  <si>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</si>
  <si>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</si>
  <si>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</si>
  <si>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</si>
  <si>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</si>
  <si>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</si>
  <si>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</si>
  <si>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</si>
  <si>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</si>
  <si>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</si>
  <si>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</si>
  <si>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</si>
  <si>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</si>
  <si>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</si>
  <si>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</si>
  <si>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</si>
  <si>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</si>
  <si>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</si>
  <si>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</si>
  <si>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</si>
  <si>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</si>
  <si>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</si>
  <si>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</si>
  <si>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</si>
  <si>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</si>
  <si>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</si>
  <si>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</si>
  <si>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</si>
  <si>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</si>
  <si>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</si>
  <si>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</si>
  <si>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</si>
  <si>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</si>
  <si>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</si>
  <si>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</si>
  <si>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</si>
  <si>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</si>
  <si>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</si>
  <si>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</si>
  <si>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</si>
  <si>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</si>
  <si>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</si>
  <si>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</si>
  <si>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</si>
  <si>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</si>
  <si>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</si>
  <si>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</si>
  <si>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</si>
  <si>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</si>
  <si>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</si>
  <si>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</si>
  <si>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</si>
  <si>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</si>
  <si>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</si>
  <si>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</si>
  <si>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</si>
  <si>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</si>
  <si>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</si>
  <si>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</si>
  <si>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</si>
  <si>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</si>
  <si>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</si>
  <si>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</si>
  <si>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</si>
  <si>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</si>
  <si>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</si>
  <si>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</si>
  <si>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</si>
  <si>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</si>
  <si>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</si>
  <si>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</si>
  <si>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</si>
  <si>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</si>
  <si>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</si>
  <si>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</si>
  <si>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</si>
  <si>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</si>
  <si>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</si>
  <si>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</si>
  <si>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</si>
  <si>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</si>
  <si>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</si>
  <si>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</si>
  <si>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</si>
  <si>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</si>
  <si>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</si>
  <si>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</si>
  <si>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</si>
  <si>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</si>
  <si>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</si>
  <si>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</si>
  <si>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</si>
  <si>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</si>
  <si>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</si>
  <si>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</si>
  <si>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</si>
  <si>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</si>
  <si>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</si>
  <si>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</si>
  <si>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</si>
  <si>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</si>
  <si>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</si>
  <si>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</si>
  <si>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</si>
  <si>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</si>
  <si>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</si>
  <si>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</si>
  <si>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</si>
  <si>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</si>
  <si>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</si>
  <si>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</si>
  <si>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</si>
  <si>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</si>
  <si>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</si>
  <si>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</si>
  <si>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</si>
  <si>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</si>
  <si>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</si>
  <si>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</si>
  <si>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</si>
  <si>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</si>
  <si>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</si>
  <si>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</si>
  <si>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</si>
  <si>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</si>
  <si>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</si>
  <si>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</si>
  <si>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</si>
  <si>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</si>
  <si>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</si>
  <si>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</si>
  <si>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</si>
  <si>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</si>
  <si>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</si>
  <si>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</si>
  <si>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</si>
  <si>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</si>
  <si>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</si>
  <si>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</si>
  <si>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</si>
  <si>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</si>
  <si>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</si>
  <si>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</si>
  <si>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</si>
  <si>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</si>
  <si>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</si>
  <si>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</si>
  <si>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</si>
  <si>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</si>
  <si>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</si>
  <si>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</si>
  <si>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</si>
  <si>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</si>
  <si>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</si>
  <si>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</si>
  <si>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</si>
  <si>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</si>
  <si>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</si>
  <si>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</si>
  <si>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</si>
  <si>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</si>
  <si>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</si>
  <si>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</si>
  <si>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</si>
  <si>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</si>
  <si>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</si>
  <si>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</si>
  <si>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</si>
  <si>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</si>
  <si>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</si>
  <si>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</si>
  <si>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</si>
  <si>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</si>
  <si>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</si>
  <si>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</si>
  <si>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</si>
  <si>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</si>
  <si>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</si>
  <si>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</si>
  <si>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</si>
  <si>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</si>
  <si>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</si>
  <si>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</si>
  <si>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</si>
  <si>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</si>
  <si>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</si>
  <si>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</si>
  <si>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</si>
  <si>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</si>
  <si>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</si>
  <si>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</si>
  <si>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</si>
  <si>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</si>
  <si>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</si>
  <si>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</si>
  <si>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</si>
  <si>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</si>
  <si>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</si>
  <si>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</si>
  <si>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</si>
  <si>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</si>
  <si>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</si>
  <si>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</si>
  <si>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</si>
  <si>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</si>
  <si>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</si>
  <si>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</si>
  <si>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</si>
  <si>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</si>
  <si>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</si>
  <si>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</si>
  <si>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</si>
  <si>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</si>
  <si>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</si>
  <si>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</si>
  <si>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</si>
  <si>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</si>
  <si>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</si>
  <si>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</si>
  <si>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</si>
  <si>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</si>
  <si>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</si>
  <si>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</si>
  <si>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</si>
  <si>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</si>
  <si>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</si>
  <si>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</si>
  <si>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</si>
  <si>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</si>
  <si>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</si>
  <si>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</si>
  <si>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</si>
  <si>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</si>
  <si>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</si>
  <si>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</si>
  <si>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</si>
  <si>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</si>
  <si>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</si>
  <si>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</si>
  <si>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</si>
  <si>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</si>
  <si>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</si>
  <si>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</si>
  <si>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</si>
  <si>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</si>
  <si>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</si>
  <si>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</si>
  <si>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</si>
  <si>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</si>
  <si>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</si>
  <si>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</si>
  <si>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</si>
  <si>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</si>
  <si>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</si>
  <si>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</si>
  <si>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</si>
  <si>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</si>
  <si>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</si>
  <si>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</si>
  <si>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</si>
  <si>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</si>
  <si>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</si>
  <si>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</si>
  <si>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</si>
  <si>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</si>
  <si>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</si>
  <si>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</si>
  <si>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</si>
  <si>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</si>
  <si>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</si>
  <si>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</si>
  <si>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</si>
  <si>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</si>
  <si>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</si>
  <si>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</si>
  <si>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</si>
  <si>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</si>
  <si>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</si>
  <si>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</si>
  <si>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</si>
  <si>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</si>
  <si>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</si>
  <si>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</si>
  <si>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</si>
  <si>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</si>
  <si>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</si>
  <si>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</si>
  <si>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</si>
  <si>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</si>
  <si>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</si>
  <si>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</si>
  <si>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</si>
  <si>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</si>
  <si>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</si>
  <si>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</si>
  <si>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</si>
  <si>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</si>
  <si>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</si>
  <si>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</si>
  <si>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</si>
  <si>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</si>
  <si>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</si>
  <si>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</si>
  <si>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</si>
  <si>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</si>
  <si>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</si>
  <si>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</si>
  <si>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</si>
  <si>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</si>
  <si>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</si>
  <si>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</si>
  <si>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</si>
  <si>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</si>
  <si>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</si>
  <si>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</si>
  <si>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</si>
  <si>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</si>
  <si>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</si>
  <si>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</si>
  <si>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</si>
  <si>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</si>
  <si>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</si>
  <si>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</si>
  <si>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</si>
  <si>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</si>
  <si>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</si>
  <si>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</si>
  <si>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</si>
  <si>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</si>
  <si>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</si>
  <si>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</si>
  <si>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</si>
  <si>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</si>
  <si>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</si>
  <si>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</si>
  <si>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</si>
  <si>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</si>
  <si>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</si>
  <si>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</si>
  <si>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</si>
  <si>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</si>
  <si>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</si>
  <si>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</si>
  <si>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</si>
  <si>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</si>
  <si>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</si>
  <si>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</si>
  <si>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</si>
  <si>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</si>
  <si>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</si>
  <si>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</si>
  <si>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</si>
  <si>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</si>
  <si>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</si>
  <si>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</si>
  <si>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</si>
  <si>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</si>
  <si>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</si>
  <si>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</si>
  <si>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</si>
  <si>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</si>
  <si>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</si>
  <si>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</si>
  <si>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</si>
  <si>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</si>
  <si>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</si>
  <si>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</si>
  <si>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</si>
  <si>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</si>
  <si>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</si>
  <si>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</si>
  <si>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</si>
  <si>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</si>
  <si>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</si>
  <si>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</si>
  <si>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</si>
  <si>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</si>
  <si>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</si>
  <si>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</si>
  <si>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</si>
  <si>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</si>
  <si>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</si>
  <si>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</si>
  <si>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</si>
  <si>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</si>
  <si>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</si>
  <si>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</si>
  <si>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</si>
  <si>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</si>
  <si>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</si>
  <si>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</si>
  <si>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</si>
  <si>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</si>
  <si>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</si>
  <si>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</si>
  <si>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</si>
  <si>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</si>
  <si>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</si>
  <si>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</si>
  <si>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</si>
  <si>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</si>
  <si>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</si>
  <si>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</si>
  <si>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</si>
  <si>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</si>
  <si>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</si>
  <si>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</si>
  <si>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</si>
  <si>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</si>
  <si>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</si>
  <si>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</si>
  <si>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</si>
  <si>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</si>
  <si>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</si>
  <si>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</si>
  <si>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</si>
  <si>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</si>
  <si>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</si>
  <si>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</si>
  <si>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</si>
  <si>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</si>
  <si>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</si>
  <si>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</si>
  <si>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</si>
  <si>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</si>
  <si>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</si>
  <si>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</si>
  <si>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</si>
  <si>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</si>
  <si>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</si>
  <si>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</si>
  <si>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</si>
  <si>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</si>
  <si>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</si>
  <si>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</si>
  <si>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</si>
  <si>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</si>
  <si>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</si>
  <si>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</si>
  <si>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</si>
  <si>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</si>
  <si>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</si>
  <si>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</si>
  <si>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</si>
  <si>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</si>
  <si>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</si>
  <si>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</si>
  <si>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</si>
  <si>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</si>
  <si>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</si>
  <si>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</si>
  <si>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</si>
  <si>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</si>
  <si>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</si>
  <si>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</si>
  <si>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</si>
  <si>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</si>
  <si>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</si>
  <si>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</si>
  <si>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</si>
  <si>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</si>
  <si>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</si>
  <si>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</si>
  <si>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</si>
  <si>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</si>
  <si>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</si>
  <si>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</si>
  <si>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</si>
  <si>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</si>
  <si>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</si>
  <si>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</si>
  <si>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</si>
  <si>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</si>
  <si>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</si>
  <si>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</si>
  <si>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</si>
  <si>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</si>
  <si>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</si>
  <si>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</si>
  <si>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</si>
  <si>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</si>
  <si>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</si>
  <si>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</si>
  <si>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</si>
  <si>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</si>
  <si>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</si>
  <si>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</si>
  <si>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</si>
  <si>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</si>
  <si>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</si>
  <si>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</si>
  <si>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</si>
  <si>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</si>
  <si>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</si>
  <si>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</si>
  <si>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</si>
  <si>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</si>
  <si>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</si>
  <si>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</si>
  <si>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</si>
  <si>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</si>
  <si>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</si>
  <si>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</si>
  <si>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</si>
  <si>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</si>
  <si>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</si>
  <si>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</si>
  <si>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</si>
  <si>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</si>
  <si>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</si>
  <si>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</si>
  <si>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</si>
  <si>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</si>
  <si>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</si>
  <si>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</si>
  <si>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</si>
  <si>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</si>
  <si>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</si>
  <si>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</si>
  <si>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</si>
  <si>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</si>
  <si>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</si>
  <si>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</si>
  <si>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</si>
  <si>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</si>
  <si>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</si>
  <si>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</si>
  <si>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</si>
  <si>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</si>
  <si>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</si>
  <si>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</si>
  <si>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</si>
  <si>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</si>
  <si>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</si>
  <si>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</si>
  <si>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</si>
  <si>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</si>
  <si>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</si>
  <si>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</si>
  <si>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</si>
  <si>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</si>
  <si>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</si>
  <si>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</si>
  <si>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</si>
  <si>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</si>
  <si>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</si>
  <si>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</si>
  <si>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</si>
  <si>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</si>
  <si>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</si>
  <si>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</si>
  <si>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</si>
  <si>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</si>
  <si>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</si>
  <si>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</si>
  <si>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</si>
  <si>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</si>
  <si>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</si>
  <si>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</si>
  <si>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</si>
  <si>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</si>
  <si>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</si>
  <si>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</si>
  <si>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</si>
  <si>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</si>
  <si>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</si>
  <si>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</si>
  <si>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</si>
  <si>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</si>
  <si>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</si>
  <si>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</si>
  <si>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</si>
  <si>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</si>
  <si>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</si>
  <si>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</si>
  <si>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</si>
  <si>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</si>
  <si>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</si>
  <si>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</si>
  <si>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</si>
  <si>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</si>
  <si>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</si>
  <si>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</si>
  <si>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</si>
  <si>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</si>
  <si>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</si>
  <si>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</si>
  <si>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</si>
  <si>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</si>
  <si>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</si>
  <si>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</si>
  <si>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</si>
  <si>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</si>
  <si>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</si>
  <si>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</si>
  <si>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</si>
  <si>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</si>
  <si>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</si>
  <si>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</si>
  <si>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</si>
  <si>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</si>
  <si>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</si>
  <si>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</si>
  <si>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</si>
  <si>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</si>
  <si>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</si>
  <si>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</si>
  <si>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</si>
  <si>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</si>
  <si>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</si>
  <si>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</si>
  <si>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</si>
  <si>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</si>
  <si>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</si>
  <si>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</si>
  <si>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</si>
  <si>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</si>
  <si>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</si>
  <si>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</si>
  <si>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</si>
  <si>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</si>
  <si>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</si>
  <si>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</si>
  <si>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</si>
  <si>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</si>
  <si>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</si>
  <si>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</si>
  <si>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</si>
  <si>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</si>
  <si>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</si>
  <si>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</si>
  <si>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</si>
  <si>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</si>
  <si>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</si>
  <si>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</si>
  <si>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</si>
  <si>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</si>
  <si>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</si>
  <si>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</si>
  <si>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</si>
  <si>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</si>
  <si>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</si>
  <si>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</si>
  <si>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</si>
  <si>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</si>
  <si>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</si>
  <si>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</si>
  <si>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</si>
  <si>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</si>
  <si>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</si>
  <si>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</si>
  <si>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</si>
  <si>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</si>
  <si>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</si>
  <si>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</si>
  <si>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</si>
  <si>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</si>
  <si>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</si>
  <si>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</si>
  <si>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</si>
  <si>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</si>
  <si>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</si>
  <si>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</si>
  <si>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</si>
  <si>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</si>
  <si>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</si>
  <si>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</si>
  <si>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</si>
  <si>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</si>
  <si>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</si>
  <si>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</si>
  <si>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</si>
  <si>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</si>
  <si>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</si>
  <si>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</si>
  <si>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</si>
  <si>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</si>
  <si>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</si>
  <si>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</si>
  <si>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</si>
  <si>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</si>
  <si>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</si>
  <si>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</si>
  <si>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</si>
  <si>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</si>
  <si>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</si>
  <si>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</si>
  <si>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</si>
  <si>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</si>
  <si>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</si>
  <si>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</si>
  <si>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</si>
  <si>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</si>
  <si>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</si>
  <si>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</si>
  <si>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</si>
  <si>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</si>
  <si>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</si>
  <si>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</si>
  <si>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</si>
  <si>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</si>
  <si>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</si>
  <si>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</si>
  <si>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</si>
  <si>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</si>
  <si>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</si>
  <si>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</si>
  <si>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</si>
  <si>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</si>
  <si>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</si>
  <si>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</si>
  <si>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</si>
  <si>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</si>
  <si>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</si>
  <si>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</si>
  <si>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</si>
  <si>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</si>
  <si>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</si>
  <si>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</si>
  <si>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</si>
  <si>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</si>
  <si>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</si>
  <si>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</si>
  <si>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</si>
  <si>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</si>
  <si>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</si>
  <si>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</si>
  <si>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</si>
  <si>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</si>
  <si>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</si>
  <si>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</si>
  <si>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</si>
  <si>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</si>
  <si>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</si>
  <si>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</si>
  <si>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</si>
  <si>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</si>
  <si>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</si>
  <si>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</si>
  <si>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</si>
  <si>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</si>
  <si>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</si>
  <si>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</si>
  <si>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</si>
  <si>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</si>
  <si>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</si>
  <si>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</si>
  <si>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</si>
  <si>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</si>
  <si>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</si>
  <si>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</si>
  <si>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</si>
  <si>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</si>
  <si>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</si>
  <si>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</si>
  <si>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</si>
  <si>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</si>
  <si>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</si>
  <si>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</si>
  <si>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</si>
  <si>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</si>
  <si>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</si>
  <si>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</si>
  <si>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</si>
  <si>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</si>
  <si>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</si>
  <si>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</si>
  <si>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</si>
  <si>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</si>
  <si>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</si>
  <si>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</si>
  <si>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</si>
  <si>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</si>
  <si>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</si>
  <si>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</si>
  <si>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</si>
  <si>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</si>
  <si>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</si>
  <si>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</si>
  <si>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</si>
  <si>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</si>
  <si>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</si>
  <si>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</si>
  <si>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</si>
  <si>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</si>
  <si>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</si>
  <si>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</si>
  <si>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</si>
  <si>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</si>
  <si>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</si>
  <si>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</si>
  <si>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</si>
  <si>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</si>
  <si>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</si>
  <si>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</si>
  <si>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</si>
  <si>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</si>
  <si>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</si>
  <si>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</si>
  <si>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</si>
  <si>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</si>
  <si>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</si>
  <si>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</si>
  <si>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</si>
  <si>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</si>
  <si>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</si>
  <si>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</si>
  <si>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</si>
  <si>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</si>
  <si>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</si>
  <si>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</si>
  <si>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</si>
  <si>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</si>
  <si>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</si>
  <si>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</si>
  <si>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</si>
  <si>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</si>
  <si>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</si>
  <si>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</si>
  <si>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</si>
  <si>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</si>
  <si>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</si>
  <si>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</si>
  <si>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</si>
  <si>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</si>
  <si>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</si>
  <si>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</si>
  <si>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</si>
  <si>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</si>
  <si>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</si>
  <si>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</si>
  <si>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</si>
  <si>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</si>
  <si>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</si>
  <si>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</si>
  <si>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</si>
  <si>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</si>
  <si>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</si>
  <si>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</si>
  <si>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</si>
  <si>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</si>
  <si>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</si>
  <si>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</si>
  <si>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</si>
  <si>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</si>
  <si>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</si>
  <si>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</si>
  <si>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</si>
  <si>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</si>
  <si>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</si>
  <si>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</si>
  <si>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</si>
  <si>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</si>
  <si>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</si>
  <si>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</si>
  <si>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</si>
  <si>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</si>
  <si>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</si>
  <si>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</si>
  <si>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</si>
  <si>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</si>
  <si>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</si>
  <si>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</si>
  <si>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</si>
  <si>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</si>
  <si>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</si>
  <si>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</si>
  <si>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</si>
  <si>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</si>
  <si>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</si>
  <si>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</si>
  <si>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</si>
  <si>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</si>
  <si>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</si>
  <si>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</si>
  <si>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</si>
  <si>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</si>
  <si>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</si>
  <si>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</si>
  <si>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</si>
  <si>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</si>
  <si>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</si>
  <si>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</si>
  <si>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</si>
  <si>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</si>
  <si>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</si>
  <si>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</si>
  <si>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</si>
  <si>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</si>
  <si>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</si>
  <si>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</si>
  <si>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</si>
  <si>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</si>
  <si>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</si>
  <si>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</si>
  <si>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</si>
  <si>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</si>
  <si>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</si>
  <si>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</si>
  <si>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</si>
  <si>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</si>
  <si>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</si>
  <si>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</si>
  <si>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</si>
  <si>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</si>
  <si>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</si>
  <si>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</si>
  <si>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</si>
  <si>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</si>
  <si>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</si>
  <si>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</si>
  <si>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</si>
  <si>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</si>
  <si>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</si>
  <si>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</si>
  <si>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</si>
  <si>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</si>
  <si>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</si>
  <si>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</si>
  <si>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</si>
  <si>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</si>
  <si>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</si>
  <si>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</si>
  <si>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</si>
  <si>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</si>
  <si>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</si>
  <si>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</si>
  <si>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</si>
  <si>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</si>
  <si>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</si>
  <si>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</si>
  <si>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</si>
  <si>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</si>
  <si>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</si>
  <si>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</si>
  <si>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</si>
  <si>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</si>
  <si>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</si>
  <si>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</si>
  <si>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</si>
  <si>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</si>
  <si>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</si>
  <si>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</si>
  <si>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</si>
  <si>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</si>
  <si>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</si>
  <si>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</si>
  <si>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</si>
  <si>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</si>
  <si>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</si>
  <si>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</si>
  <si>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</si>
  <si>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</si>
  <si>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</si>
  <si>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</si>
  <si>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</si>
  <si>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</si>
  <si>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</si>
  <si>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</si>
  <si>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</si>
  <si>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</si>
  <si>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</si>
  <si>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</si>
  <si>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</si>
  <si>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</si>
  <si>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</si>
  <si>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</si>
  <si>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</si>
  <si>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</si>
  <si>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</si>
  <si>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</si>
  <si>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</si>
  <si>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</si>
  <si>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</si>
  <si>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</si>
  <si>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</si>
  <si>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</si>
  <si>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</si>
  <si>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</si>
  <si>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</si>
  <si>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</si>
  <si>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</si>
  <si>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</si>
  <si>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</si>
  <si>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</si>
  <si>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</si>
  <si>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</si>
  <si>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</si>
  <si>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</si>
  <si>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</si>
  <si>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</si>
  <si>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</si>
  <si>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</si>
  <si>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</si>
  <si>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</si>
  <si>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</si>
  <si>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</si>
  <si>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</si>
  <si>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</si>
  <si>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</si>
  <si>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</si>
  <si>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</si>
  <si>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</si>
  <si>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</si>
  <si>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</si>
  <si>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</si>
  <si>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</si>
  <si>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</si>
  <si>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</si>
  <si>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</si>
  <si>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</si>
  <si>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</si>
  <si>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</si>
  <si>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</si>
  <si>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</si>
  <si>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</si>
  <si>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</si>
  <si>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</si>
  <si>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</si>
  <si>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</si>
  <si>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</si>
  <si>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</si>
  <si>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</si>
  <si>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</si>
  <si>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</si>
  <si>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</si>
  <si>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</si>
  <si>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</si>
  <si>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</si>
  <si>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</si>
  <si>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</si>
  <si>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</si>
  <si>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</si>
  <si>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</si>
  <si>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</si>
  <si>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</si>
  <si>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</si>
  <si>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</si>
  <si>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</si>
  <si>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</si>
  <si>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</si>
  <si>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</si>
  <si>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</si>
  <si>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</si>
  <si>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</si>
  <si>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</si>
  <si>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</si>
  <si>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</si>
  <si>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</si>
  <si>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</si>
  <si>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</si>
  <si>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</si>
  <si>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</si>
  <si>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</si>
  <si>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</si>
  <si>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</si>
  <si>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</si>
  <si>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</si>
  <si>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</si>
  <si>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</si>
  <si>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</si>
  <si>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</si>
  <si>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</si>
  <si>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</si>
  <si>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</si>
  <si>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</si>
  <si>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</si>
  <si>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</si>
  <si>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</si>
  <si>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</si>
  <si>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</si>
  <si>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</si>
  <si>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</si>
  <si>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</si>
  <si>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</si>
  <si>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</si>
  <si>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</si>
  <si>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</si>
  <si>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</si>
  <si>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</si>
  <si>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</si>
  <si>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</si>
  <si>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</si>
  <si>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</si>
  <si>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</si>
  <si>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</si>
  <si>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</si>
  <si>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</si>
  <si>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</si>
  <si>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</si>
  <si>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</si>
  <si>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</si>
  <si>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</si>
  <si>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</si>
  <si>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</si>
  <si>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</si>
  <si>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</si>
  <si>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</si>
  <si>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</si>
  <si>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</si>
  <si>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</si>
  <si>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</si>
  <si>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</si>
  <si>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</si>
  <si>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</si>
  <si>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</si>
  <si>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</si>
  <si>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</si>
  <si>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</si>
  <si>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</si>
  <si>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</si>
  <si>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</si>
  <si>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</si>
  <si>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</si>
  <si>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</si>
  <si>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</si>
  <si>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</si>
  <si>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</si>
  <si>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</si>
  <si>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</si>
  <si>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</si>
  <si>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</si>
  <si>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</si>
  <si>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</si>
  <si>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</si>
  <si>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</si>
  <si>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</si>
  <si>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</si>
  <si>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</si>
  <si>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</si>
  <si>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</si>
  <si>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</si>
  <si>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</si>
  <si>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</si>
  <si>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</si>
  <si>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</si>
  <si>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</si>
  <si>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</si>
  <si>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</si>
  <si>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</si>
  <si>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</si>
  <si>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</si>
  <si>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</si>
  <si>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</si>
  <si>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</si>
  <si>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</si>
  <si>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</si>
  <si>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</si>
  <si>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</si>
  <si>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</si>
  <si>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</si>
  <si>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</si>
  <si>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</si>
  <si>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</si>
  <si>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</si>
  <si>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</si>
  <si>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</si>
  <si>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</si>
  <si>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</si>
  <si>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</si>
  <si>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</si>
  <si>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</si>
  <si>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</si>
  <si>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</si>
  <si>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</si>
  <si>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</si>
  <si>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</si>
  <si>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</si>
  <si>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</si>
  <si>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</si>
  <si>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</si>
  <si>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</si>
  <si>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</si>
  <si>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</si>
  <si>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</si>
  <si>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</si>
  <si>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</si>
  <si>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</si>
  <si>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</si>
  <si>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</si>
  <si>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</si>
  <si>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</si>
  <si>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</si>
  <si>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</si>
  <si>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</si>
  <si>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</si>
  <si>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</si>
  <si>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</si>
  <si>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</si>
  <si>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</si>
  <si>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</si>
  <si>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</si>
  <si>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</si>
  <si>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</si>
  <si>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</si>
  <si>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</si>
  <si>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</si>
  <si>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</si>
  <si>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</si>
  <si>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</si>
  <si>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</si>
  <si>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</si>
  <si>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</si>
  <si>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</si>
  <si>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</si>
  <si>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</si>
  <si>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</si>
  <si>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</si>
  <si>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</si>
  <si>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</si>
  <si>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</si>
  <si>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</si>
  <si>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</si>
  <si>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</si>
  <si>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</si>
  <si>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</si>
  <si>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</si>
  <si>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</si>
  <si>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</si>
  <si>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</si>
  <si>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</si>
  <si>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</si>
  <si>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</si>
  <si>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</si>
  <si>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</si>
  <si>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</si>
  <si>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</si>
  <si>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</si>
  <si>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</si>
  <si>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</si>
  <si>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</si>
  <si>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</si>
  <si>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</si>
  <si>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</si>
  <si>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</si>
  <si>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</si>
  <si>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</si>
  <si>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</si>
  <si>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</si>
  <si>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</si>
  <si>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</si>
  <si>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</si>
  <si>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</si>
  <si>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</si>
  <si>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</si>
  <si>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</si>
  <si>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</si>
  <si>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</si>
  <si>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</si>
  <si>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</si>
  <si>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</si>
  <si>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</si>
  <si>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</si>
  <si>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</si>
  <si>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</si>
  <si>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</si>
  <si>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</si>
  <si>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</si>
  <si>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</si>
  <si>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</si>
  <si>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</si>
  <si>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</si>
  <si>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</si>
  <si>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</si>
  <si>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</si>
  <si>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</si>
  <si>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</si>
  <si>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</si>
  <si>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</si>
  <si>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</si>
  <si>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</si>
  <si>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</si>
  <si>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</si>
  <si>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</si>
  <si>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</si>
  <si>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</si>
  <si>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</si>
  <si>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</si>
  <si>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</si>
  <si>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</si>
  <si>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</si>
  <si>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</si>
  <si>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</si>
  <si>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</si>
  <si>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</si>
  <si>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</si>
  <si>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</si>
  <si>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</si>
  <si>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</si>
  <si>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</si>
  <si>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</si>
  <si>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</si>
  <si>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</si>
  <si>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</si>
  <si>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</si>
  <si>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</si>
  <si>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</si>
  <si>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</si>
  <si>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</si>
  <si>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</si>
  <si>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</si>
  <si>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</si>
  <si>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</si>
  <si>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</si>
  <si>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</si>
  <si>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</si>
  <si>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</si>
  <si>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</si>
  <si>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</si>
  <si>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</si>
  <si>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</si>
  <si>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</si>
  <si>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</si>
  <si>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</si>
  <si>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</si>
  <si>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</si>
  <si>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</si>
  <si>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</si>
  <si>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</si>
  <si>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</si>
  <si>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</si>
  <si>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</si>
  <si>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</si>
  <si>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</si>
  <si>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</si>
  <si>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</si>
  <si>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</si>
  <si>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</si>
  <si>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</si>
  <si>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</si>
  <si>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</si>
  <si>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</si>
  <si>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</si>
  <si>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</si>
  <si>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</si>
  <si>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</si>
  <si>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</si>
  <si>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</si>
  <si>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</si>
  <si>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</si>
  <si>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</si>
  <si>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</si>
  <si>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</si>
  <si>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</si>
  <si>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</si>
  <si>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</si>
  <si>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</si>
  <si>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</si>
  <si>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</si>
  <si>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</si>
  <si>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</si>
  <si>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</si>
  <si>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</si>
  <si>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</si>
  <si>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</si>
  <si>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</si>
  <si>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</si>
  <si>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</si>
  <si>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</si>
  <si>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</si>
  <si>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</si>
  <si>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</si>
  <si>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</si>
  <si>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</si>
  <si>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</si>
  <si>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</si>
  <si>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</si>
  <si>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</si>
  <si>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</si>
  <si>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</si>
  <si>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</si>
  <si>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</si>
  <si>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</si>
  <si>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</si>
  <si>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</si>
  <si>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</si>
  <si>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</si>
  <si>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</si>
  <si>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</si>
  <si>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</si>
  <si>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</si>
  <si>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</si>
  <si>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</si>
  <si>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</si>
  <si>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</si>
  <si>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</si>
  <si>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</si>
  <si>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</si>
  <si>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</si>
  <si>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</si>
  <si>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</si>
  <si>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</si>
  <si>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</si>
  <si>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</si>
  <si>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</si>
  <si>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</si>
  <si>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</si>
  <si>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</si>
  <si>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</si>
  <si>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</si>
  <si>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</si>
  <si>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</si>
  <si>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</si>
  <si>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</si>
  <si>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</si>
  <si>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</si>
  <si>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</si>
  <si>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</si>
  <si>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</si>
  <si>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</si>
  <si>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</si>
  <si>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</si>
  <si>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</si>
  <si>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</si>
  <si>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</si>
  <si>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</si>
  <si>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</si>
  <si>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</si>
  <si>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</si>
  <si>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</si>
  <si>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</si>
  <si>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</si>
  <si>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</si>
  <si>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</si>
  <si>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</si>
  <si>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</si>
  <si>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</si>
  <si>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</si>
  <si>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</si>
  <si>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</si>
  <si>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</si>
  <si>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</si>
  <si>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</si>
  <si>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</si>
  <si>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</si>
  <si>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</si>
  <si>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</si>
  <si>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</si>
  <si>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</si>
  <si>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</si>
  <si>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</si>
  <si>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</si>
  <si>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</si>
  <si>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</si>
  <si>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</si>
  <si>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</si>
  <si>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</si>
  <si>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</si>
  <si>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</si>
  <si>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</si>
  <si>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</si>
  <si>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</si>
  <si>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</si>
  <si>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</si>
  <si>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</si>
  <si>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</si>
  <si>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</si>
  <si>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</si>
  <si>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</si>
  <si>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</si>
  <si>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</si>
  <si>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</si>
  <si>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</si>
  <si>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</si>
  <si>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</si>
  <si>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</si>
  <si>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</si>
  <si>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</si>
  <si>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</si>
  <si>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</si>
  <si>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</si>
  <si>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</si>
  <si>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</si>
  <si>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</si>
  <si>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</si>
  <si>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</si>
  <si>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</si>
  <si>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</si>
  <si>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</si>
  <si>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</si>
  <si>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</si>
  <si>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</si>
  <si>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</si>
  <si>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</si>
  <si>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</si>
  <si>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</si>
  <si>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</si>
  <si>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</si>
  <si>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</si>
  <si>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</si>
  <si>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</si>
  <si>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</si>
  <si>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</si>
  <si>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</si>
  <si>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</si>
  <si>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</si>
  <si>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</si>
  <si>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</si>
  <si>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</si>
  <si>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</si>
  <si>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</si>
  <si>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</si>
  <si>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</si>
  <si>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</si>
  <si>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</si>
  <si>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</si>
  <si>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</si>
  <si>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</si>
  <si>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</si>
  <si>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</si>
  <si>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</si>
  <si>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</si>
  <si>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</si>
  <si>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</si>
  <si>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</si>
  <si>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</si>
  <si>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</si>
  <si>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</si>
  <si>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</si>
  <si>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</si>
  <si>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</si>
  <si>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</si>
  <si>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</si>
  <si>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</si>
  <si>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</si>
  <si>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</si>
  <si>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</si>
  <si>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</si>
  <si>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</si>
  <si>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</si>
  <si>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</si>
  <si>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</si>
  <si>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</si>
  <si>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</si>
  <si>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</si>
  <si>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</si>
  <si>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</si>
  <si>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</si>
  <si>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</si>
  <si>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</si>
  <si>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</si>
  <si>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</si>
  <si>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</si>
  <si>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</si>
  <si>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</si>
  <si>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</si>
  <si>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</si>
  <si>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</si>
  <si>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</si>
  <si>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</si>
  <si>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</si>
  <si>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</si>
  <si>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</si>
  <si>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</si>
  <si>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</si>
  <si>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</si>
  <si>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</si>
  <si>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</si>
  <si>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</si>
  <si>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</si>
  <si>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</si>
  <si>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</si>
  <si>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</si>
  <si>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</si>
  <si>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</si>
  <si>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</si>
  <si>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</si>
  <si>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</si>
  <si>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</si>
  <si>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</si>
  <si>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</si>
  <si>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</si>
  <si>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</si>
  <si>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</si>
  <si>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</si>
  <si>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</si>
  <si>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</si>
  <si>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</si>
  <si>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</si>
  <si>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</si>
  <si>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</si>
  <si>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</si>
  <si>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</si>
  <si>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</si>
  <si>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</si>
  <si>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</si>
  <si>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</si>
  <si>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</si>
  <si>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</si>
  <si>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</si>
  <si>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</si>
  <si>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</si>
  <si>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</si>
  <si>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</si>
  <si>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</si>
  <si>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</si>
  <si>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</si>
  <si>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</si>
  <si>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</si>
  <si>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</si>
  <si>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</si>
  <si>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</si>
  <si>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</si>
  <si>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</si>
  <si>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</si>
  <si>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</si>
  <si>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</si>
  <si>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</si>
  <si>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</si>
  <si>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</si>
  <si>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</si>
  <si>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</si>
  <si>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</si>
  <si>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</si>
  <si>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</si>
  <si>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</si>
  <si>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</si>
  <si>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</si>
  <si>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</si>
  <si>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</si>
  <si>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</si>
  <si>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</si>
  <si>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</si>
  <si>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</si>
  <si>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</si>
  <si>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</si>
  <si>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</si>
  <si>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</si>
  <si>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</si>
  <si>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</si>
  <si>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</si>
  <si>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</si>
  <si>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</si>
  <si>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</si>
  <si>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</si>
  <si>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</si>
  <si>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</si>
  <si>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</si>
  <si>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</si>
  <si>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</si>
  <si>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</si>
  <si>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</si>
  <si>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</si>
  <si>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</si>
  <si>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</si>
  <si>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</si>
  <si>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</si>
  <si>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</si>
  <si>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</si>
  <si>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</si>
  <si>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</si>
  <si>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</si>
  <si>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</si>
  <si>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</si>
  <si>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</si>
  <si>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</si>
  <si>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</si>
  <si>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</si>
  <si>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</si>
  <si>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</si>
  <si>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</si>
  <si>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</si>
  <si>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</si>
  <si>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</si>
  <si>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</si>
  <si>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</si>
  <si>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</si>
  <si>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</si>
  <si>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</si>
  <si>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</si>
  <si>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</si>
  <si>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</si>
  <si>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</si>
  <si>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</si>
  <si>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</si>
  <si>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</si>
  <si>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</si>
  <si>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</si>
  <si>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</si>
  <si>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</si>
  <si>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</si>
  <si>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</si>
  <si>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</si>
  <si>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</si>
  <si>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</si>
  <si>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</si>
  <si>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</si>
  <si>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</si>
  <si>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</si>
  <si>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</si>
  <si>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</si>
  <si>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</si>
  <si>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</si>
  <si>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</si>
  <si>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</si>
  <si>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</si>
  <si>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</si>
  <si>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</si>
  <si>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</si>
  <si>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</si>
  <si>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</si>
  <si>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</si>
  <si>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</si>
  <si>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</si>
  <si>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</si>
  <si>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</si>
  <si>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</si>
  <si>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</si>
  <si>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</si>
  <si>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</si>
  <si>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</si>
  <si>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</si>
  <si>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</si>
  <si>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</si>
  <si>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</si>
  <si>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</si>
  <si>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</si>
  <si>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</si>
  <si>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</si>
  <si>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</si>
  <si>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</si>
  <si>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</si>
  <si>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</si>
  <si>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</si>
  <si>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</si>
  <si>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</si>
  <si>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</si>
  <si>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</si>
  <si>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</si>
  <si>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</si>
  <si>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</si>
  <si>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</si>
  <si>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</si>
  <si>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</si>
  <si>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</si>
  <si>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</si>
  <si>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</si>
  <si>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</si>
  <si>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</si>
  <si>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</si>
  <si>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</si>
  <si>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</si>
  <si>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</si>
  <si>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</si>
  <si>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</si>
  <si>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</si>
  <si>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</si>
  <si>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</si>
  <si>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</si>
  <si>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</si>
  <si>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</si>
  <si>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</si>
  <si>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</si>
  <si>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</si>
  <si>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</si>
  <si>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</si>
  <si>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</si>
  <si>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</si>
  <si>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</si>
  <si>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</si>
  <si>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</si>
  <si>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</si>
  <si>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</si>
  <si>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</si>
  <si>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</si>
  <si>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</si>
  <si>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</si>
  <si>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</si>
  <si>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</si>
  <si>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</si>
  <si>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</si>
  <si>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</si>
  <si>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</si>
  <si>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</si>
  <si>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</si>
  <si>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</si>
  <si>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</si>
  <si>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</si>
  <si>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</si>
  <si>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</si>
  <si>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</si>
  <si>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</si>
  <si>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</si>
  <si>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</si>
  <si>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</si>
  <si>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</si>
  <si>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</si>
  <si>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</si>
  <si>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</si>
  <si>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</si>
  <si>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</si>
  <si>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</si>
  <si>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</si>
  <si>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</si>
  <si>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</si>
  <si>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</si>
  <si>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</si>
  <si>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</si>
  <si>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</si>
  <si>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</si>
  <si>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</si>
  <si>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</si>
  <si>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</si>
  <si>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</si>
  <si>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</si>
  <si>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</si>
  <si>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</si>
  <si>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</si>
  <si>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</si>
  <si>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</si>
  <si>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</si>
  <si>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</si>
  <si>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</si>
  <si>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</si>
  <si>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</si>
  <si>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</si>
  <si>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</si>
  <si>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</si>
  <si>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</si>
  <si>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</si>
  <si>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</si>
  <si>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</si>
  <si>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</si>
  <si>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</si>
  <si>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</si>
  <si>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</si>
  <si>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</si>
  <si>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</si>
  <si>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</si>
  <si>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</si>
  <si>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</si>
  <si>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</si>
  <si>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</si>
  <si>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</si>
  <si>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</si>
  <si>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</si>
  <si>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</si>
  <si>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</si>
  <si>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</si>
  <si>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</si>
  <si>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</si>
  <si>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</si>
  <si>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</si>
  <si>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</si>
  <si>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</si>
  <si>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</si>
  <si>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</si>
  <si>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</si>
  <si>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</si>
  <si>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</si>
  <si>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</si>
  <si>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</si>
  <si>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</si>
  <si>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</si>
  <si>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</si>
  <si>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</si>
  <si>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</si>
  <si>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</si>
  <si>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</si>
  <si>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</si>
  <si>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</si>
  <si>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</si>
  <si>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</si>
  <si>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</si>
  <si>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</si>
  <si>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</si>
  <si>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</si>
  <si>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</si>
  <si>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</si>
  <si>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</si>
  <si>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</si>
  <si>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</si>
  <si>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</si>
  <si>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</si>
  <si>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</si>
  <si>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</si>
  <si>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</si>
  <si>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</si>
  <si>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</si>
  <si>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</si>
  <si>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</si>
  <si>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</si>
  <si>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</si>
  <si>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</si>
  <si>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</si>
  <si>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</si>
  <si>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</si>
  <si>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</si>
  <si>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</si>
  <si>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</si>
  <si>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</si>
  <si>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</si>
  <si>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</si>
  <si>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</si>
  <si>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</si>
  <si>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</si>
  <si>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</si>
  <si>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</si>
  <si>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</si>
  <si>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</si>
  <si>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</si>
  <si>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</si>
  <si>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</si>
  <si>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</si>
  <si>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</si>
  <si>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</si>
  <si>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</si>
  <si>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</si>
  <si>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</si>
  <si>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</si>
  <si>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</si>
  <si>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</si>
  <si>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</si>
  <si>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</si>
  <si>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</si>
  <si>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</si>
  <si>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</si>
  <si>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</si>
  <si>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</si>
  <si>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</si>
  <si>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</si>
  <si>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</si>
  <si>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</si>
  <si>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</si>
  <si>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</si>
  <si>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</si>
  <si>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</si>
  <si>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</si>
  <si>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</si>
  <si>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</si>
  <si>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</si>
  <si>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</si>
  <si>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</si>
  <si>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</si>
  <si>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</si>
  <si>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</si>
  <si>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</si>
  <si>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</si>
  <si>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</si>
  <si>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</si>
  <si>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</si>
  <si>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</si>
  <si>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</si>
  <si>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</si>
  <si>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</si>
  <si>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</si>
  <si>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</si>
  <si>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</si>
  <si>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</si>
  <si>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</si>
  <si>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</si>
  <si>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</si>
  <si>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</si>
  <si>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</si>
  <si>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</si>
  <si>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</si>
  <si>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</si>
  <si>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</si>
  <si>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</si>
  <si>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</si>
  <si>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</si>
  <si>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</si>
  <si>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</si>
  <si>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</si>
  <si>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</si>
  <si>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</si>
  <si>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</si>
  <si>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</si>
  <si>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</si>
  <si>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</si>
  <si>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</si>
  <si>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</si>
  <si>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</si>
  <si>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</si>
  <si>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</si>
  <si>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</si>
  <si>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</si>
  <si>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</si>
  <si>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</si>
  <si>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</si>
  <si>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</si>
  <si>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</si>
  <si>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</si>
  <si>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</si>
  <si>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</si>
  <si>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</si>
  <si>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</si>
  <si>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</si>
  <si>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</si>
  <si>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</si>
  <si>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</si>
  <si>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</si>
  <si>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</si>
  <si>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</si>
  <si>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</si>
  <si>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</si>
  <si>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</si>
  <si>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</si>
  <si>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</si>
  <si>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</si>
  <si>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</si>
  <si>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</si>
  <si>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</si>
  <si>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</si>
  <si>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</si>
  <si>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</si>
  <si>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</si>
  <si>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</si>
  <si>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</si>
  <si>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</si>
  <si>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</si>
  <si>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</si>
  <si>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</si>
  <si>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</si>
  <si>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</si>
  <si>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</si>
  <si>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</si>
  <si>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</si>
  <si>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</si>
  <si>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</si>
  <si>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</si>
  <si>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</si>
  <si>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</si>
  <si>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</si>
  <si>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</si>
  <si>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</si>
  <si>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</si>
  <si>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</si>
  <si>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</si>
  <si>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</si>
  <si>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</si>
  <si>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</si>
  <si>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</si>
  <si>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</si>
  <si>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</si>
  <si>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</si>
  <si>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</si>
  <si>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</si>
  <si>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</si>
  <si>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</si>
  <si>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</si>
  <si>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</si>
  <si>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</si>
  <si>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</si>
  <si>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</si>
  <si>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</si>
  <si>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</si>
  <si>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</si>
  <si>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</si>
  <si>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</si>
  <si>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</si>
  <si>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</si>
  <si>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</si>
  <si>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</si>
  <si>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</si>
  <si>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</si>
  <si>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</si>
  <si>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</si>
  <si>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</si>
  <si>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</si>
  <si>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</si>
  <si>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</si>
  <si>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</si>
  <si>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</si>
  <si>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</si>
  <si>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</si>
  <si>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</si>
  <si>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</si>
  <si>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</si>
  <si>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</si>
  <si>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</si>
  <si>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</si>
  <si>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</si>
  <si>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</si>
  <si>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</si>
  <si>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</si>
  <si>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</si>
  <si>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</si>
  <si>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</si>
  <si>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</si>
  <si>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</si>
  <si>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</si>
  <si>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</si>
  <si>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</si>
  <si>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</si>
  <si>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</si>
  <si>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</si>
  <si>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</si>
  <si>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</si>
  <si>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</si>
  <si>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</si>
  <si>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</si>
  <si>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</si>
  <si>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</si>
  <si>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</si>
  <si>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</si>
  <si>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</si>
  <si>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</si>
  <si>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</si>
  <si>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</si>
  <si>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</si>
  <si>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</si>
  <si>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</si>
  <si>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</si>
  <si>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</si>
  <si>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</si>
  <si>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</si>
  <si>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</si>
  <si>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</si>
  <si>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</si>
  <si>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</si>
  <si>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</si>
  <si>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</si>
  <si>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</si>
  <si>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</si>
  <si>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</si>
  <si>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</si>
  <si>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</si>
  <si>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</si>
  <si>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</si>
  <si>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</si>
  <si>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</si>
  <si>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</si>
  <si>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</si>
  <si>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</si>
  <si>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</si>
  <si>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</si>
  <si>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</si>
  <si>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</si>
  <si>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</si>
  <si>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</si>
  <si>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</si>
  <si>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</si>
  <si>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</si>
  <si>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</si>
  <si>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</si>
  <si>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</si>
  <si>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</si>
  <si>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</si>
  <si>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</si>
  <si>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</si>
  <si>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</si>
  <si>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</si>
  <si>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</si>
  <si>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</si>
  <si>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</si>
  <si>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</si>
  <si>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</si>
  <si>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</si>
  <si>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</si>
  <si>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</si>
  <si>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</si>
  <si>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</si>
  <si>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</si>
  <si>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</si>
  <si>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</si>
  <si>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</si>
  <si>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</si>
  <si>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</si>
  <si>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</si>
  <si>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</si>
  <si>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</si>
  <si>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</si>
  <si>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</si>
  <si>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</si>
  <si>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</si>
  <si>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</si>
  <si>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</si>
  <si>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</si>
  <si>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</si>
  <si>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</si>
  <si>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</si>
  <si>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</si>
  <si>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</si>
  <si>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</si>
  <si>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</si>
  <si>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</si>
  <si>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</si>
  <si>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</si>
  <si>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</si>
  <si>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</si>
  <si>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</si>
  <si>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</si>
  <si>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</si>
  <si>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</si>
  <si>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</si>
  <si>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</si>
  <si>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</si>
  <si>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</si>
  <si>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</si>
  <si>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</si>
  <si>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</si>
  <si>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</si>
  <si>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</si>
  <si>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</si>
  <si>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</si>
  <si>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</si>
  <si>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</si>
  <si>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</si>
  <si>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</si>
  <si>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</si>
  <si>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</si>
  <si>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</si>
  <si>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</si>
  <si>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</si>
  <si>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</si>
  <si>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</si>
  <si>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</si>
  <si>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</si>
  <si>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</si>
  <si>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</si>
  <si>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</si>
  <si>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</si>
  <si>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</si>
  <si>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</si>
  <si>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</si>
  <si>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</si>
  <si>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</si>
  <si>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</si>
  <si>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</si>
  <si>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</si>
  <si>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</si>
  <si>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</si>
  <si>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</si>
  <si>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</si>
  <si>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</si>
  <si>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</si>
  <si>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</si>
  <si>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</si>
  <si>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</si>
  <si>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</si>
  <si>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</si>
  <si>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</si>
  <si>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</si>
  <si>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</si>
  <si>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</si>
  <si>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</si>
  <si>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</si>
  <si>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</si>
  <si>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</si>
  <si>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</si>
  <si>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</si>
  <si>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</si>
  <si>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</si>
  <si>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</si>
  <si>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</si>
  <si>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</si>
  <si>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</si>
  <si>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</si>
  <si>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</si>
  <si>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</si>
  <si>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</si>
  <si>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</si>
  <si>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</si>
  <si>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</si>
  <si>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</si>
  <si>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</si>
  <si>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</si>
  <si>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</si>
  <si>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</si>
  <si>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</si>
  <si>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</si>
  <si>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</si>
  <si>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</si>
  <si>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</si>
  <si>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</si>
  <si>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</si>
  <si>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</si>
  <si>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</si>
  <si>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</si>
  <si>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</si>
  <si>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</si>
  <si>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</si>
  <si>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</si>
  <si>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</si>
  <si>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</si>
  <si>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</si>
  <si>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</si>
  <si>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</si>
  <si>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</si>
  <si>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</si>
  <si>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</si>
  <si>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</si>
  <si>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</si>
  <si>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</si>
  <si>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</si>
  <si>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</si>
  <si>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</si>
  <si>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</si>
  <si>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</si>
  <si>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</si>
  <si>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</si>
  <si>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</si>
  <si>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</si>
  <si>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</si>
  <si>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</si>
  <si>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</si>
  <si>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</si>
  <si>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</si>
  <si>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</si>
  <si>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</si>
  <si>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</si>
  <si>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</si>
  <si>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</si>
  <si>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</si>
  <si>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</si>
  <si>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</si>
  <si>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</si>
  <si>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</si>
  <si>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</si>
  <si>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</si>
  <si>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</si>
  <si>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</si>
  <si>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</si>
  <si>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</si>
  <si>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</si>
  <si>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</si>
  <si>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</si>
  <si>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</si>
  <si>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</si>
  <si>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</si>
  <si>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</si>
  <si>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</si>
  <si>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</si>
  <si>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</si>
  <si>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</si>
  <si>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</si>
  <si>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</si>
  <si>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</si>
  <si>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</si>
  <si>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</si>
  <si>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</si>
  <si>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</si>
  <si>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</si>
  <si>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</si>
  <si>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</si>
  <si>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</si>
  <si>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</si>
  <si>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</si>
  <si>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</si>
  <si>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</si>
  <si>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</si>
  <si>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</si>
  <si>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</si>
  <si>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</si>
  <si>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</si>
  <si>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</si>
  <si>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</si>
  <si>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</si>
  <si>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</si>
  <si>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</si>
  <si>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</si>
  <si>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</si>
  <si>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</si>
  <si>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</si>
  <si>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</si>
  <si>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</si>
  <si>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</si>
  <si>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</si>
  <si>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</si>
  <si>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</si>
  <si>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</si>
  <si>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</si>
  <si>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</si>
  <si>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</si>
  <si>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</si>
  <si>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</si>
  <si>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</si>
  <si>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</si>
  <si>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</si>
  <si>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</si>
  <si>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</si>
  <si>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</si>
  <si>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</si>
  <si>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</si>
  <si>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</si>
  <si>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</si>
  <si>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</si>
  <si>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</si>
  <si>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</si>
  <si>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</si>
  <si>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</si>
  <si>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</si>
  <si>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</si>
  <si>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</si>
  <si>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</si>
  <si>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</si>
  <si>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</si>
  <si>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</si>
  <si>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</si>
  <si>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</si>
  <si>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</si>
  <si>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</si>
  <si>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</si>
  <si>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</si>
  <si>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</si>
  <si>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</si>
  <si>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</si>
  <si>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</si>
  <si>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</si>
  <si>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</si>
  <si>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</si>
  <si>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</si>
  <si>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</si>
  <si>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</si>
  <si>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</si>
  <si>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</si>
  <si>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</si>
  <si>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</si>
  <si>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</si>
  <si>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</si>
  <si>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</si>
  <si>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</si>
  <si>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</si>
  <si>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</si>
  <si>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</si>
  <si>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</si>
  <si>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</si>
  <si>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</si>
  <si>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</si>
  <si>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</si>
  <si>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</si>
  <si>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</si>
  <si>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</si>
  <si>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</si>
  <si>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</si>
  <si>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</si>
  <si>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</si>
  <si>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</si>
  <si>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</si>
  <si>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</si>
  <si>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</si>
  <si>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</si>
  <si>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</si>
  <si>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</si>
  <si>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</si>
  <si>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</si>
  <si>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</si>
  <si>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</si>
  <si>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</si>
  <si>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</si>
  <si>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</si>
  <si>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</si>
  <si>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</si>
  <si>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</si>
  <si>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</si>
  <si>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</si>
  <si>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</si>
  <si>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</si>
  <si>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</si>
  <si>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</si>
  <si>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</si>
  <si>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</si>
  <si>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</si>
  <si>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</si>
  <si>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</si>
  <si>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</si>
  <si>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</si>
  <si>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</si>
  <si>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</si>
  <si>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</si>
  <si>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</si>
  <si>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</si>
  <si>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</si>
  <si>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</si>
  <si>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</si>
  <si>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</si>
  <si>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</si>
  <si>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</si>
  <si>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</si>
  <si>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</si>
  <si>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</si>
  <si>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</si>
  <si>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</si>
  <si>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</si>
  <si>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</si>
  <si>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</si>
  <si>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</si>
  <si>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</si>
  <si>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</si>
  <si>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</si>
  <si>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</si>
  <si>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</si>
  <si>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</si>
  <si>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</si>
  <si>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</si>
  <si>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</si>
  <si>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</si>
  <si>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</si>
  <si>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</si>
  <si>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</si>
  <si>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</si>
  <si>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</si>
  <si>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</si>
  <si>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</si>
  <si>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</si>
  <si>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</si>
  <si>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</si>
  <si>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</si>
  <si>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</si>
  <si>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</si>
  <si>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</si>
  <si>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</si>
  <si>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</si>
  <si>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</si>
  <si>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</si>
  <si>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</si>
  <si>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</si>
  <si>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</si>
  <si>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</si>
  <si>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</si>
  <si>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</si>
  <si>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</si>
  <si>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</si>
  <si>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</si>
  <si>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</si>
  <si>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</si>
  <si>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</si>
  <si>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</si>
  <si>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</si>
  <si>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</si>
  <si>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</si>
  <si>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</si>
  <si>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</si>
  <si>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</si>
  <si>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</si>
  <si>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</si>
  <si>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</si>
  <si>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</si>
  <si>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</si>
  <si>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</si>
  <si>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</si>
  <si>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</si>
  <si>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</si>
  <si>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</si>
  <si>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</si>
  <si>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</si>
  <si>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</si>
  <si>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</si>
  <si>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</si>
  <si>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</si>
  <si>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</si>
  <si>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</si>
  <si>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</si>
  <si>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</si>
  <si>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</si>
  <si>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</si>
  <si>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</si>
  <si>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</si>
  <si>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</si>
  <si>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</si>
  <si>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</si>
  <si>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</si>
  <si>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</si>
  <si>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</si>
  <si>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</si>
  <si>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</si>
  <si>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</si>
  <si>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</si>
  <si>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</si>
  <si>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</si>
  <si>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</si>
  <si>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</si>
  <si>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</si>
  <si>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</si>
  <si>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</si>
  <si>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</si>
  <si>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</si>
  <si>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</si>
  <si>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</si>
  <si>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</si>
  <si>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</si>
  <si>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</si>
  <si>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</si>
  <si>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</si>
  <si>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</si>
  <si>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</si>
  <si>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</si>
  <si>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</si>
  <si>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</si>
  <si>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</si>
  <si>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</si>
  <si>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</si>
  <si>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</si>
  <si>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</si>
  <si>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</si>
  <si>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</si>
  <si>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</si>
  <si>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</si>
  <si>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</si>
  <si>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</si>
  <si>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</si>
  <si>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</si>
  <si>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</si>
  <si>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</si>
  <si>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</si>
  <si>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</si>
  <si>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</si>
  <si>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</si>
  <si>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</si>
  <si>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</si>
  <si>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</si>
  <si>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</si>
  <si>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</si>
  <si>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</si>
  <si>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</si>
  <si>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</si>
  <si>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</si>
  <si>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</si>
  <si>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</si>
  <si>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</si>
  <si>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</si>
  <si>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</si>
  <si>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</si>
  <si>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</si>
  <si>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</si>
  <si>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</si>
  <si>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</si>
  <si>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</si>
  <si>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</si>
  <si>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</si>
  <si>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</si>
  <si>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</si>
  <si>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</si>
  <si>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</si>
  <si>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</si>
  <si>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</si>
  <si>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</si>
  <si>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</si>
  <si>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</si>
  <si>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</si>
  <si>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</si>
  <si>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</si>
  <si>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</si>
  <si>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</si>
  <si>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</si>
  <si>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</si>
  <si>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</si>
  <si>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</si>
  <si>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</si>
  <si>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</si>
  <si>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</si>
  <si>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</si>
  <si>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</si>
  <si>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</si>
  <si>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</si>
  <si>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</si>
  <si>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</si>
  <si>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</si>
  <si>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</si>
  <si>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</si>
  <si>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</si>
  <si>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</si>
  <si>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</si>
  <si>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</si>
  <si>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</si>
  <si>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</si>
  <si>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</si>
  <si>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</si>
  <si>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</si>
  <si>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</si>
  <si>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</si>
  <si>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</si>
  <si>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</si>
  <si>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</si>
  <si>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</si>
  <si>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</si>
  <si>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</si>
  <si>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</si>
  <si>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</si>
  <si>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</si>
  <si>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</si>
  <si>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</si>
  <si>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</si>
  <si>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</si>
  <si>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</si>
  <si>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</si>
  <si>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</si>
  <si>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</si>
  <si>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</si>
  <si>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</si>
  <si>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</si>
  <si>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</si>
  <si>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</si>
  <si>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</si>
  <si>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</si>
  <si>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</si>
  <si>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</si>
  <si>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</si>
  <si>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</si>
  <si>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</si>
  <si>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</si>
  <si>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</si>
  <si>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</si>
  <si>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</si>
  <si>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</si>
  <si>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</si>
  <si>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</si>
  <si>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</si>
  <si>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</si>
  <si>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</si>
  <si>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</si>
  <si>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</si>
  <si>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</si>
  <si>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</si>
  <si>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</si>
  <si>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</si>
  <si>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</si>
  <si>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</si>
  <si>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</si>
  <si>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</si>
  <si>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</si>
  <si>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</si>
  <si>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</si>
  <si>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</si>
  <si>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</si>
  <si>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</si>
  <si>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</si>
  <si>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</si>
  <si>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</si>
  <si>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</si>
  <si>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</si>
  <si>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</si>
  <si>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</si>
  <si>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</si>
  <si>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</si>
  <si>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</si>
  <si>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</si>
  <si>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</si>
  <si>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</si>
  <si>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</si>
  <si>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</si>
  <si>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</si>
  <si>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</si>
  <si>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</si>
  <si>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</si>
  <si>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</si>
  <si>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</si>
  <si>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</si>
  <si>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</si>
  <si>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</si>
  <si>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</si>
  <si>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</si>
  <si>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</si>
  <si>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</si>
  <si>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</si>
  <si>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</si>
  <si>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</si>
  <si>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</si>
  <si>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</si>
  <si>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</si>
  <si>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</si>
  <si>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</si>
  <si>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</si>
  <si>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</si>
  <si>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</si>
  <si>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</si>
  <si>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</si>
  <si>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</si>
  <si>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</si>
  <si>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</si>
  <si>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</si>
  <si>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</si>
  <si>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</si>
  <si>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</si>
  <si>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</si>
  <si>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</si>
  <si>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</si>
  <si>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</si>
  <si>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</si>
  <si>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</si>
  <si>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</si>
  <si>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</si>
  <si>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</si>
  <si>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</si>
  <si>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</si>
  <si>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</si>
  <si>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</si>
  <si>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</si>
  <si>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</si>
  <si>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</si>
  <si>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</si>
  <si>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</si>
  <si>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</si>
  <si>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</si>
  <si>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</si>
  <si>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</si>
  <si>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</si>
  <si>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</si>
  <si>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</si>
  <si>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</si>
  <si>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</si>
  <si>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</si>
  <si>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</si>
  <si>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</si>
  <si>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</si>
  <si>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</si>
  <si>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</si>
  <si>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</si>
  <si>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</si>
  <si>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</si>
  <si>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</si>
  <si>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</si>
  <si>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</si>
  <si>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</si>
  <si>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</si>
  <si>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</si>
  <si>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</si>
  <si>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</si>
  <si>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</si>
  <si>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</si>
  <si>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</si>
  <si>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</si>
  <si>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</si>
  <si>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</si>
  <si>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</si>
  <si>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</si>
  <si>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</si>
  <si>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</si>
  <si>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</si>
  <si>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</si>
  <si>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</si>
  <si>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</si>
  <si>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</si>
  <si>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</si>
  <si>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</si>
  <si>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</si>
  <si>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</si>
  <si>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</si>
  <si>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</si>
  <si>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</si>
  <si>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</si>
  <si>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</si>
  <si>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</si>
  <si>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</si>
  <si>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</si>
  <si>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</si>
  <si>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</si>
  <si>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</si>
  <si>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</si>
  <si>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</si>
  <si>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</si>
  <si>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</si>
  <si>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</si>
  <si>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</si>
  <si>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</si>
  <si>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</si>
  <si>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</si>
  <si>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</si>
  <si>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</si>
  <si>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</si>
  <si>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</si>
  <si>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</si>
  <si>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</si>
  <si>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</si>
  <si>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</si>
  <si>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</si>
  <si>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</si>
  <si>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</si>
  <si>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</si>
  <si>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</si>
  <si>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</si>
  <si>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</si>
  <si>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</si>
  <si>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</si>
  <si>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</si>
  <si>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</si>
  <si>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</si>
  <si>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</si>
  <si>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</si>
  <si>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</si>
  <si>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</si>
  <si>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</si>
  <si>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</si>
  <si>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</si>
  <si>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</si>
  <si>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</si>
  <si>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</si>
  <si>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</si>
  <si>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</si>
  <si>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</si>
  <si>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</si>
  <si>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</si>
  <si>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</si>
  <si>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</si>
  <si>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</si>
  <si>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</si>
  <si>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</si>
  <si>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</si>
  <si>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</si>
  <si>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</si>
  <si>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</si>
  <si>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</si>
  <si>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</si>
  <si>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</si>
  <si>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</si>
  <si>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</si>
  <si>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</si>
  <si>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</si>
  <si>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</si>
  <si>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</si>
  <si>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</si>
  <si>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</si>
  <si>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</si>
  <si>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</si>
  <si>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</si>
  <si>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</si>
  <si>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</si>
  <si>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</si>
  <si>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</si>
  <si>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</si>
  <si>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</si>
  <si>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</si>
  <si>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</si>
  <si>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</si>
  <si>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</si>
  <si>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</si>
  <si>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</si>
  <si>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</si>
  <si>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</si>
  <si>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</si>
  <si>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</si>
  <si>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</si>
  <si>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</si>
  <si>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</si>
  <si>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</si>
  <si>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</si>
  <si>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</si>
  <si>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</si>
  <si>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</si>
  <si>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</si>
  <si>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</si>
  <si>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</si>
  <si>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</si>
  <si>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</si>
  <si>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</si>
  <si>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</si>
  <si>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</si>
  <si>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</si>
  <si>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</si>
  <si>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</si>
  <si>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</si>
  <si>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</si>
  <si>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</si>
  <si>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</si>
  <si>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</si>
  <si>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</si>
  <si>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</si>
  <si>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</si>
  <si>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</si>
  <si>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</si>
  <si>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</si>
  <si>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</si>
  <si>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</si>
  <si>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</si>
  <si>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</si>
  <si>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</si>
  <si>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</si>
  <si>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</si>
  <si>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</si>
  <si>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</si>
  <si>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</si>
  <si>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</si>
  <si>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</si>
  <si>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</si>
  <si>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</si>
  <si>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</si>
  <si>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</si>
  <si>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</si>
  <si>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</si>
  <si>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</si>
  <si>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</si>
  <si>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</si>
  <si>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</si>
  <si>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</si>
  <si>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</si>
  <si>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</si>
  <si>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</si>
  <si>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</si>
  <si>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</si>
  <si>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</si>
  <si>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</si>
  <si>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</si>
  <si>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</si>
  <si>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</si>
  <si>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</si>
  <si>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</si>
  <si>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</si>
  <si>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</si>
  <si>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</si>
  <si>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</si>
  <si>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</si>
  <si>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</si>
  <si>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</si>
  <si>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</si>
  <si>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</si>
  <si>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</si>
  <si>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</si>
  <si>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</si>
  <si>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</si>
  <si>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</si>
  <si>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</si>
  <si>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</si>
  <si>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</si>
  <si>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</si>
  <si>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</si>
  <si>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</si>
  <si>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</si>
  <si>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</si>
  <si>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</si>
  <si>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</si>
  <si>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</si>
  <si>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</si>
  <si>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</si>
  <si>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</si>
  <si>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</si>
  <si>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</si>
  <si>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</si>
  <si>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</si>
  <si>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</si>
  <si>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</si>
  <si>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</si>
  <si>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</si>
  <si>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</si>
  <si>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</si>
  <si>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</si>
  <si>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</si>
  <si>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</si>
  <si>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</si>
  <si>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</si>
  <si>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</si>
  <si>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</si>
  <si>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</si>
  <si>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</si>
  <si>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</si>
  <si>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</si>
  <si>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</si>
  <si>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</si>
  <si>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</si>
  <si>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</si>
  <si>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</si>
  <si>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</si>
  <si>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</si>
  <si>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</si>
  <si>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</si>
  <si>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</si>
  <si>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</si>
  <si>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</si>
  <si>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</si>
  <si>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</si>
  <si>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</si>
  <si>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</si>
  <si>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</si>
  <si>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</si>
  <si>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</si>
  <si>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</si>
  <si>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</si>
  <si>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</si>
  <si>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</si>
  <si>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</si>
  <si>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</si>
  <si>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</si>
  <si>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</si>
  <si>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</si>
  <si>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</si>
  <si>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</si>
  <si>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</si>
  <si>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</si>
  <si>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</si>
  <si>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</si>
  <si>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</si>
  <si>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</si>
  <si>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</si>
  <si>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</si>
  <si>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</si>
  <si>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</si>
  <si>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</si>
  <si>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</si>
  <si>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</si>
  <si>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</si>
  <si>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</si>
  <si>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</si>
  <si>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</si>
  <si>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</si>
  <si>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</si>
  <si>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</si>
  <si>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</si>
  <si>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</si>
  <si>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</si>
  <si>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</si>
  <si>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</si>
  <si>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</si>
  <si>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</si>
  <si>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</si>
  <si>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</si>
  <si>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</si>
  <si>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</si>
  <si>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</si>
  <si>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</si>
  <si>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</si>
  <si>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</si>
  <si>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</si>
  <si>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</si>
  <si>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</si>
  <si>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</si>
  <si>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</si>
  <si>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</si>
  <si>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</si>
  <si>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</si>
  <si>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</si>
  <si>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</si>
  <si>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</si>
  <si>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</si>
  <si>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</si>
  <si>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</si>
  <si>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</si>
  <si>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</si>
  <si>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</si>
  <si>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</si>
  <si>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</si>
  <si>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</si>
  <si>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</si>
  <si>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</si>
  <si>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</si>
  <si>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</si>
  <si>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</si>
  <si>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</si>
  <si>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</si>
  <si>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</si>
  <si>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</si>
  <si>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</si>
  <si>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</si>
  <si>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</si>
  <si>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</si>
  <si>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</si>
  <si>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</si>
  <si>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</si>
  <si>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</si>
  <si>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</si>
  <si>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</si>
  <si>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</si>
  <si>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</si>
  <si>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</si>
  <si>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</si>
  <si>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</si>
  <si>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</si>
  <si>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</si>
  <si>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</si>
  <si>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</si>
  <si>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</si>
  <si>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</si>
  <si>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</si>
  <si>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</si>
  <si>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</si>
  <si>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</si>
  <si>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</si>
  <si>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</si>
  <si>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</si>
  <si>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</si>
  <si>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</si>
  <si>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</si>
  <si>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</si>
  <si>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</si>
  <si>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</si>
  <si>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</si>
  <si>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</si>
  <si>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</si>
  <si>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</si>
  <si>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</si>
  <si>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</si>
  <si>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</si>
  <si>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</si>
  <si>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</si>
  <si>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</si>
  <si>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</si>
  <si>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</si>
  <si>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</si>
  <si>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</si>
  <si>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</si>
  <si>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</si>
  <si>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</si>
  <si>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</si>
  <si>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</si>
  <si>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</si>
  <si>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</si>
  <si>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</si>
  <si>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</si>
  <si>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</si>
  <si>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</si>
  <si>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</si>
  <si>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</si>
  <si>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</si>
  <si>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</si>
  <si>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</si>
  <si>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</si>
  <si>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</si>
  <si>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</si>
  <si>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</si>
  <si>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</si>
  <si>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</si>
  <si>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</si>
  <si>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</si>
  <si>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</si>
  <si>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</si>
  <si>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</si>
  <si>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</si>
  <si>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</si>
  <si>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</si>
  <si>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</si>
  <si>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</si>
  <si>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</si>
  <si>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</si>
  <si>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</si>
  <si>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</si>
  <si>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</si>
  <si>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</si>
  <si>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</si>
  <si>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</si>
  <si>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</si>
  <si>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</si>
  <si>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</si>
  <si>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</si>
  <si>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</si>
  <si>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</si>
  <si>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</si>
  <si>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</si>
  <si>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</si>
  <si>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</si>
  <si>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</si>
  <si>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</si>
  <si>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</si>
  <si>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</si>
  <si>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</si>
  <si>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</si>
  <si>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</si>
  <si>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</si>
  <si>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</si>
  <si>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</si>
  <si>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</si>
  <si>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</si>
  <si>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</si>
  <si>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</si>
  <si>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</si>
  <si>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</si>
  <si>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</si>
  <si>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</si>
  <si>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</si>
  <si>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</si>
  <si>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</si>
  <si>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</si>
  <si>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</si>
  <si>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</si>
  <si>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</si>
  <si>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</si>
  <si>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</si>
  <si>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</si>
  <si>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</si>
  <si>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</si>
  <si>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</si>
  <si>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</si>
  <si>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</si>
  <si>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</si>
  <si>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</si>
  <si>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</si>
  <si>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</si>
  <si>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</si>
  <si>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</si>
  <si>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</si>
  <si>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</si>
  <si>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</si>
  <si>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</si>
  <si>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</si>
  <si>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</si>
  <si>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</si>
  <si>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</si>
  <si>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</si>
  <si>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</si>
  <si>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</si>
  <si>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</si>
  <si>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</si>
  <si>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</si>
  <si>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</si>
  <si>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</si>
  <si>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</si>
  <si>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</si>
  <si>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</si>
  <si>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</si>
  <si>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</si>
  <si>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</si>
  <si>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</si>
  <si>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</si>
  <si>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</si>
  <si>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</si>
  <si>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</si>
  <si>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</si>
  <si>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</si>
  <si>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</si>
  <si>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</si>
  <si>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</si>
  <si>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</si>
  <si>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</si>
  <si>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</si>
  <si>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</si>
  <si>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</si>
  <si>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</si>
  <si>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</si>
  <si>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</si>
  <si>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</si>
  <si>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</si>
  <si>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</si>
  <si>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</si>
  <si>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</si>
  <si>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</si>
  <si>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</si>
  <si>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</si>
  <si>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</si>
  <si>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</si>
  <si>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</si>
  <si>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</si>
  <si>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</si>
  <si>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</si>
  <si>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</si>
  <si>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</si>
  <si>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</si>
  <si>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</si>
  <si>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</si>
  <si>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</si>
  <si>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</si>
  <si>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</si>
  <si>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</si>
  <si>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</si>
  <si>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</si>
  <si>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</si>
  <si>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</si>
  <si>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</si>
  <si>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</si>
  <si>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</si>
  <si>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</si>
  <si>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</si>
  <si>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</si>
  <si>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</si>
  <si>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</si>
  <si>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</si>
  <si>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</si>
  <si>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</si>
  <si>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</si>
  <si>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</si>
  <si>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</si>
  <si>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</si>
  <si>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</si>
  <si>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</si>
  <si>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</si>
  <si>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</si>
  <si>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</si>
  <si>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</si>
  <si>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</si>
  <si>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</si>
  <si>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</si>
  <si>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</si>
  <si>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</si>
  <si>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</si>
  <si>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</si>
  <si>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</si>
  <si>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</si>
  <si>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</si>
  <si>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</si>
  <si>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</si>
  <si>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</si>
  <si>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</si>
  <si>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</si>
  <si>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</si>
  <si>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</si>
  <si>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</si>
  <si>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</si>
  <si>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</si>
  <si>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</si>
  <si>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</si>
  <si>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</si>
  <si>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</si>
  <si>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</si>
  <si>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</si>
  <si>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</si>
  <si>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</si>
  <si>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</si>
  <si>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</si>
  <si>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</si>
  <si>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</si>
  <si>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</si>
  <si>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</si>
  <si>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</si>
  <si>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</si>
  <si>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</si>
  <si>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</si>
  <si>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</si>
  <si>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</si>
  <si>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</si>
  <si>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</si>
  <si>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</si>
  <si>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</si>
  <si>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</si>
  <si>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</si>
  <si>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</si>
  <si>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</si>
  <si>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</si>
  <si>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</si>
  <si>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</si>
  <si>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</si>
  <si>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</si>
  <si>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</si>
  <si>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</si>
  <si>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</si>
  <si>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</si>
  <si>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</si>
  <si>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</si>
  <si>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</si>
  <si>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</si>
  <si>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</si>
  <si>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</si>
  <si>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</si>
  <si>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</si>
  <si>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</si>
  <si>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</si>
  <si>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</si>
  <si>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</si>
  <si>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</si>
  <si>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</si>
  <si>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</si>
  <si>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</si>
  <si>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</si>
  <si>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</si>
  <si>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</si>
  <si>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</si>
  <si>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</si>
  <si>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</si>
  <si>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</si>
  <si>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</si>
  <si>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</si>
  <si>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</si>
  <si>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</si>
  <si>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</si>
  <si>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</si>
  <si>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</si>
  <si>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</si>
  <si>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</si>
  <si>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</si>
  <si>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</si>
  <si>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</si>
  <si>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</si>
  <si>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</si>
  <si>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</si>
  <si>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</si>
  <si>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</si>
  <si>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</si>
  <si>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</si>
  <si>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</si>
  <si>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</si>
  <si>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</si>
  <si>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</si>
  <si>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</si>
  <si>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</si>
  <si>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</si>
  <si>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</si>
  <si>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</si>
  <si>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</si>
  <si>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</si>
  <si>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</si>
  <si>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</si>
  <si>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</si>
  <si>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</si>
  <si>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</si>
  <si>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</si>
  <si>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</si>
  <si>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</si>
  <si>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</si>
  <si>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</si>
  <si>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</si>
  <si>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</si>
  <si>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</si>
  <si>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</si>
  <si>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</si>
  <si>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</si>
  <si>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</si>
  <si>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</si>
  <si>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</si>
  <si>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</si>
  <si>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</si>
  <si>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</si>
  <si>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</si>
  <si>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</si>
  <si>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</si>
  <si>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</si>
  <si>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</si>
  <si>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</si>
  <si>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</si>
  <si>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</si>
  <si>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</si>
  <si>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</si>
  <si>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</si>
  <si>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</si>
  <si>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</si>
  <si>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</si>
  <si>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</si>
  <si>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</si>
  <si>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</si>
  <si>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</si>
  <si>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</si>
  <si>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</si>
  <si>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</si>
  <si>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</si>
  <si>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</si>
  <si>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</si>
  <si>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</si>
  <si>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</si>
  <si>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</si>
  <si>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</si>
  <si>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</si>
  <si>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</si>
  <si>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</si>
  <si>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</si>
  <si>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</si>
  <si>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</si>
  <si>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</si>
  <si>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</si>
  <si>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</si>
  <si>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</si>
  <si>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</si>
  <si>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</si>
  <si>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</si>
  <si>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</si>
  <si>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</si>
  <si>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</si>
  <si>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</si>
  <si>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</si>
  <si>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</si>
  <si>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</si>
  <si>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</si>
  <si>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</si>
  <si>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</si>
  <si>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</si>
  <si>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</si>
  <si>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</si>
  <si>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</si>
  <si>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</si>
  <si>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</si>
  <si>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</si>
  <si>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</si>
  <si>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</si>
  <si>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</si>
  <si>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</si>
  <si>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</si>
  <si>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</si>
  <si>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</si>
  <si>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</si>
  <si>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</si>
  <si>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</si>
  <si>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</si>
  <si>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</si>
  <si>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</si>
  <si>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</si>
  <si>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</si>
  <si>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</si>
  <si>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</si>
  <si>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</si>
  <si>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</si>
  <si>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</si>
  <si>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</si>
  <si>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</si>
  <si>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</si>
  <si>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</si>
  <si>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</si>
  <si>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</si>
  <si>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</si>
  <si>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</si>
  <si>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</si>
  <si>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</si>
  <si>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</si>
  <si>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</si>
  <si>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</si>
  <si>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</si>
  <si>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</si>
  <si>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</si>
  <si>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</si>
  <si>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</si>
  <si>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</si>
  <si>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</si>
  <si>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</si>
  <si>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</si>
  <si>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</si>
  <si>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</si>
  <si>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</si>
  <si>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</si>
  <si>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</si>
  <si>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</si>
  <si>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</si>
  <si>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</si>
  <si>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</si>
  <si>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</si>
  <si>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</si>
  <si>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</si>
  <si>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</si>
  <si>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</si>
  <si>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</si>
  <si>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</si>
  <si>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</si>
  <si>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</si>
  <si>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</si>
  <si>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</si>
  <si>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</si>
  <si>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</si>
  <si>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</si>
  <si>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</si>
  <si>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</si>
  <si>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</si>
  <si>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</si>
  <si>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</si>
  <si>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</si>
  <si>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</si>
  <si>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</si>
  <si>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</si>
  <si>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</si>
  <si>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</si>
  <si>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</si>
  <si>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</si>
  <si>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</si>
  <si>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</si>
  <si>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</si>
  <si>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</si>
  <si>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</si>
  <si>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</si>
  <si>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</si>
  <si>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</si>
  <si>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</si>
  <si>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</si>
  <si>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</si>
  <si>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</si>
  <si>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</si>
  <si>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</si>
  <si>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</si>
  <si>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</si>
  <si>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</si>
  <si>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</si>
  <si>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</si>
  <si>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</si>
  <si>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</si>
  <si>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</si>
  <si>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</si>
  <si>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</si>
  <si>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</si>
  <si>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</si>
  <si>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</si>
  <si>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</si>
  <si>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</si>
  <si>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</si>
  <si>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</si>
  <si>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</si>
  <si>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</si>
  <si>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</si>
  <si>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</si>
  <si>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</si>
  <si>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</si>
  <si>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</si>
  <si>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</si>
  <si>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</si>
  <si>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</si>
  <si>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</si>
  <si>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</si>
  <si>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</si>
  <si>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</si>
  <si>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</si>
  <si>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</si>
  <si>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</si>
  <si>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</si>
  <si>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</si>
  <si>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</si>
  <si>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</si>
  <si>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</si>
  <si>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</si>
  <si>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4645994#1</t>
  </si>
  <si>
    <t>Trimaq</t>
  </si>
  <si>
    <t>4657181#1</t>
  </si>
  <si>
    <t>Saluma Exposiciones SA de CV</t>
  </si>
  <si>
    <t>4657140#1</t>
  </si>
  <si>
    <t>Proyectos Concram SA de CV</t>
  </si>
  <si>
    <t>4657151#1</t>
  </si>
  <si>
    <t>JITS Servicios industriales</t>
  </si>
  <si>
    <t>4657345#1</t>
  </si>
  <si>
    <t>Urbania</t>
  </si>
  <si>
    <t>4573919#1</t>
  </si>
  <si>
    <t>Trueshore</t>
  </si>
  <si>
    <t>4604897#1</t>
  </si>
  <si>
    <t>Mapasin</t>
  </si>
  <si>
    <t>4565134#1</t>
  </si>
  <si>
    <t>Lorisanic</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</si>
</sst>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bbb898b-adea-4392-b41d-887b00f7676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bbb898b-adea-4392-b41d-887b00f7676d}" id="{5bfc15a4-e18b-4c0b-9e99-3e6d0c8123f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27</v>
      </c>
      <c r="F19" s="246">
        <f t="shared" ref="F19:F21" si="1">C19-E19</f>
        <v>23</v>
      </c>
      <c r="G19" s="10"/>
      <c r="H19" s="23" t="s">
        <v>11</v>
      </c>
      <c r="I19" s="36">
        <v>25.0</v>
      </c>
      <c r="J19" s="10"/>
      <c r="K19" s="33">
        <f>SUM(SUMIF($K$4:$K$17, "Argentina",$L$4:$L$17))</f>
        <v>16</v>
      </c>
      <c r="L19" s="33">
        <f t="shared" ref="L19:L23" si="2">I19-K19</f>
        <v>9</v>
      </c>
    </row>
    <row r="20" outlineLevel="1">
      <c r="B20" s="19" t="s">
        <v>952</v>
      </c>
      <c r="C20" s="32">
        <v>40.0</v>
      </c>
      <c r="D20" s="10"/>
      <c r="E20" s="33">
        <f>SUM(SUMIF($E$4:$E$17,"Dominican Republic",$F$4:$F$17), SUMIF($E$4:$E$17,"Panama",$F$4:$F$17), SUMIF($E$4:$E$17,"Costa Rica",$F$4:$F$17))</f>
        <v>22</v>
      </c>
      <c r="F20" s="246">
        <f t="shared" si="1"/>
        <v>18</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14</v>
      </c>
      <c r="F21" s="246">
        <f t="shared" si="1"/>
        <v>16</v>
      </c>
      <c r="G21" s="10"/>
      <c r="H21" s="23" t="s">
        <v>954</v>
      </c>
      <c r="I21" s="36">
        <v>35.0</v>
      </c>
      <c r="J21" s="10"/>
      <c r="K21" s="33">
        <f>SUM(SUMIF($K$4:$K$17, "Colombia",$L$4:$L$17), SUMIF($K$4:$K$17, "Ecuador",$L$4:$L$17))</f>
        <v>17</v>
      </c>
      <c r="L21" s="33">
        <f t="shared" si="2"/>
        <v>18</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57</v>
      </c>
      <c r="G23" s="10"/>
      <c r="H23" s="23" t="s">
        <v>2340</v>
      </c>
      <c r="I23" s="36">
        <v>20.0</v>
      </c>
      <c r="J23" s="10"/>
      <c r="K23" s="33">
        <f>SUM(SUMIF($K$4:$K$17, "Bolivia",$L$4:$L$17), SUMIF($K$4:$K$17, "Paraguay",$L$4:$L$17), SUMIF($K$4:$K$17, "Uruguay",$L$4:$L$17))</f>
        <v>11</v>
      </c>
      <c r="L23" s="33">
        <f t="shared" si="2"/>
        <v>9</v>
      </c>
    </row>
    <row r="24" outlineLevel="1">
      <c r="D24" s="10"/>
      <c r="G24" s="10"/>
      <c r="H24" s="10"/>
      <c r="I24" s="10"/>
      <c r="J24" s="10"/>
      <c r="K24" s="37" t="s">
        <v>40</v>
      </c>
      <c r="L24" s="247">
        <f>sum(I19:I23)</f>
        <v>120</v>
      </c>
    </row>
    <row r="25" outlineLevel="1">
      <c r="G25" s="10"/>
      <c r="H25" s="10"/>
      <c r="I25" s="10"/>
      <c r="J25" s="10"/>
      <c r="K25" s="37" t="s">
        <v>41</v>
      </c>
      <c r="L25" s="38">
        <f>SUM(L19:L23)</f>
        <v>66</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6050</v>
      </c>
      <c r="D57" s="373" t="s">
        <v>6051</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6052</v>
      </c>
      <c r="D58" s="294" t="s">
        <v>6053</v>
      </c>
      <c r="E58" s="409" t="s">
        <v>22</v>
      </c>
      <c r="F58" s="504" t="s">
        <v>2338</v>
      </c>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6054</v>
      </c>
      <c r="D59" s="273" t="s">
        <v>6055</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6056</v>
      </c>
      <c r="D60" s="294" t="s">
        <v>6057</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6058</v>
      </c>
      <c r="D61" s="430" t="s">
        <v>6059</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6060</v>
      </c>
      <c r="D62" s="405" t="s">
        <v>6061</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6062</v>
      </c>
      <c r="D63" s="430" t="s">
        <v>6063</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6064</v>
      </c>
      <c r="D64" s="405" t="s">
        <v>6065</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