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tc={9c323f8c-4a2f-443d-bb10-607dada9072d}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c323f8c-4a2f-443d-bb10-607dada9072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<sst xmlns="http://schemas.openxmlformats.org/spreadsheetml/2006/main" count="13315" uniqueCount="6030">
  <si>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</si>
  <si>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</si>
  <si>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</si>
  <si>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</si>
  <si>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</si>
  <si>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</si>
  <si>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</si>
  <si>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</si>
  <si>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</si>
  <si>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</si>
  <si>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</si>
  <si>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</si>
  <si>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</si>
  <si>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</si>
  <si>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</si>
  <si>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</si>
  <si>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</si>
  <si>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</si>
  <si>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</si>
  <si>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</si>
  <si>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</si>
  <si>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</si>
  <si>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</si>
  <si>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</si>
  <si>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</si>
  <si>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</si>
  <si>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</si>
  <si>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</si>
  <si>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</si>
  <si>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</si>
  <si>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</si>
  <si>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</si>
  <si>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</si>
  <si>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</si>
  <si>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</si>
  <si>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</si>
  <si>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</si>
  <si>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</si>
  <si>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</si>
  <si>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</si>
  <si>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</si>
  <si>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</si>
  <si>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</si>
  <si>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</si>
  <si>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</si>
  <si>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</si>
  <si>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</si>
  <si>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</si>
  <si>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</si>
  <si>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</si>
  <si>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</si>
  <si>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</si>
  <si>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</si>
  <si>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</si>
  <si>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</si>
  <si>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</si>
  <si>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</si>
  <si>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</si>
  <si>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</si>
  <si>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</si>
  <si>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</si>
  <si>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</si>
  <si>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</si>
  <si>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</si>
  <si>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</si>
  <si>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</si>
  <si>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</si>
  <si>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</si>
  <si>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</si>
  <si>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</si>
  <si>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</si>
  <si>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</si>
  <si>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</si>
  <si>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</si>
  <si>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</si>
  <si>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</si>
  <si>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</si>
  <si>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</si>
  <si>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</si>
  <si>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</si>
  <si>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</si>
  <si>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</si>
  <si>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</si>
  <si>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</si>
  <si>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</si>
  <si>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</si>
  <si>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</si>
  <si>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</si>
  <si>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</si>
  <si>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</si>
  <si>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</si>
  <si>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</si>
  <si>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</si>
  <si>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</si>
  <si>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</si>
  <si>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</si>
  <si>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</si>
  <si>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</si>
  <si>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</si>
  <si>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</si>
  <si>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</si>
  <si>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</si>
  <si>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</si>
  <si>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</si>
  <si>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</si>
  <si>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</si>
  <si>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</si>
  <si>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</si>
  <si>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</si>
  <si>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</si>
  <si>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</si>
  <si>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</si>
  <si>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</si>
  <si>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</si>
  <si>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</si>
  <si>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</si>
  <si>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</si>
  <si>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</si>
  <si>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</si>
  <si>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</si>
  <si>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</si>
  <si>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</si>
  <si>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</si>
  <si>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</si>
  <si>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</si>
  <si>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</si>
  <si>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</si>
  <si>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</si>
  <si>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</si>
  <si>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</si>
  <si>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</si>
  <si>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</si>
  <si>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</si>
  <si>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</si>
  <si>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</si>
  <si>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</si>
  <si>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</si>
  <si>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</si>
  <si>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</si>
  <si>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</si>
  <si>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</si>
  <si>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</si>
  <si>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</si>
  <si>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</si>
  <si>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</si>
  <si>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</si>
  <si>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</si>
  <si>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</si>
  <si>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</si>
  <si>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</si>
  <si>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</si>
  <si>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</si>
  <si>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</si>
  <si>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</si>
  <si>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</si>
  <si>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</si>
  <si>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</si>
  <si>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</si>
  <si>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</si>
  <si>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</si>
  <si>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</si>
  <si>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</si>
  <si>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</si>
  <si>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</si>
  <si>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</si>
  <si>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</si>
  <si>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</si>
  <si>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</si>
  <si>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</si>
  <si>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</si>
  <si>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</si>
  <si>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</si>
  <si>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</si>
  <si>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</si>
  <si>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</si>
  <si>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</si>
  <si>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</si>
  <si>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</si>
  <si>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</si>
  <si>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</si>
  <si>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</si>
  <si>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</si>
  <si>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</si>
  <si>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</si>
  <si>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</si>
  <si>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</si>
  <si>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</si>
  <si>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</si>
  <si>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</si>
  <si>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</si>
  <si>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</si>
  <si>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</si>
  <si>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</si>
  <si>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</si>
  <si>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</si>
  <si>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</si>
  <si>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</si>
  <si>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</si>
  <si>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</si>
  <si>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</si>
  <si>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</si>
  <si>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</si>
  <si>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</si>
  <si>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</si>
  <si>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</si>
  <si>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</si>
  <si>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</si>
  <si>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</si>
  <si>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</si>
  <si>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</si>
  <si>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</si>
  <si>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</si>
  <si>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</si>
  <si>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</si>
  <si>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</si>
  <si>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</si>
  <si>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</si>
  <si>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</si>
  <si>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</si>
  <si>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</si>
  <si>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</si>
  <si>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</si>
  <si>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</si>
  <si>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</si>
  <si>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</si>
  <si>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</si>
  <si>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</si>
  <si>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</si>
  <si>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</si>
  <si>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</si>
  <si>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</si>
  <si>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</si>
  <si>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</si>
  <si>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</si>
  <si>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</si>
  <si>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</si>
  <si>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</si>
  <si>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</si>
  <si>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</si>
  <si>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</si>
  <si>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</si>
  <si>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</si>
  <si>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</si>
  <si>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</si>
  <si>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</si>
  <si>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</si>
  <si>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</si>
  <si>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</si>
  <si>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</si>
  <si>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</si>
  <si>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</si>
  <si>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</si>
  <si>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</si>
  <si>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</si>
  <si>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</si>
  <si>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</si>
  <si>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</si>
  <si>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</si>
  <si>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</si>
  <si>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</si>
  <si>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</si>
  <si>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</si>
  <si>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</si>
  <si>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</si>
  <si>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</si>
  <si>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</si>
  <si>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</si>
  <si>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</si>
  <si>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</si>
  <si>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</si>
  <si>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</si>
  <si>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</si>
  <si>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</si>
  <si>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</si>
  <si>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</si>
  <si>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</si>
  <si>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</si>
  <si>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</si>
  <si>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</si>
  <si>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</si>
  <si>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</si>
  <si>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</si>
  <si>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</si>
  <si>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</si>
  <si>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</si>
  <si>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</si>
  <si>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</si>
  <si>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</si>
  <si>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</si>
  <si>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</si>
  <si>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</si>
  <si>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</si>
  <si>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</si>
  <si>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</si>
  <si>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</si>
  <si>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</si>
  <si>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</si>
  <si>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</si>
  <si>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</si>
  <si>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</si>
  <si>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</si>
  <si>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</si>
  <si>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</si>
  <si>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</si>
  <si>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</si>
  <si>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</si>
  <si>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</si>
  <si>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</si>
  <si>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</si>
  <si>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</si>
  <si>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</si>
  <si>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</si>
  <si>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</si>
  <si>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</si>
  <si>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</si>
  <si>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</si>
  <si>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</si>
  <si>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</si>
  <si>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</si>
  <si>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</si>
  <si>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</si>
  <si>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</si>
  <si>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</si>
  <si>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</si>
  <si>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</si>
  <si>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</si>
  <si>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</si>
  <si>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</si>
  <si>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</si>
  <si>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</si>
  <si>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</si>
  <si>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</si>
  <si>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</si>
  <si>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</si>
  <si>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</si>
  <si>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</si>
  <si>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</si>
  <si>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</si>
  <si>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</si>
  <si>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</si>
  <si>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</si>
  <si>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</si>
  <si>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</si>
  <si>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</si>
  <si>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</si>
  <si>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</si>
  <si>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</si>
  <si>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</si>
  <si>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</si>
  <si>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</si>
  <si>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</si>
  <si>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</si>
  <si>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</si>
  <si>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</si>
  <si>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</si>
  <si>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</si>
  <si>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</si>
  <si>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</si>
  <si>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</si>
  <si>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</si>
  <si>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</si>
  <si>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</si>
  <si>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</si>
  <si>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</si>
  <si>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</si>
  <si>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</si>
  <si>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</si>
  <si>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</si>
  <si>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</si>
  <si>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</si>
  <si>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</si>
  <si>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</si>
  <si>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</si>
  <si>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</si>
  <si>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</si>
  <si>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</si>
  <si>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</si>
  <si>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</si>
  <si>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</si>
  <si>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</si>
  <si>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</si>
  <si>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</si>
  <si>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</si>
  <si>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</si>
  <si>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</si>
  <si>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</si>
  <si>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</si>
  <si>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</si>
  <si>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</si>
  <si>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</si>
  <si>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</si>
  <si>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</si>
  <si>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</si>
  <si>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</si>
  <si>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</si>
  <si>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</si>
  <si>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</si>
  <si>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</si>
  <si>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</si>
  <si>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</si>
  <si>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</si>
  <si>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</si>
  <si>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</si>
  <si>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</si>
  <si>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</si>
  <si>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</si>
  <si>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</si>
  <si>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</si>
  <si>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</si>
  <si>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</si>
  <si>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</si>
  <si>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</si>
  <si>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</si>
  <si>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</si>
  <si>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</si>
  <si>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</si>
  <si>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</si>
  <si>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</si>
  <si>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</si>
  <si>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</si>
  <si>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</si>
  <si>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</si>
  <si>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</si>
  <si>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</si>
  <si>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</si>
  <si>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</si>
  <si>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</si>
  <si>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</si>
  <si>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</si>
  <si>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</si>
  <si>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</si>
  <si>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</si>
  <si>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</si>
  <si>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</si>
  <si>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</si>
  <si>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</si>
  <si>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</si>
  <si>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</si>
  <si>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</si>
  <si>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</si>
  <si>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</si>
  <si>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</si>
  <si>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</si>
  <si>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</si>
  <si>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</si>
  <si>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</si>
  <si>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</si>
  <si>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</si>
  <si>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</si>
  <si>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</si>
  <si>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</si>
  <si>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</si>
  <si>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</si>
  <si>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</si>
  <si>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</si>
  <si>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</si>
  <si>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</si>
  <si>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</si>
  <si>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</si>
  <si>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</si>
  <si>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</si>
  <si>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</si>
  <si>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</si>
  <si>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</si>
  <si>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</si>
  <si>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</si>
  <si>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</si>
  <si>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</si>
  <si>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</si>
  <si>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</si>
  <si>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</si>
  <si>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</si>
  <si>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</si>
  <si>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</si>
  <si>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</si>
  <si>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</si>
  <si>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</si>
  <si>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</si>
  <si>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</si>
  <si>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</si>
  <si>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</si>
  <si>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</si>
  <si>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</si>
  <si>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</si>
  <si>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</si>
  <si>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</si>
  <si>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</si>
  <si>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</si>
  <si>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</si>
  <si>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</si>
  <si>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</si>
  <si>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</si>
  <si>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</si>
  <si>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</si>
  <si>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</si>
  <si>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</si>
  <si>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</si>
  <si>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</si>
  <si>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</si>
  <si>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</si>
  <si>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</si>
  <si>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</si>
  <si>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</si>
  <si>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</si>
  <si>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</si>
  <si>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</si>
  <si>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</si>
  <si>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</si>
  <si>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</si>
  <si>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</si>
  <si>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</si>
  <si>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</si>
  <si>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</si>
  <si>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</si>
  <si>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</si>
  <si>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</si>
  <si>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</si>
  <si>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</si>
  <si>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</si>
  <si>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</si>
  <si>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</si>
  <si>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</si>
  <si>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</si>
  <si>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</si>
  <si>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</si>
  <si>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</si>
  <si>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</si>
  <si>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</si>
  <si>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</si>
  <si>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</si>
  <si>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</si>
  <si>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</si>
  <si>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</si>
  <si>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</si>
  <si>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</si>
  <si>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</si>
  <si>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</si>
  <si>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</si>
  <si>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</si>
  <si>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</si>
  <si>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</si>
  <si>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</si>
  <si>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</si>
  <si>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</si>
  <si>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</si>
  <si>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</si>
  <si>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</si>
  <si>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</si>
  <si>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</si>
  <si>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</si>
  <si>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</si>
  <si>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</si>
  <si>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</si>
  <si>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</si>
  <si>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</si>
  <si>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</si>
  <si>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</si>
  <si>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</si>
  <si>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</si>
  <si>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</si>
  <si>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</si>
  <si>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</si>
  <si>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</si>
  <si>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</si>
  <si>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</si>
  <si>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</si>
  <si>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</si>
  <si>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</si>
  <si>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</si>
  <si>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</si>
  <si>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</si>
  <si>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</si>
  <si>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</si>
  <si>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</si>
  <si>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</si>
  <si>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</si>
  <si>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</si>
  <si>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</si>
  <si>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</si>
  <si>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</si>
  <si>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</si>
  <si>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</si>
  <si>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</si>
  <si>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</si>
  <si>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</si>
  <si>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</si>
  <si>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</si>
  <si>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</si>
  <si>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</si>
  <si>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</si>
  <si>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</si>
  <si>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</si>
  <si>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</si>
  <si>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</si>
  <si>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</si>
  <si>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</si>
  <si>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</si>
  <si>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</si>
  <si>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</si>
  <si>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</si>
  <si>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</si>
  <si>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</si>
  <si>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</si>
  <si>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</si>
  <si>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</si>
  <si>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</si>
  <si>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</si>
  <si>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</si>
  <si>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</si>
  <si>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</si>
  <si>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</si>
  <si>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</si>
  <si>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</si>
  <si>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</si>
  <si>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</si>
  <si>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</si>
  <si>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</si>
  <si>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</si>
  <si>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</si>
  <si>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</si>
  <si>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</si>
  <si>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</si>
  <si>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</si>
  <si>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</si>
  <si>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</si>
  <si>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</si>
  <si>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</si>
  <si>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</si>
  <si>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</si>
  <si>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</si>
  <si>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</si>
  <si>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</si>
  <si>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</si>
  <si>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</si>
  <si>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</si>
  <si>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</si>
  <si>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</si>
  <si>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</si>
  <si>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</si>
  <si>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</si>
  <si>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</si>
  <si>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</si>
  <si>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</si>
  <si>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</si>
  <si>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</si>
  <si>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</si>
  <si>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</si>
  <si>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</si>
  <si>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</si>
  <si>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</si>
  <si>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</si>
  <si>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</si>
  <si>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</si>
  <si>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</si>
  <si>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</si>
  <si>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</si>
  <si>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</si>
  <si>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</si>
  <si>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</si>
  <si>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</si>
  <si>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</si>
  <si>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</si>
  <si>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</si>
  <si>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</si>
  <si>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</si>
  <si>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</si>
  <si>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</si>
  <si>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</si>
  <si>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</si>
  <si>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</si>
  <si>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</si>
  <si>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</si>
  <si>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</si>
  <si>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</si>
  <si>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</si>
  <si>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</si>
  <si>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</si>
  <si>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</si>
  <si>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</si>
  <si>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</si>
  <si>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</si>
  <si>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</si>
  <si>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</si>
  <si>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</si>
  <si>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</si>
  <si>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</si>
  <si>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</si>
  <si>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</si>
  <si>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</si>
  <si>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</si>
  <si>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</si>
  <si>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</si>
  <si>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</si>
  <si>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</si>
  <si>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</si>
  <si>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</si>
  <si>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</si>
  <si>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</si>
  <si>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</si>
  <si>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</si>
  <si>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</si>
  <si>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</si>
  <si>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</si>
  <si>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</si>
  <si>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</si>
  <si>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</si>
  <si>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</si>
  <si>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</si>
  <si>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</si>
  <si>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</si>
  <si>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</si>
  <si>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</si>
  <si>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</si>
  <si>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</si>
  <si>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</si>
  <si>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</si>
  <si>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</si>
  <si>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</si>
  <si>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</si>
  <si>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</si>
  <si>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</si>
  <si>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</si>
  <si>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</si>
  <si>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</si>
  <si>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</si>
  <si>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</si>
  <si>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</si>
  <si>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</si>
  <si>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</si>
  <si>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</si>
  <si>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</si>
  <si>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</si>
  <si>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</si>
  <si>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</si>
  <si>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</si>
  <si>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</si>
  <si>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</si>
  <si>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</si>
  <si>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</si>
  <si>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</si>
  <si>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</si>
  <si>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</si>
  <si>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</si>
  <si>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</si>
  <si>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</si>
  <si>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</si>
  <si>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</si>
  <si>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</si>
  <si>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</si>
  <si>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</si>
  <si>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</si>
  <si>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</si>
  <si>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</si>
  <si>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</si>
  <si>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</si>
  <si>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</si>
  <si>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</si>
  <si>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</si>
  <si>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</si>
  <si>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</si>
  <si>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</si>
  <si>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</si>
  <si>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</si>
  <si>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</si>
  <si>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</si>
  <si>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</si>
  <si>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</si>
  <si>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</si>
  <si>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</si>
  <si>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</si>
  <si>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</si>
  <si>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</si>
  <si>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</si>
  <si>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</si>
  <si>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</si>
  <si>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</si>
  <si>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</si>
  <si>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</si>
  <si>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</si>
  <si>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</si>
  <si>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</si>
  <si>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</si>
  <si>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</si>
  <si>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</si>
  <si>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</si>
  <si>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</si>
  <si>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</si>
  <si>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</si>
  <si>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</si>
  <si>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</si>
  <si>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</si>
  <si>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</si>
  <si>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</si>
  <si>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</si>
  <si>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</si>
  <si>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</si>
  <si>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</si>
  <si>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</si>
  <si>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</si>
  <si>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</si>
  <si>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</si>
  <si>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</si>
  <si>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</si>
  <si>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</si>
  <si>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</si>
  <si>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</si>
  <si>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</si>
  <si>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</si>
  <si>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</si>
  <si>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</si>
  <si>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</si>
  <si>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</si>
  <si>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</si>
  <si>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</si>
  <si>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</si>
  <si>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</si>
  <si>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</si>
  <si>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</si>
  <si>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</si>
  <si>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</si>
  <si>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</si>
  <si>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</si>
  <si>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</si>
  <si>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</si>
  <si>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</si>
  <si>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</si>
  <si>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</si>
  <si>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</si>
  <si>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</si>
  <si>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</si>
  <si>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</si>
  <si>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</si>
  <si>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</si>
  <si>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</si>
  <si>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</si>
  <si>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</si>
  <si>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</si>
  <si>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</si>
  <si>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</si>
  <si>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</si>
  <si>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</si>
  <si>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</si>
  <si>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</si>
  <si>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</si>
  <si>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</si>
  <si>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</si>
  <si>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</si>
  <si>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</si>
  <si>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</si>
  <si>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</si>
  <si>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</si>
  <si>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</si>
  <si>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</si>
  <si>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</si>
  <si>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</si>
  <si>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</si>
  <si>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</si>
  <si>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</si>
  <si>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</si>
  <si>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</si>
  <si>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</si>
  <si>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</si>
  <si>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</si>
  <si>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</si>
  <si>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</si>
  <si>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</si>
  <si>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</si>
  <si>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</si>
  <si>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</si>
  <si>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</si>
  <si>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</si>
  <si>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</si>
  <si>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</si>
  <si>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</si>
  <si>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</si>
  <si>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</si>
  <si>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</si>
  <si>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</si>
  <si>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</si>
  <si>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</si>
  <si>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</si>
  <si>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</si>
  <si>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</si>
  <si>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</si>
  <si>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</si>
  <si>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</si>
  <si>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</si>
  <si>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</si>
  <si>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</si>
  <si>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</si>
  <si>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</si>
  <si>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</si>
  <si>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</si>
  <si>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</si>
  <si>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</si>
  <si>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</si>
  <si>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</si>
  <si>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</si>
  <si>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</si>
  <si>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</si>
  <si>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</si>
  <si>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</si>
  <si>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</si>
  <si>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</si>
  <si>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</si>
  <si>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</si>
  <si>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</si>
  <si>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</si>
  <si>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</si>
  <si>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</si>
  <si>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</si>
  <si>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</si>
  <si>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</si>
  <si>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</si>
  <si>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</si>
  <si>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</si>
  <si>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</si>
  <si>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</si>
  <si>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</si>
  <si>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</si>
  <si>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</si>
  <si>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</si>
  <si>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</si>
  <si>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</si>
  <si>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</si>
  <si>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</si>
  <si>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</si>
  <si>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</si>
  <si>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</si>
  <si>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</si>
  <si>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</si>
  <si>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</si>
  <si>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</si>
  <si>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</si>
  <si>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</si>
  <si>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</si>
  <si>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</si>
  <si>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</si>
  <si>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</si>
  <si>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</si>
  <si>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</si>
  <si>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</si>
  <si>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</si>
  <si>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</si>
  <si>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</si>
  <si>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</si>
  <si>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</si>
  <si>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</si>
  <si>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</si>
  <si>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</si>
  <si>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</si>
  <si>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</si>
  <si>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</si>
  <si>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</si>
  <si>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</si>
  <si>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</si>
  <si>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</si>
  <si>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</si>
  <si>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</si>
  <si>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</si>
  <si>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</si>
  <si>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</si>
  <si>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</si>
  <si>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</si>
  <si>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</si>
  <si>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</si>
  <si>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</si>
  <si>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</si>
  <si>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</si>
  <si>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</si>
  <si>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</si>
  <si>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</si>
  <si>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</si>
  <si>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</si>
  <si>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</si>
  <si>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</si>
  <si>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</si>
  <si>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</si>
  <si>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</si>
  <si>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</si>
  <si>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</si>
  <si>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</si>
  <si>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</si>
  <si>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</si>
  <si>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</si>
  <si>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</si>
  <si>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</si>
  <si>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</si>
  <si>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</si>
  <si>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</si>
  <si>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</si>
  <si>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</si>
  <si>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</si>
  <si>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</si>
  <si>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</si>
  <si>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</si>
  <si>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</si>
  <si>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</si>
  <si>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</si>
  <si>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</si>
  <si>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</si>
  <si>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</si>
  <si>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</si>
  <si>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</si>
  <si>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</si>
  <si>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</si>
  <si>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</si>
  <si>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</si>
  <si>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</si>
  <si>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</si>
  <si>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</si>
  <si>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</si>
  <si>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</si>
  <si>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</si>
  <si>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</si>
  <si>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</si>
  <si>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</si>
  <si>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</si>
  <si>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</si>
  <si>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</si>
  <si>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</si>
  <si>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</si>
  <si>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</si>
  <si>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</si>
  <si>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</si>
  <si>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</si>
  <si>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</si>
  <si>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</si>
  <si>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</si>
  <si>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</si>
  <si>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</si>
  <si>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</si>
  <si>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</si>
  <si>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</si>
  <si>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</si>
  <si>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</si>
  <si>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</si>
  <si>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</si>
  <si>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</si>
  <si>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</si>
  <si>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</si>
  <si>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</si>
  <si>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</si>
  <si>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</si>
  <si>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</si>
  <si>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</si>
  <si>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</si>
  <si>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</si>
  <si>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</si>
  <si>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</si>
  <si>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</si>
  <si>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</si>
  <si>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</si>
  <si>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</si>
  <si>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</si>
  <si>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</si>
  <si>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</si>
  <si>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</si>
  <si>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</si>
  <si>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</si>
  <si>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</si>
  <si>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</si>
  <si>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</si>
  <si>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</si>
  <si>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</si>
  <si>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</si>
  <si>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</si>
  <si>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</si>
  <si>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</si>
  <si>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</si>
  <si>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</si>
  <si>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</si>
  <si>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</si>
  <si>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</si>
  <si>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</si>
  <si>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</si>
  <si>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</si>
  <si>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</si>
  <si>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</si>
  <si>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</si>
  <si>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</si>
  <si>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</si>
  <si>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</si>
  <si>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</si>
  <si>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</si>
  <si>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</si>
  <si>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</si>
  <si>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</si>
  <si>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</si>
  <si>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</si>
  <si>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</si>
  <si>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</si>
  <si>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</si>
  <si>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</si>
  <si>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</si>
  <si>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</si>
  <si>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</si>
  <si>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</si>
  <si>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</si>
  <si>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</si>
  <si>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</si>
  <si>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</si>
  <si>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</si>
  <si>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</si>
  <si>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</si>
  <si>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</si>
  <si>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</si>
  <si>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</si>
  <si>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</si>
  <si>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</si>
  <si>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</si>
  <si>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</si>
  <si>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</si>
  <si>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</si>
  <si>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</si>
  <si>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</si>
  <si>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</si>
  <si>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</si>
  <si>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</si>
  <si>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</si>
  <si>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</si>
  <si>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</si>
  <si>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</si>
  <si>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</si>
  <si>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</si>
  <si>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</si>
  <si>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</si>
  <si>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</si>
  <si>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</si>
  <si>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</si>
  <si>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</si>
  <si>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</si>
  <si>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</si>
  <si>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</si>
  <si>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</si>
  <si>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</si>
  <si>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</si>
  <si>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</si>
  <si>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</si>
  <si>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</si>
  <si>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</si>
  <si>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</si>
  <si>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</si>
  <si>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</si>
  <si>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</si>
  <si>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</si>
  <si>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</si>
  <si>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</si>
  <si>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</si>
  <si>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</si>
  <si>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</si>
  <si>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</si>
  <si>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</si>
  <si>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</si>
  <si>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</si>
  <si>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</si>
  <si>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</si>
  <si>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</si>
  <si>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</si>
  <si>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</si>
  <si>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</si>
  <si>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</si>
  <si>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</si>
  <si>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</si>
  <si>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</si>
  <si>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</si>
  <si>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</si>
  <si>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</si>
  <si>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</si>
  <si>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</si>
  <si>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</si>
  <si>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</si>
  <si>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</si>
  <si>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</si>
  <si>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</si>
  <si>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</si>
  <si>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</si>
  <si>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</si>
  <si>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</si>
  <si>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</si>
  <si>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</si>
  <si>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</si>
  <si>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</si>
  <si>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</si>
  <si>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</si>
  <si>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</si>
  <si>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</si>
  <si>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</si>
  <si>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</si>
  <si>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</si>
  <si>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</si>
  <si>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</si>
  <si>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</si>
  <si>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</si>
  <si>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</si>
  <si>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</si>
  <si>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</si>
  <si>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</si>
  <si>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</si>
  <si>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</si>
  <si>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</si>
  <si>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</si>
  <si>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</si>
  <si>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</si>
  <si>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</si>
  <si>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</si>
  <si>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</si>
  <si>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</si>
  <si>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</si>
  <si>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</si>
  <si>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</si>
  <si>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</si>
  <si>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</si>
  <si>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</si>
  <si>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</si>
  <si>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</si>
  <si>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</si>
  <si>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</si>
  <si>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</si>
  <si>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</si>
  <si>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</si>
  <si>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</si>
  <si>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</si>
  <si>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</si>
  <si>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</si>
  <si>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</si>
  <si>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</si>
  <si>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</si>
  <si>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</si>
  <si>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</si>
  <si>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</si>
  <si>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</si>
  <si>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</si>
  <si>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</si>
  <si>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</si>
  <si>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</si>
  <si>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</si>
  <si>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</si>
  <si>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</si>
  <si>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</si>
  <si>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</si>
  <si>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</si>
  <si>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</si>
  <si>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</si>
  <si>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</si>
  <si>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</si>
  <si>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</si>
  <si>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</si>
  <si>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</si>
  <si>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</si>
  <si>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</si>
  <si>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</si>
  <si>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</si>
  <si>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</si>
  <si>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</si>
  <si>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</si>
  <si>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</si>
  <si>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</si>
  <si>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</si>
  <si>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</si>
  <si>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</si>
  <si>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</si>
  <si>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</si>
  <si>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</si>
  <si>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</si>
  <si>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</si>
  <si>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</si>
  <si>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</si>
  <si>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</si>
  <si>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</si>
  <si>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</si>
  <si>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</si>
  <si>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</si>
  <si>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</si>
  <si>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</si>
  <si>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</si>
  <si>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</si>
  <si>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</si>
  <si>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</si>
  <si>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</si>
  <si>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</si>
  <si>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</si>
  <si>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</si>
  <si>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</si>
  <si>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</si>
  <si>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</si>
  <si>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</si>
  <si>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</si>
  <si>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</si>
  <si>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</si>
  <si>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</si>
  <si>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</si>
  <si>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</si>
  <si>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</si>
  <si>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</si>
  <si>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</si>
  <si>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</si>
  <si>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</si>
  <si>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</si>
  <si>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</si>
  <si>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</si>
  <si>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</si>
  <si>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</si>
  <si>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</si>
  <si>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</si>
  <si>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</si>
  <si>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</si>
  <si>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</si>
  <si>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</si>
  <si>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</si>
  <si>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</si>
  <si>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</si>
  <si>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</si>
  <si>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</si>
  <si>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</si>
  <si>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</si>
  <si>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</si>
  <si>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</si>
  <si>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</si>
  <si>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</si>
  <si>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</si>
  <si>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</si>
  <si>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</si>
  <si>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</si>
  <si>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</si>
  <si>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</si>
  <si>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</si>
  <si>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</si>
  <si>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</si>
  <si>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</si>
  <si>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</si>
  <si>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</si>
  <si>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</si>
  <si>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</si>
  <si>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</si>
  <si>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</si>
  <si>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</si>
  <si>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</si>
  <si>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</si>
  <si>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</si>
  <si>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</si>
  <si>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</si>
  <si>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</si>
  <si>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</si>
  <si>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</si>
  <si>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</si>
  <si>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</si>
  <si>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</si>
  <si>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</si>
  <si>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</si>
  <si>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</si>
  <si>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</si>
  <si>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</si>
  <si>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</si>
  <si>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</si>
  <si>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</si>
  <si>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</si>
  <si>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</si>
  <si>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</si>
  <si>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</si>
  <si>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</si>
  <si>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</si>
  <si>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</si>
  <si>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</si>
  <si>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</si>
  <si>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</si>
  <si>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</si>
  <si>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</si>
  <si>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</si>
  <si>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</si>
  <si>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</si>
  <si>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</si>
  <si>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</si>
  <si>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</si>
  <si>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</si>
  <si>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</si>
  <si>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</si>
  <si>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</si>
  <si>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</si>
  <si>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</si>
  <si>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</si>
  <si>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</si>
  <si>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</si>
  <si>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</si>
  <si>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</si>
  <si>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</si>
  <si>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</si>
  <si>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</si>
  <si>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</si>
  <si>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</si>
  <si>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</si>
  <si>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</si>
  <si>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</si>
  <si>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</si>
  <si>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</si>
  <si>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</si>
  <si>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</si>
  <si>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</si>
  <si>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</si>
  <si>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</si>
  <si>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</si>
  <si>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</si>
  <si>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</si>
  <si>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</si>
  <si>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</si>
  <si>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</si>
  <si>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</si>
  <si>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</si>
  <si>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</si>
  <si>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</si>
  <si>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</si>
  <si>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</si>
  <si>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</si>
  <si>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</si>
  <si>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</si>
  <si>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</si>
  <si>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</si>
  <si>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</si>
  <si>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</si>
  <si>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</si>
  <si>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</si>
  <si>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</si>
  <si>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</si>
  <si>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</si>
  <si>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</si>
  <si>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</si>
  <si>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</si>
  <si>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</si>
  <si>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</si>
  <si>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</si>
  <si>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</si>
  <si>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</si>
  <si>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</si>
  <si>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</si>
  <si>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</si>
  <si>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</si>
  <si>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</si>
  <si>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</si>
  <si>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</si>
  <si>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</si>
  <si>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</si>
  <si>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</si>
  <si>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</si>
  <si>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</si>
  <si>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</si>
  <si>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</si>
  <si>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</si>
  <si>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</si>
  <si>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</si>
  <si>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</si>
  <si>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</si>
  <si>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</si>
  <si>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</si>
  <si>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</si>
  <si>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</si>
  <si>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</si>
  <si>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</si>
  <si>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</si>
  <si>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</si>
  <si>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</si>
  <si>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</si>
  <si>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</si>
  <si>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</si>
  <si>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</si>
  <si>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</si>
  <si>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</si>
  <si>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</si>
  <si>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</si>
  <si>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</si>
  <si>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</si>
  <si>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</si>
  <si>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</si>
  <si>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</si>
  <si>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</si>
  <si>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</si>
  <si>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</si>
  <si>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</si>
  <si>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</si>
  <si>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</si>
  <si>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</si>
  <si>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</si>
  <si>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</si>
  <si>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</si>
  <si>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</si>
  <si>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</si>
  <si>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</si>
  <si>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</si>
  <si>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</si>
  <si>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</si>
  <si>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</si>
  <si>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</si>
  <si>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</si>
  <si>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</si>
  <si>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</si>
  <si>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</si>
  <si>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</si>
  <si>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</si>
  <si>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</si>
  <si>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</si>
  <si>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</si>
  <si>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</si>
  <si>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</si>
  <si>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</si>
  <si>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</si>
  <si>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</si>
  <si>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</si>
  <si>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</si>
  <si>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</si>
  <si>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</si>
  <si>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</si>
  <si>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</si>
  <si>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</si>
  <si>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</si>
  <si>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</si>
  <si>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</si>
  <si>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</si>
  <si>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</si>
  <si>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</si>
  <si>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</si>
  <si>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</si>
  <si>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</si>
  <si>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</si>
  <si>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</si>
  <si>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</si>
  <si>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</si>
  <si>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</si>
  <si>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</si>
  <si>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</si>
  <si>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</si>
  <si>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</si>
  <si>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</si>
  <si>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</si>
  <si>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</si>
  <si>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</si>
  <si>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</si>
  <si>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</si>
  <si>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</si>
  <si>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</si>
  <si>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</si>
  <si>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</si>
  <si>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</si>
  <si>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</si>
  <si>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</si>
  <si>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</si>
  <si>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</si>
  <si>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</si>
  <si>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</si>
  <si>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</si>
  <si>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</si>
  <si>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</si>
  <si>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</si>
  <si>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</si>
  <si>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</si>
  <si>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</si>
  <si>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</si>
  <si>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</si>
  <si>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</si>
  <si>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</si>
  <si>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</si>
  <si>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</si>
  <si>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</si>
  <si>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</si>
  <si>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</si>
  <si>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</si>
  <si>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</si>
  <si>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</si>
  <si>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</si>
  <si>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</si>
  <si>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</si>
  <si>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</si>
  <si>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</si>
  <si>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</si>
  <si>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</si>
  <si>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</si>
  <si>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</si>
  <si>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</si>
  <si>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</si>
  <si>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</si>
  <si>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</si>
  <si>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</si>
  <si>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</si>
  <si>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</si>
  <si>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</si>
  <si>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</si>
  <si>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</si>
  <si>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</si>
  <si>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</si>
  <si>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</si>
  <si>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</si>
  <si>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</si>
  <si>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</si>
  <si>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</si>
  <si>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</si>
  <si>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</si>
  <si>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</si>
  <si>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</si>
  <si>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</si>
  <si>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</si>
  <si>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</si>
  <si>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</si>
  <si>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</si>
  <si>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</si>
  <si>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</si>
  <si>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</si>
  <si>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</si>
  <si>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</si>
  <si>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</si>
  <si>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</si>
  <si>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</si>
  <si>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</si>
  <si>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</si>
  <si>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</si>
  <si>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</si>
  <si>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</si>
  <si>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</si>
  <si>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</si>
  <si>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</si>
  <si>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</si>
  <si>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</si>
  <si>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</si>
  <si>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</si>
  <si>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</si>
  <si>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</si>
  <si>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</si>
  <si>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</si>
  <si>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</si>
  <si>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</si>
  <si>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</si>
  <si>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</si>
  <si>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</si>
  <si>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</si>
  <si>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</si>
  <si>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</si>
  <si>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</si>
  <si>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</si>
  <si>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</si>
  <si>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</si>
  <si>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</si>
  <si>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</si>
  <si>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</si>
  <si>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</si>
  <si>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</si>
  <si>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</si>
  <si>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</si>
  <si>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</si>
  <si>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</si>
  <si>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</si>
  <si>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</si>
  <si>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</si>
  <si>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</si>
  <si>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</si>
  <si>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</si>
  <si>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</si>
  <si>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</si>
  <si>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</si>
  <si>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</si>
  <si>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</si>
  <si>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</si>
  <si>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</si>
  <si>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</si>
  <si>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</si>
  <si>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</si>
  <si>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</si>
  <si>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</si>
  <si>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</si>
  <si>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</si>
  <si>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</si>
  <si>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</si>
  <si>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</si>
  <si>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</si>
  <si>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</si>
  <si>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</si>
  <si>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</si>
  <si>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</si>
  <si>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</si>
  <si>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</si>
  <si>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</si>
  <si>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</si>
  <si>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</si>
  <si>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</si>
  <si>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</si>
  <si>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</si>
  <si>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</si>
  <si>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</si>
  <si>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</si>
  <si>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</si>
  <si>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</si>
  <si>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</si>
  <si>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</si>
  <si>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</si>
  <si>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</si>
  <si>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</si>
  <si>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</si>
  <si>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</si>
  <si>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</si>
  <si>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</si>
  <si>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</si>
  <si>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</si>
  <si>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</si>
  <si>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</si>
  <si>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</si>
  <si>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</si>
  <si>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</si>
  <si>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</si>
  <si>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</si>
  <si>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</si>
  <si>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</si>
  <si>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</si>
  <si>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</si>
  <si>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</si>
  <si>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</si>
  <si>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</si>
  <si>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</si>
  <si>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</si>
  <si>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</si>
  <si>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</si>
  <si>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</si>
  <si>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</si>
  <si>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</si>
  <si>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</si>
  <si>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</si>
  <si>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</si>
  <si>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</si>
  <si>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</si>
  <si>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</si>
  <si>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</si>
  <si>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</si>
  <si>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</si>
  <si>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</si>
  <si>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</si>
  <si>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</si>
  <si>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</si>
  <si>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</si>
  <si>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</si>
  <si>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</si>
  <si>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</si>
  <si>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</si>
  <si>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</si>
  <si>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</si>
  <si>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</si>
  <si>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</si>
  <si>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</si>
  <si>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</si>
  <si>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</si>
  <si>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</si>
  <si>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</si>
  <si>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</si>
  <si>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</si>
  <si>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</si>
  <si>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</si>
  <si>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</si>
  <si>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</si>
  <si>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</si>
  <si>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</si>
  <si>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</si>
  <si>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</si>
  <si>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</si>
  <si>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</si>
  <si>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</si>
  <si>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</si>
  <si>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</si>
  <si>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</si>
  <si>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</si>
  <si>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</si>
  <si>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</si>
  <si>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</si>
  <si>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</si>
  <si>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</si>
  <si>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</si>
  <si>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</si>
  <si>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</si>
  <si>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</si>
  <si>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</si>
  <si>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</si>
  <si>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</si>
  <si>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</si>
  <si>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</si>
  <si>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</si>
  <si>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</si>
  <si>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</si>
  <si>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</si>
  <si>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</si>
  <si>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</si>
  <si>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</si>
  <si>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</si>
  <si>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</si>
  <si>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</si>
  <si>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</si>
  <si>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</si>
  <si>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</si>
  <si>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</si>
  <si>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</si>
  <si>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</si>
  <si>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</si>
  <si>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</si>
  <si>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</si>
  <si>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</si>
  <si>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</si>
  <si>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</si>
  <si>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</si>
  <si>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</si>
  <si>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</si>
  <si>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</si>
  <si>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</si>
  <si>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</si>
  <si>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</si>
  <si>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</si>
  <si>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</si>
  <si>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</si>
  <si>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</si>
  <si>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</si>
  <si>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</si>
  <si>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</si>
  <si>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</si>
  <si>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</si>
  <si>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</si>
  <si>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</si>
  <si>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</si>
  <si>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</si>
  <si>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</si>
  <si>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</si>
  <si>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</si>
  <si>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</si>
  <si>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</si>
  <si>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</si>
  <si>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</si>
  <si>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</si>
  <si>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</si>
  <si>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</si>
  <si>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</si>
  <si>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</si>
  <si>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</si>
  <si>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</si>
  <si>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</si>
  <si>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</si>
  <si>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</si>
  <si>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</si>
  <si>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</si>
  <si>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</si>
  <si>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</si>
  <si>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</si>
  <si>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</si>
  <si>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</si>
  <si>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</si>
  <si>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</si>
  <si>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</si>
  <si>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</si>
  <si>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</si>
  <si>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</si>
  <si>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</si>
  <si>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</si>
  <si>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</si>
  <si>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</si>
  <si>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</si>
  <si>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</si>
  <si>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</si>
  <si>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</si>
  <si>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</si>
  <si>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</si>
  <si>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</si>
  <si>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</si>
  <si>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</si>
  <si>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</si>
  <si>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</si>
  <si>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</si>
  <si>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</si>
  <si>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</si>
  <si>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</si>
  <si>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</si>
  <si>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</si>
  <si>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</si>
  <si>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</si>
  <si>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</si>
  <si>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</si>
  <si>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</si>
  <si>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</si>
  <si>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</si>
  <si>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</si>
  <si>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</si>
  <si>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</si>
  <si>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</si>
  <si>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</si>
  <si>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</si>
  <si>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</si>
  <si>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</si>
  <si>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</si>
  <si>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</si>
  <si>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</si>
  <si>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</si>
  <si>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</si>
  <si>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</si>
  <si>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</si>
  <si>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</si>
  <si>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</si>
  <si>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</si>
  <si>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</si>
  <si>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</si>
  <si>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</si>
  <si>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</si>
  <si>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</si>
  <si>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</si>
  <si>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</si>
  <si>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</si>
  <si>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</si>
  <si>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</si>
  <si>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</si>
  <si>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</si>
  <si>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</si>
  <si>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</si>
  <si>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</si>
  <si>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</si>
  <si>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</si>
  <si>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</si>
  <si>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</si>
  <si>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</si>
  <si>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</si>
  <si>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</si>
  <si>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</si>
  <si>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</si>
  <si>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</si>
  <si>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</si>
  <si>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</si>
  <si>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</si>
  <si>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</si>
  <si>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</si>
  <si>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</si>
  <si>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</si>
  <si>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</si>
  <si>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</si>
  <si>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</si>
  <si>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</si>
  <si>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</si>
  <si>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</si>
  <si>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</si>
  <si>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</si>
  <si>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</si>
  <si>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</si>
  <si>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</si>
  <si>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</si>
  <si>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</si>
  <si>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</si>
  <si>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</si>
  <si>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</si>
  <si>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</si>
  <si>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</si>
  <si>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</si>
  <si>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</si>
  <si>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</si>
  <si>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</si>
  <si>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</si>
  <si>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</si>
  <si>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</si>
  <si>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</si>
  <si>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</si>
  <si>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</si>
  <si>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</si>
  <si>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</si>
  <si>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</si>
  <si>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</si>
  <si>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</si>
  <si>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</si>
  <si>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</si>
  <si>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</si>
  <si>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</si>
  <si>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</si>
  <si>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</si>
  <si>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</si>
  <si>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</si>
  <si>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</si>
  <si>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</si>
  <si>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</si>
  <si>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</si>
  <si>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</si>
  <si>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</si>
  <si>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</si>
  <si>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</si>
  <si>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</si>
  <si>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</si>
  <si>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</si>
  <si>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</si>
  <si>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</si>
  <si>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</si>
  <si>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</si>
  <si>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</si>
  <si>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</si>
  <si>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</si>
  <si>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</si>
  <si>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</si>
  <si>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</si>
  <si>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</si>
  <si>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</si>
  <si>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</si>
  <si>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</si>
  <si>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</si>
  <si>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</si>
  <si>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</si>
  <si>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</si>
  <si>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</si>
  <si>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</si>
  <si>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</si>
  <si>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</si>
  <si>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</si>
  <si>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</si>
  <si>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</si>
  <si>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</si>
  <si>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</si>
  <si>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</si>
  <si>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</si>
  <si>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</si>
  <si>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</si>
  <si>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</si>
  <si>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</si>
  <si>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</si>
  <si>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</si>
  <si>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</si>
  <si>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</si>
  <si>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</si>
  <si>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</si>
  <si>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</si>
  <si>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</si>
  <si>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</si>
  <si>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</si>
  <si>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</si>
  <si>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</si>
  <si>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</si>
  <si>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</si>
  <si>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</si>
  <si>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</si>
  <si>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</si>
  <si>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</si>
  <si>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</si>
  <si>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</si>
  <si>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</si>
  <si>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</si>
  <si>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</si>
  <si>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</si>
  <si>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</si>
  <si>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</si>
  <si>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</si>
  <si>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</si>
  <si>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</si>
  <si>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</si>
  <si>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</si>
  <si>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</si>
  <si>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</si>
  <si>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</si>
  <si>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</si>
  <si>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</si>
  <si>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</si>
  <si>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</si>
  <si>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</si>
  <si>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</si>
  <si>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</si>
  <si>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</si>
  <si>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</si>
  <si>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</si>
  <si>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</si>
  <si>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</si>
  <si>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</si>
  <si>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</si>
  <si>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</si>
  <si>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</si>
  <si>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</si>
  <si>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</si>
  <si>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</si>
  <si>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</si>
  <si>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</si>
  <si>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</si>
  <si>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</si>
  <si>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</si>
  <si>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</si>
  <si>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</si>
  <si>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</si>
  <si>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</si>
  <si>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</si>
  <si>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</si>
  <si>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</si>
  <si>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</si>
  <si>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</si>
  <si>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</si>
  <si>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</si>
  <si>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</si>
  <si>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</si>
  <si>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</si>
  <si>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</si>
  <si>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</si>
  <si>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</si>
  <si>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</si>
  <si>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</si>
  <si>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</si>
  <si>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</si>
  <si>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</si>
  <si>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</si>
  <si>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</si>
  <si>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</si>
  <si>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</si>
  <si>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</si>
  <si>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</si>
  <si>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</si>
  <si>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</si>
  <si>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</si>
  <si>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</si>
  <si>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</si>
  <si>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</si>
  <si>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</si>
  <si>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</si>
  <si>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</si>
  <si>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</si>
  <si>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</si>
  <si>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</si>
  <si>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</si>
  <si>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</si>
  <si>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</si>
  <si>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</si>
  <si>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</si>
  <si>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</si>
  <si>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</si>
  <si>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</si>
  <si>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</si>
  <si>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</si>
  <si>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</si>
  <si>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</si>
  <si>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</si>
  <si>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</si>
  <si>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</si>
  <si>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</si>
  <si>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</si>
  <si>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</si>
  <si>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</si>
  <si>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</si>
  <si>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</si>
  <si>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</si>
  <si>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</si>
  <si>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</si>
  <si>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</si>
  <si>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</si>
  <si>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</si>
  <si>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</si>
  <si>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</si>
  <si>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</si>
  <si>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</si>
  <si>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</si>
  <si>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</si>
  <si>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</si>
  <si>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</si>
  <si>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</si>
  <si>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</si>
  <si>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</si>
  <si>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</si>
  <si>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</si>
  <si>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</si>
  <si>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</si>
  <si>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</si>
  <si>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</si>
  <si>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</si>
  <si>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</si>
  <si>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</si>
  <si>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</si>
  <si>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</si>
  <si>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</si>
  <si>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</si>
  <si>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</si>
  <si>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</si>
  <si>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</si>
  <si>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</si>
  <si>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</si>
  <si>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</si>
  <si>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</si>
  <si>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</si>
  <si>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</si>
  <si>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</si>
  <si>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</si>
  <si>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</si>
  <si>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</si>
  <si>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</si>
  <si>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</si>
  <si>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</si>
  <si>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</si>
  <si>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</si>
  <si>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</si>
  <si>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</si>
  <si>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</si>
  <si>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</si>
  <si>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</si>
  <si>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</si>
  <si>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</si>
  <si>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</si>
  <si>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</si>
  <si>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</si>
  <si>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</si>
  <si>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</si>
  <si>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</si>
  <si>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</si>
  <si>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</si>
  <si>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</si>
  <si>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</si>
  <si>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</si>
  <si>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</si>
  <si>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</si>
  <si>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</si>
  <si>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</si>
  <si>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</si>
  <si>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</si>
  <si>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</si>
  <si>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</si>
  <si>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</si>
  <si>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</si>
  <si>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</si>
  <si>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</si>
  <si>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</si>
  <si>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</si>
  <si>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</si>
  <si>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</si>
  <si>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</si>
  <si>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</si>
  <si>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</si>
  <si>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</si>
  <si>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</si>
  <si>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</si>
  <si>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</si>
  <si>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</si>
  <si>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</si>
  <si>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</si>
  <si>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</si>
  <si>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</si>
  <si>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</si>
  <si>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</si>
  <si>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</si>
  <si>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</si>
  <si>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</si>
  <si>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</si>
  <si>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</si>
  <si>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</si>
  <si>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</si>
  <si>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</si>
  <si>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</si>
  <si>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</si>
  <si>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</si>
  <si>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</si>
  <si>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</si>
  <si>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</si>
  <si>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</si>
  <si>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</si>
  <si>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</si>
  <si>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</si>
  <si>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</si>
  <si>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</si>
  <si>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</si>
  <si>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</si>
  <si>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</si>
  <si>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</si>
  <si>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</si>
  <si>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</si>
  <si>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</si>
  <si>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</si>
  <si>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</si>
  <si>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</si>
  <si>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</si>
  <si>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</si>
  <si>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</si>
  <si>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</si>
  <si>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</si>
  <si>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</si>
  <si>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</si>
  <si>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</si>
  <si>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</si>
  <si>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</si>
  <si>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</si>
  <si>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</si>
  <si>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</si>
  <si>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</si>
  <si>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</si>
  <si>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</si>
  <si>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</si>
  <si>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</si>
  <si>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</si>
  <si>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</si>
  <si>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</si>
  <si>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</si>
  <si>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</si>
  <si>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</si>
  <si>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</si>
  <si>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</si>
  <si>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</si>
  <si>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</si>
  <si>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</si>
  <si>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</si>
  <si>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</si>
  <si>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</si>
  <si>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</si>
  <si>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</si>
  <si>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</si>
  <si>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</si>
  <si>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</si>
  <si>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</si>
  <si>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</si>
  <si>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</si>
  <si>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</si>
  <si>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</si>
  <si>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</si>
  <si>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</si>
  <si>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</si>
  <si>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</si>
  <si>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</si>
  <si>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</si>
  <si>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</si>
  <si>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</si>
  <si>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</si>
  <si>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</si>
  <si>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</si>
  <si>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</si>
  <si>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</si>
  <si>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</si>
  <si>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</si>
  <si>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</si>
  <si>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</si>
  <si>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</si>
  <si>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</si>
  <si>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</si>
  <si>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</si>
  <si>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</si>
  <si>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</si>
  <si>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</si>
  <si>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</si>
  <si>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</si>
  <si>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</si>
  <si>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</si>
  <si>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</si>
  <si>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</si>
  <si>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</si>
  <si>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</si>
  <si>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</si>
  <si>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</si>
  <si>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</si>
  <si>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</si>
  <si>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</si>
  <si>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</si>
  <si>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</si>
  <si>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</si>
  <si>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</si>
  <si>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</si>
  <si>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</si>
  <si>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</si>
  <si>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</si>
  <si>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</si>
  <si>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</si>
  <si>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</si>
  <si>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</si>
  <si>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</si>
  <si>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</si>
  <si>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</si>
  <si>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</si>
  <si>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</si>
  <si>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</si>
  <si>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</si>
  <si>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</si>
  <si>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</si>
  <si>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</si>
  <si>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</si>
  <si>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</si>
  <si>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</si>
  <si>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</si>
  <si>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</si>
  <si>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</si>
  <si>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</si>
  <si>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</si>
  <si>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</si>
  <si>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</si>
  <si>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</si>
  <si>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</si>
  <si>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</si>
  <si>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</si>
  <si>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</si>
  <si>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</si>
  <si>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</si>
  <si>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</si>
  <si>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</si>
  <si>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</si>
  <si>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</si>
  <si>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</si>
  <si>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</si>
  <si>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</si>
  <si>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</si>
  <si>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</si>
  <si>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</si>
  <si>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</si>
  <si>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</si>
  <si>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</si>
  <si>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</si>
  <si>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</si>
  <si>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</si>
  <si>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</si>
  <si>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</si>
  <si>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</si>
  <si>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</si>
  <si>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</si>
  <si>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</si>
  <si>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</si>
  <si>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</si>
  <si>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</si>
  <si>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</si>
  <si>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</si>
  <si>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</si>
  <si>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</si>
  <si>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</si>
  <si>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</si>
  <si>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</si>
  <si>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</si>
  <si>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</si>
  <si>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</si>
  <si>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</si>
  <si>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</si>
  <si>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</si>
  <si>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</si>
  <si>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</si>
  <si>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</si>
  <si>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</si>
  <si>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</si>
  <si>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</si>
  <si>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</si>
  <si>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</si>
  <si>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</si>
  <si>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</si>
  <si>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</si>
  <si>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</si>
  <si>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</si>
  <si>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</si>
  <si>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</si>
  <si>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</si>
  <si>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</si>
  <si>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</si>
  <si>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</si>
  <si>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</si>
  <si>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</si>
  <si>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</si>
  <si>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</si>
  <si>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</si>
  <si>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</si>
  <si>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</si>
  <si>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</si>
  <si>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</si>
  <si>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</si>
  <si>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</si>
  <si>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</si>
  <si>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</si>
  <si>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</si>
  <si>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</si>
  <si>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</si>
  <si>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</si>
  <si>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</si>
  <si>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</si>
  <si>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</si>
  <si>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</si>
  <si>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</si>
  <si>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</si>
  <si>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</si>
  <si>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</si>
  <si>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</si>
  <si>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</si>
  <si>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</si>
  <si>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</si>
  <si>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</si>
  <si>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</si>
  <si>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</si>
  <si>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</si>
  <si>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</si>
  <si>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</si>
  <si>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</si>
  <si>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</si>
  <si>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</si>
  <si>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</si>
  <si>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</si>
  <si>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</si>
  <si>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</si>
  <si>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</si>
  <si>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</si>
  <si>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</si>
  <si>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</si>
  <si>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</si>
  <si>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</si>
  <si>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</si>
  <si>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</si>
  <si>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</si>
  <si>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</si>
  <si>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</si>
  <si>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</si>
  <si>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</si>
  <si>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</si>
  <si>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</si>
  <si>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</si>
  <si>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</si>
  <si>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</si>
  <si>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</si>
  <si>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</si>
  <si>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</si>
  <si>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</si>
  <si>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</si>
  <si>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</si>
  <si>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</si>
  <si>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</si>
  <si>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</si>
  <si>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</si>
  <si>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</si>
  <si>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</si>
  <si>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</si>
  <si>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</si>
  <si>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</si>
  <si>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</si>
  <si>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</si>
  <si>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</si>
  <si>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</si>
  <si>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</si>
  <si>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</si>
  <si>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</si>
  <si>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</si>
  <si>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</si>
  <si>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</si>
  <si>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</si>
  <si>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</si>
  <si>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</si>
  <si>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</si>
  <si>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</si>
  <si>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</si>
  <si>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</si>
  <si>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</si>
  <si>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</si>
  <si>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</si>
  <si>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</si>
  <si>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</si>
  <si>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</si>
  <si>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</si>
  <si>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</si>
  <si>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</si>
  <si>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</si>
  <si>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</si>
  <si>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</si>
  <si>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</si>
  <si>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</si>
  <si>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</si>
  <si>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</si>
  <si>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</si>
  <si>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</si>
  <si>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</si>
  <si>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</si>
  <si>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</si>
  <si>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</si>
  <si>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</si>
  <si>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</si>
  <si>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</si>
  <si>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</si>
  <si>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</si>
  <si>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</si>
  <si>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</si>
  <si>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</si>
  <si>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</si>
  <si>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</si>
  <si>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</si>
  <si>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</si>
  <si>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</si>
  <si>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</si>
  <si>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</si>
  <si>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</si>
  <si>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</si>
  <si>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</si>
  <si>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</si>
  <si>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</si>
  <si>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</si>
  <si>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</si>
  <si>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</si>
  <si>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</si>
  <si>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</si>
  <si>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</si>
  <si>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</si>
  <si>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</si>
  <si>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</si>
  <si>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</si>
  <si>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</si>
  <si>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</si>
  <si>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</si>
  <si>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</si>
  <si>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</si>
  <si>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</si>
  <si>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</si>
  <si>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</si>
  <si>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</si>
  <si>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</si>
  <si>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</si>
  <si>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</si>
  <si>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</si>
  <si>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</si>
  <si>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</si>
  <si>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</si>
  <si>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</si>
  <si>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</si>
  <si>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</si>
  <si>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</si>
  <si>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</si>
  <si>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</si>
  <si>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</si>
  <si>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</si>
  <si>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</si>
  <si>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</si>
  <si>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</si>
  <si>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</si>
  <si>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</si>
  <si>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</si>
  <si>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</si>
  <si>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</si>
  <si>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</si>
  <si>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</si>
  <si>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</si>
  <si>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</si>
  <si>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</si>
  <si>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</si>
  <si>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</si>
  <si>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</si>
  <si>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</si>
  <si>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</si>
  <si>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</si>
  <si>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</si>
  <si>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</si>
  <si>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</si>
  <si>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</si>
  <si>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</si>
  <si>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</si>
  <si>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</si>
  <si>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</si>
  <si>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</si>
  <si>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</si>
  <si>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</si>
  <si>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</si>
  <si>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</si>
  <si>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</si>
  <si>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</si>
  <si>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</si>
  <si>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</si>
  <si>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</si>
  <si>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</si>
  <si>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</si>
  <si>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</si>
  <si>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</si>
  <si>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</si>
  <si>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</si>
  <si>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</si>
  <si>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</si>
  <si>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</si>
  <si>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</si>
  <si>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</si>
  <si>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</si>
  <si>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</si>
  <si>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</si>
  <si>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</si>
  <si>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</si>
  <si>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</si>
  <si>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</si>
  <si>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</si>
  <si>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</si>
  <si>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</si>
  <si>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</si>
  <si>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</si>
  <si>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</si>
  <si>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</si>
  <si>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</si>
  <si>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</si>
  <si>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</si>
  <si>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</si>
  <si>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</si>
  <si>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</si>
  <si>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</si>
  <si>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</si>
  <si>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</si>
  <si>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</si>
  <si>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</si>
  <si>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</si>
  <si>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</si>
  <si>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</si>
  <si>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</si>
  <si>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</si>
  <si>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</si>
  <si>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</si>
  <si>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</si>
  <si>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</si>
  <si>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</si>
  <si>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</si>
  <si>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</si>
  <si>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</si>
  <si>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</si>
  <si>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</si>
  <si>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</si>
  <si>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</si>
  <si>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</si>
  <si>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</si>
  <si>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</si>
  <si>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</si>
  <si>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</si>
  <si>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</si>
  <si>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</si>
  <si>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</si>
  <si>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</si>
  <si>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</si>
  <si>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</si>
  <si>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</si>
  <si>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</si>
  <si>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</si>
  <si>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</si>
  <si>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</si>
  <si>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</si>
  <si>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</si>
  <si>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</si>
  <si>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</si>
  <si>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</si>
  <si>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</si>
  <si>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</si>
  <si>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</si>
  <si>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</si>
  <si>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</si>
  <si>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</si>
  <si>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</si>
  <si>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</si>
  <si>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</si>
  <si>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</si>
  <si>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</si>
  <si>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</si>
  <si>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</si>
  <si>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</si>
  <si>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</si>
  <si>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</si>
  <si>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</si>
  <si>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</si>
  <si>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</si>
  <si>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</si>
  <si>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</si>
  <si>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</si>
  <si>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</si>
  <si>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</si>
  <si>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</si>
  <si>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</si>
  <si>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</si>
  <si>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</si>
  <si>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</si>
  <si>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</si>
  <si>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</si>
  <si>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</si>
  <si>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</si>
  <si>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</si>
  <si>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</si>
  <si>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</si>
  <si>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</si>
  <si>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</si>
  <si>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</si>
  <si>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</si>
  <si>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</si>
  <si>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</si>
  <si>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</si>
  <si>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</si>
  <si>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</si>
  <si>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</si>
  <si>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</si>
  <si>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</si>
  <si>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</si>
  <si>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</si>
  <si>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</si>
  <si>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</si>
  <si>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</si>
  <si>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</si>
  <si>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</si>
  <si>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</si>
  <si>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</si>
  <si>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</si>
  <si>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</si>
  <si>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</si>
  <si>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</si>
  <si>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</si>
  <si>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</si>
  <si>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</si>
  <si>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</si>
  <si>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</si>
  <si>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</si>
  <si>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</si>
  <si>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</si>
  <si>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</si>
  <si>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</si>
  <si>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</si>
  <si>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</si>
  <si>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</si>
  <si>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</si>
  <si>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</si>
  <si>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</si>
  <si>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</si>
  <si>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</si>
  <si>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</si>
  <si>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</si>
  <si>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</si>
  <si>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</si>
  <si>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</si>
  <si>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</si>
  <si>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</si>
  <si>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</si>
  <si>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</si>
  <si>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</si>
  <si>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</si>
  <si>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</si>
  <si>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</si>
  <si>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</si>
  <si>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</si>
  <si>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</si>
  <si>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</si>
  <si>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</si>
  <si>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</si>
  <si>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</si>
  <si>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</si>
  <si>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</si>
  <si>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</si>
  <si>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</si>
  <si>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</si>
  <si>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</si>
  <si>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</si>
  <si>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</si>
  <si>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</si>
  <si>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</si>
  <si>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</si>
  <si>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</si>
  <si>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</si>
  <si>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</si>
  <si>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</si>
  <si>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</si>
  <si>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</si>
  <si>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</si>
  <si>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</si>
  <si>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</si>
  <si>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</si>
  <si>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</si>
  <si>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</si>
  <si>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</si>
  <si>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</si>
  <si>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</si>
  <si>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</si>
  <si>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</si>
  <si>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</si>
  <si>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</si>
  <si>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</si>
  <si>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</si>
  <si>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</si>
  <si>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</si>
  <si>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</si>
  <si>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</si>
  <si>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</si>
  <si>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</si>
  <si>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</si>
  <si>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</si>
  <si>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</si>
  <si>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</si>
  <si>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</si>
  <si>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</si>
  <si>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</si>
  <si>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</si>
  <si>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</si>
  <si>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</si>
  <si>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</si>
  <si>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</si>
  <si>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</si>
  <si>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</si>
  <si>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</si>
  <si>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</si>
  <si>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</si>
  <si>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</si>
  <si>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</si>
  <si>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</si>
  <si>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</si>
  <si>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</si>
  <si>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</si>
  <si>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</si>
  <si>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</si>
  <si>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</si>
  <si>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</si>
  <si>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</si>
  <si>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</si>
  <si>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</si>
  <si>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</si>
  <si>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</si>
  <si>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</si>
  <si>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</si>
  <si>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</si>
  <si>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</si>
  <si>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</si>
  <si>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</si>
  <si>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</si>
  <si>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</si>
  <si>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</si>
  <si>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</si>
  <si>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</si>
  <si>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</si>
  <si>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</si>
  <si>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</si>
  <si>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</si>
  <si>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</si>
  <si>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</si>
  <si>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</si>
  <si>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</si>
  <si>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</si>
  <si>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</si>
  <si>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</si>
  <si>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</si>
  <si>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</si>
  <si>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</si>
  <si>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</si>
  <si>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</si>
  <si>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</si>
  <si>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</si>
  <si>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</si>
  <si>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</si>
  <si>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</si>
  <si>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</si>
  <si>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</si>
  <si>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</si>
  <si>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</si>
  <si>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</si>
  <si>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</si>
  <si>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</si>
  <si>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</si>
  <si>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</si>
  <si>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</si>
  <si>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</si>
  <si>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</si>
  <si>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</si>
  <si>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</si>
  <si>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</si>
  <si>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</si>
  <si>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</si>
  <si>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</si>
  <si>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</si>
  <si>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</si>
  <si>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</si>
  <si>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</si>
  <si>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</si>
  <si>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</si>
  <si>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</si>
  <si>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</si>
  <si>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</si>
  <si>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</si>
  <si>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</si>
  <si>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</si>
  <si>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</si>
  <si>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</si>
  <si>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</si>
  <si>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</si>
  <si>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</si>
  <si>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</si>
  <si>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</si>
  <si>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</si>
  <si>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</si>
  <si>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</si>
  <si>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</si>
  <si>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</si>
  <si>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</si>
  <si>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</si>
  <si>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</si>
  <si>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</si>
  <si>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</si>
  <si>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</si>
  <si>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</si>
  <si>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</si>
  <si>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</si>
  <si>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</si>
  <si>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</si>
  <si>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</si>
  <si>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</si>
  <si>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</si>
  <si>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</si>
  <si>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</si>
  <si>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</si>
  <si>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</si>
  <si>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</si>
  <si>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</si>
  <si>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</si>
  <si>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</si>
  <si>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</si>
  <si>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</si>
  <si>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</si>
  <si>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</si>
  <si>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</si>
  <si>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</si>
  <si>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</si>
  <si>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</si>
  <si>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</si>
  <si>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</si>
  <si>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</si>
  <si>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</si>
  <si>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</si>
  <si>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</si>
  <si>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</si>
  <si>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</si>
  <si>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</si>
  <si>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</si>
  <si>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</si>
  <si>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</si>
  <si>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</si>
  <si>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</si>
  <si>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</si>
  <si>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</si>
  <si>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</si>
  <si>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</si>
  <si>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</si>
  <si>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</si>
  <si>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</si>
  <si>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</si>
  <si>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</si>
  <si>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</si>
  <si>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</si>
  <si>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</si>
  <si>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</si>
  <si>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</si>
  <si>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</si>
  <si>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</si>
  <si>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</si>
  <si>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</si>
  <si>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</si>
  <si>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</si>
  <si>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</si>
  <si>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</si>
  <si>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</si>
  <si>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</si>
  <si>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</si>
  <si>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</si>
  <si>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</si>
  <si>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</si>
  <si>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</si>
  <si>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</si>
  <si>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</si>
  <si>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</si>
  <si>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</si>
  <si>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</si>
  <si>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</si>
  <si>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</si>
  <si>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</si>
  <si>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</si>
  <si>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</si>
  <si>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</si>
  <si>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</si>
  <si>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</si>
  <si>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</si>
  <si>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</si>
  <si>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</si>
  <si>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</si>
  <si>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</si>
  <si>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</si>
  <si>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</si>
  <si>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</si>
  <si>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</si>
  <si>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</si>
  <si>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</si>
  <si>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</si>
  <si>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</si>
  <si>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</si>
  <si>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</si>
  <si>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</si>
  <si>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</si>
  <si>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</si>
  <si>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</si>
  <si>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</si>
  <si>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</si>
  <si>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</si>
  <si>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</si>
  <si>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</si>
  <si>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</si>
  <si>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</si>
  <si>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</si>
  <si>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</si>
  <si>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</si>
  <si>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</si>
  <si>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</si>
  <si>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</si>
  <si>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</si>
  <si>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</si>
  <si>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</si>
  <si>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</si>
  <si>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</si>
  <si>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</si>
  <si>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</si>
  <si>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</si>
  <si>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</si>
  <si>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</si>
  <si>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</si>
  <si>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</si>
  <si>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</si>
  <si>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</si>
  <si>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</si>
  <si>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</si>
  <si>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</si>
  <si>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</si>
  <si>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</si>
  <si>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</si>
  <si>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</si>
  <si>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</si>
  <si>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</si>
  <si>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</si>
  <si>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</si>
  <si>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</si>
  <si>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</si>
  <si>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</si>
  <si>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</si>
  <si>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</si>
  <si>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</si>
  <si>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</si>
  <si>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</si>
  <si>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</si>
  <si>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</si>
  <si>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</si>
  <si>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</si>
  <si>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</si>
  <si>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</si>
  <si>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</si>
  <si>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</si>
  <si>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</si>
  <si>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</si>
  <si>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</si>
  <si>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</si>
  <si>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</si>
  <si>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</si>
  <si>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</si>
  <si>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</si>
  <si>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</si>
  <si>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</si>
  <si>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</si>
  <si>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</si>
  <si>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</si>
  <si>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</si>
  <si>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</si>
  <si>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</si>
  <si>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</si>
  <si>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</si>
  <si>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</si>
  <si>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</si>
  <si>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</si>
  <si>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</si>
  <si>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</si>
  <si>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</si>
  <si>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</si>
  <si>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</si>
  <si>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</si>
  <si>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</si>
  <si>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</si>
  <si>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</si>
  <si>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</si>
  <si>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</si>
  <si>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</si>
  <si>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</si>
  <si>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</si>
  <si>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</si>
  <si>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</si>
  <si>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</si>
  <si>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</si>
  <si>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</si>
  <si>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</si>
  <si>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</si>
  <si>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</si>
  <si>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</si>
  <si>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</si>
  <si>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</si>
  <si>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</si>
  <si>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</si>
  <si>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</si>
  <si>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</si>
  <si>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</si>
  <si>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</si>
  <si>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</si>
  <si>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</si>
  <si>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</si>
  <si>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</si>
  <si>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</si>
  <si>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</si>
  <si>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</si>
  <si>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</si>
  <si>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</si>
  <si>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</si>
  <si>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</si>
  <si>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</si>
  <si>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</si>
  <si>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</si>
  <si>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</si>
  <si>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</si>
  <si>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</si>
  <si>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</si>
  <si>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</si>
  <si>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</si>
  <si>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</si>
  <si>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</si>
  <si>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</si>
  <si>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</si>
  <si>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</si>
  <si>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</si>
  <si>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</si>
  <si>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</si>
  <si>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</si>
  <si>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</si>
  <si>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</si>
  <si>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</si>
  <si>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</si>
  <si>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</si>
  <si>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</si>
  <si>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</si>
  <si>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</si>
  <si>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</si>
  <si>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</si>
  <si>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</si>
  <si>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</si>
  <si>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</si>
  <si>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</si>
  <si>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</si>
  <si>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</si>
  <si>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</si>
  <si>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</si>
  <si>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</si>
  <si>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</si>
  <si>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</si>
  <si>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</si>
  <si>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</si>
  <si>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</si>
  <si>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</si>
  <si>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</si>
  <si>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</si>
  <si>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</si>
  <si>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</si>
  <si>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</si>
  <si>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</si>
  <si>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</si>
  <si>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</si>
  <si>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</si>
  <si>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</si>
  <si>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</si>
  <si>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</si>
  <si>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</si>
  <si>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</si>
  <si>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</si>
  <si>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</si>
  <si>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</si>
  <si>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</si>
  <si>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</si>
  <si>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</si>
  <si>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</si>
  <si>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</si>
  <si>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</si>
  <si>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</si>
  <si>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</si>
  <si>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</si>
  <si>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</si>
  <si>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</si>
  <si>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</si>
  <si>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</si>
  <si>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</si>
  <si>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</si>
  <si>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</si>
  <si>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</si>
  <si>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</si>
  <si>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</si>
  <si>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</si>
  <si>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</si>
  <si>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</si>
  <si>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</si>
  <si>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</si>
  <si>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</si>
  <si>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</si>
  <si>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</si>
  <si>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</si>
  <si>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</si>
  <si>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</si>
  <si>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</si>
  <si>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</si>
  <si>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</si>
  <si>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</si>
  <si>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</si>
  <si>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</si>
  <si>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</si>
  <si>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</si>
  <si>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</si>
  <si>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</si>
  <si>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</si>
  <si>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</si>
  <si>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</si>
  <si>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</si>
  <si>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</si>
  <si>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</si>
  <si>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</si>
  <si>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</si>
  <si>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</si>
  <si>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</si>
  <si>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</si>
  <si>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</si>
  <si>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</si>
  <si>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</si>
  <si>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</si>
  <si>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</si>
  <si>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</si>
  <si>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</si>
  <si>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</si>
  <si>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</si>
  <si>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</si>
  <si>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</si>
  <si>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</si>
  <si>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</si>
  <si>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</si>
  <si>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</si>
  <si>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</si>
  <si>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</si>
  <si>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</si>
  <si>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</si>
  <si>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</si>
  <si>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</si>
  <si>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</si>
  <si>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</si>
  <si>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</si>
  <si>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</si>
  <si>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</si>
  <si>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</si>
  <si>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</si>
  <si>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</si>
  <si>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</si>
  <si>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</si>
  <si>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</si>
  <si>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</si>
  <si>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</si>
  <si>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</si>
  <si>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</si>
  <si>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</si>
  <si>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</si>
  <si>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</si>
  <si>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</si>
  <si>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</si>
  <si>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</si>
  <si>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</si>
  <si>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</si>
  <si>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</si>
  <si>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</si>
  <si>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</si>
  <si>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</si>
  <si>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</si>
  <si>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</si>
  <si>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</si>
  <si>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</si>
  <si>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</si>
  <si>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</si>
  <si>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</si>
  <si>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</si>
  <si>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</si>
  <si>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</si>
  <si>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</si>
  <si>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</si>
  <si>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</si>
  <si>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</si>
  <si>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</si>
  <si>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</si>
  <si>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</si>
  <si>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</si>
  <si>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</si>
  <si>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</si>
  <si>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</si>
  <si>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</si>
  <si>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</si>
  <si>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</si>
  <si>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</si>
  <si>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</si>
  <si>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</si>
  <si>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</si>
  <si>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</si>
  <si>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</si>
  <si>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</si>
  <si>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</si>
  <si>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</si>
  <si>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</si>
  <si>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</si>
  <si>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</si>
  <si>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</si>
  <si>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</si>
  <si>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</si>
  <si>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</si>
  <si>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</si>
  <si>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</si>
  <si>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</si>
  <si>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</si>
  <si>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</si>
  <si>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</si>
  <si>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</si>
  <si>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</si>
  <si>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</si>
  <si>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</si>
  <si>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</si>
  <si>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</si>
  <si>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</si>
  <si>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</si>
  <si>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</si>
  <si>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</si>
  <si>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</si>
  <si>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</si>
  <si>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</si>
  <si>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</si>
  <si>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</si>
  <si>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</si>
  <si>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</si>
  <si>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</si>
  <si>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</si>
  <si>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</si>
  <si>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</si>
  <si>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</si>
  <si>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</si>
  <si>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</si>
  <si>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</si>
  <si>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</si>
  <si>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</si>
  <si>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</si>
  <si>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</si>
  <si>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</si>
  <si>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</si>
  <si>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</si>
  <si>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</si>
  <si>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</si>
  <si>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</si>
  <si>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</si>
  <si>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</si>
  <si>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</si>
  <si>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</si>
  <si>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</si>
  <si>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</si>
  <si>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</si>
  <si>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</si>
  <si>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</si>
  <si>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</si>
  <si>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</si>
  <si>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</si>
  <si>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</si>
  <si>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</si>
  <si>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</si>
  <si>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</si>
  <si>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</si>
  <si>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</si>
  <si>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</si>
  <si>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</si>
  <si>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</si>
  <si>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</si>
  <si>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</si>
  <si>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</si>
  <si>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</si>
  <si>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</si>
  <si>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</si>
  <si>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</si>
  <si>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</si>
  <si>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</si>
  <si>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</si>
  <si>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</si>
  <si>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</si>
  <si>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</si>
  <si>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</si>
  <si>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</si>
  <si>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</si>
  <si>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</si>
  <si>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</si>
  <si>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</si>
  <si>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</si>
  <si>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</si>
  <si>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</si>
  <si>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</si>
  <si>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</si>
  <si>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</si>
  <si>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</si>
  <si>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</si>
  <si>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</si>
  <si>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</si>
  <si>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</si>
  <si>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</si>
  <si>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</si>
  <si>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</si>
  <si>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</si>
  <si>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</si>
  <si>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</si>
  <si>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</si>
  <si>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</si>
  <si>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</si>
  <si>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</si>
  <si>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</si>
  <si>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</si>
  <si>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</si>
  <si>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</si>
  <si>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</si>
  <si>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</si>
  <si>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</si>
  <si>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</si>
  <si>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</si>
  <si>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</si>
  <si>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</si>
  <si>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</si>
  <si>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</si>
  <si>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</si>
  <si>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</si>
  <si>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</si>
  <si>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</si>
  <si>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</si>
  <si>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</si>
  <si>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</si>
  <si>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</si>
  <si>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</si>
  <si>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</si>
  <si>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</si>
  <si>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</si>
  <si>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</si>
  <si>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</si>
  <si>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</si>
  <si>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</si>
  <si>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</si>
  <si>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</si>
  <si>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</si>
  <si>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</si>
  <si>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</si>
  <si>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</si>
  <si>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</si>
  <si>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</si>
  <si>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</si>
  <si>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</si>
  <si>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</si>
  <si>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</si>
  <si>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</si>
  <si>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</si>
  <si>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</si>
  <si>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</si>
  <si>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</si>
  <si>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</si>
  <si>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</si>
  <si>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</si>
  <si>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</si>
  <si>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</si>
  <si>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</si>
  <si>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</si>
  <si>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</si>
  <si>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</si>
  <si>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</si>
  <si>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</si>
  <si>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</si>
  <si>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</si>
  <si>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</si>
  <si>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</si>
  <si>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</si>
  <si>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</si>
  <si>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</si>
  <si>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</si>
  <si>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</si>
  <si>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</si>
  <si>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</si>
  <si>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</si>
  <si>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</si>
  <si>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</si>
  <si>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</si>
  <si>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</si>
  <si>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</si>
  <si>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</si>
  <si>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</si>
  <si>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</si>
  <si>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</si>
  <si>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</si>
  <si>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</si>
  <si>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</si>
  <si>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</si>
  <si>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</si>
  <si>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</si>
  <si>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</si>
  <si>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</si>
  <si>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</si>
  <si>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</si>
  <si>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</si>
  <si>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</si>
  <si>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</si>
  <si>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</si>
  <si>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</si>
  <si>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</si>
  <si>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</si>
  <si>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</si>
  <si>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</si>
  <si>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</si>
  <si>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</si>
  <si>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</si>
  <si>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</si>
  <si>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</si>
  <si>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</si>
  <si>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</si>
  <si>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</si>
  <si>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</si>
  <si>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</si>
  <si>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</si>
  <si>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</si>
  <si>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</si>
  <si>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</si>
  <si>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</si>
  <si>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</si>
  <si>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</si>
  <si>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</si>
  <si>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</si>
  <si>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</si>
  <si>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</si>
  <si>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</si>
  <si>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</si>
  <si>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</si>
  <si>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</si>
  <si>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</si>
  <si>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</si>
  <si>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</si>
  <si>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</si>
  <si>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</si>
  <si>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</si>
  <si>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</si>
  <si>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</si>
  <si>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</si>
  <si>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</si>
  <si>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</si>
  <si>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</si>
  <si>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</si>
  <si>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</si>
  <si>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</si>
  <si>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</si>
  <si>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</si>
  <si>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</si>
  <si>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</si>
  <si>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</si>
  <si>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</si>
  <si>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</si>
  <si>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</si>
  <si>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</si>
  <si>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</si>
  <si>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</si>
  <si>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</si>
  <si>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</si>
  <si>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</si>
  <si>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</si>
  <si>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</si>
  <si>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</si>
  <si>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</si>
  <si>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</si>
  <si>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</si>
  <si>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</si>
  <si>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</si>
  <si>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</si>
  <si>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</si>
  <si>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</si>
  <si>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</si>
  <si>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</si>
  <si>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</si>
  <si>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</si>
  <si>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</si>
  <si>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</si>
  <si>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</si>
  <si>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</si>
  <si>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</si>
  <si>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</si>
  <si>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</si>
  <si>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</si>
  <si>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</si>
  <si>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</si>
  <si>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</si>
  <si>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</si>
  <si>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</si>
  <si>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</si>
  <si>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</si>
  <si>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</si>
  <si>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</si>
  <si>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</si>
  <si>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</si>
  <si>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</si>
  <si>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</si>
  <si>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</si>
  <si>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</si>
  <si>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</si>
  <si>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</si>
  <si>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</si>
  <si>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</si>
  <si>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</si>
  <si>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</si>
  <si>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</si>
  <si>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</si>
  <si>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</si>
  <si>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</si>
  <si>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</si>
  <si>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</si>
  <si>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</si>
  <si>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</si>
  <si>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</si>
  <si>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</si>
  <si>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</si>
  <si>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</si>
  <si>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</si>
  <si>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</si>
  <si>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</si>
  <si>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</si>
  <si>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</si>
  <si>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</si>
  <si>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</si>
  <si>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</si>
  <si>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</si>
  <si>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</si>
  <si>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</si>
  <si>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</si>
  <si>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</si>
  <si>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</si>
  <si>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</si>
  <si>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</si>
  <si>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</si>
  <si>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</si>
  <si>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</si>
  <si>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</si>
  <si>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</si>
  <si>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</si>
  <si>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</si>
  <si>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</si>
  <si>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</si>
  <si>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</si>
  <si>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</si>
  <si>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</si>
  <si>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</si>
  <si>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</si>
  <si>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</si>
  <si>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</si>
  <si>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</si>
  <si>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</si>
  <si>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</si>
  <si>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</si>
  <si>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</si>
  <si>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</si>
  <si>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</si>
  <si>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</si>
  <si>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</si>
  <si>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</si>
  <si>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</si>
  <si>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</si>
  <si>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</si>
  <si>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</si>
  <si>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</si>
  <si>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</si>
  <si>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</si>
  <si>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</si>
  <si>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</si>
  <si>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</si>
  <si>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</si>
  <si>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</si>
  <si>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</si>
  <si>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</si>
  <si>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</si>
  <si>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</si>
  <si>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</si>
  <si>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</si>
  <si>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</si>
  <si>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</si>
  <si>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</si>
  <si>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</si>
  <si>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</si>
  <si>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</si>
  <si>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</si>
  <si>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</si>
  <si>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</si>
  <si>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</si>
  <si>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</si>
  <si>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</si>
  <si>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</si>
  <si>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</si>
  <si>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</si>
  <si>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</si>
  <si>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</si>
  <si>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</si>
  <si>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</si>
  <si>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</si>
  <si>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</si>
  <si>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</si>
  <si>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</si>
  <si>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</si>
  <si>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</si>
  <si>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</si>
  <si>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</si>
  <si>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</si>
  <si>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</si>
  <si>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</si>
  <si>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</si>
  <si>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</si>
  <si>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</si>
  <si>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</si>
  <si>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</si>
  <si>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</si>
  <si>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</si>
  <si>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</si>
  <si>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</si>
  <si>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</si>
  <si>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</si>
  <si>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</si>
  <si>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</si>
  <si>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</si>
  <si>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</si>
  <si>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</si>
  <si>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</si>
  <si>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</si>
  <si>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</si>
  <si>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</si>
  <si>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</si>
  <si>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</si>
  <si>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</si>
  <si>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</si>
  <si>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</si>
  <si>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</si>
  <si>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</si>
  <si>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</si>
  <si>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</si>
  <si>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</si>
  <si>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</si>
  <si>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</si>
  <si>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</si>
  <si>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</si>
  <si>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</si>
  <si>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</si>
  <si>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</si>
  <si>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</si>
  <si>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</si>
  <si>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</si>
  <si>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</si>
  <si>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</si>
  <si>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</si>
  <si>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</si>
  <si>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</si>
  <si>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</si>
  <si>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</si>
  <si>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</si>
  <si>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</si>
  <si>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</si>
  <si>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</si>
  <si>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</si>
  <si>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</si>
  <si>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</si>
  <si>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</si>
  <si>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</si>
  <si>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</si>
  <si>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</si>
  <si>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</si>
  <si>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</si>
  <si>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</si>
  <si>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</si>
  <si>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</si>
  <si>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</si>
  <si>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</si>
  <si>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</si>
  <si>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</si>
  <si>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</si>
  <si>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</si>
  <si>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</si>
  <si>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</si>
  <si>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</si>
  <si>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</si>
  <si>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</si>
  <si>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</si>
  <si>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</si>
  <si>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</si>
  <si>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</si>
  <si>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</si>
  <si>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</si>
  <si>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</si>
  <si>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</si>
  <si>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</si>
  <si>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</si>
  <si>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</si>
  <si>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</si>
  <si>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</si>
  <si>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</si>
  <si>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</si>
  <si>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</si>
  <si>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</si>
  <si>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</si>
  <si>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</si>
  <si>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</si>
  <si>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</si>
  <si>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</si>
  <si>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</si>
  <si>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</si>
  <si>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</si>
  <si>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</si>
  <si>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</si>
  <si>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</si>
  <si>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</si>
  <si>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</si>
  <si>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</si>
  <si>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</si>
  <si>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</si>
  <si>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</si>
  <si>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</si>
  <si>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</si>
  <si>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</si>
  <si>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</si>
  <si>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</si>
  <si>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</si>
  <si>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</si>
  <si>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</si>
  <si>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</si>
  <si>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</si>
  <si>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</si>
  <si>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</si>
  <si>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</si>
  <si>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</si>
  <si>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</si>
  <si>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</si>
  <si>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</si>
  <si>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</si>
  <si>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</si>
  <si>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</si>
  <si>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</si>
  <si>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</si>
  <si>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</si>
  <si>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</si>
  <si>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</si>
  <si>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</si>
  <si>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</si>
  <si>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</si>
  <si>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</si>
  <si>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</si>
  <si>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</si>
  <si>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</si>
  <si>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</si>
  <si>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</si>
  <si>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</si>
  <si>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</si>
  <si>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</si>
  <si>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</si>
  <si>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</si>
  <si>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</si>
  <si>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</si>
  <si>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</si>
  <si>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</si>
  <si>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</si>
  <si>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</si>
  <si>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</si>
  <si>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</si>
  <si>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</si>
  <si>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</si>
  <si>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</si>
  <si>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</si>
  <si>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</si>
  <si>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</si>
  <si>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</si>
  <si>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</si>
  <si>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</si>
  <si>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</si>
  <si>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</si>
  <si>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</si>
  <si>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</si>
  <si>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</si>
  <si>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</si>
  <si>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</si>
  <si>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</si>
  <si>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</si>
  <si>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</si>
  <si>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</si>
  <si>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</si>
  <si>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</si>
  <si>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</si>
  <si>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</si>
  <si>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</si>
  <si>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</si>
  <si>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</si>
  <si>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</si>
  <si>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</si>
  <si>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</si>
  <si>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</si>
  <si>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</si>
  <si>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</si>
  <si>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</si>
  <si>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</si>
  <si>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</si>
  <si>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</si>
  <si>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</si>
  <si>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</si>
  <si>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</si>
  <si>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</si>
  <si>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</si>
  <si>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</si>
  <si>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</si>
  <si>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</si>
  <si>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</si>
  <si>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</si>
  <si>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</si>
  <si>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</si>
  <si>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</si>
  <si>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</si>
  <si>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</si>
  <si>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</si>
  <si>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</si>
  <si>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</si>
  <si>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</si>
  <si>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</si>
  <si>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</si>
  <si>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</si>
  <si>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</si>
  <si>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</si>
  <si>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</si>
  <si>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</si>
  <si>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</si>
  <si>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</si>
  <si>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</si>
  <si>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</si>
  <si>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</si>
  <si>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</si>
  <si>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</si>
  <si>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</si>
  <si>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</si>
  <si>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</si>
  <si>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</si>
  <si>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</si>
  <si>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</si>
  <si>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</si>
  <si>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</si>
  <si>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</si>
  <si>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</si>
  <si>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</si>
  <si>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</si>
  <si>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</si>
  <si>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</si>
  <si>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</si>
  <si>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</si>
  <si>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</si>
  <si>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</si>
  <si>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</si>
  <si>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</si>
  <si>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</si>
  <si>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</si>
  <si>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</si>
  <si>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</si>
  <si>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</si>
  <si>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</si>
  <si>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</si>
  <si>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</si>
  <si>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</si>
  <si>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</si>
  <si>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</si>
  <si>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</si>
  <si>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</si>
  <si>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</si>
  <si>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</si>
  <si>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</si>
  <si>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</si>
  <si>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</si>
  <si>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</si>
  <si>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</si>
  <si>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</si>
  <si>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</si>
  <si>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</si>
  <si>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</si>
  <si>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</si>
  <si>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</si>
  <si>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</si>
  <si>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</si>
  <si>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</si>
  <si>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</si>
  <si>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</si>
  <si>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</si>
  <si>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</si>
  <si>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</si>
  <si>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</si>
  <si>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</si>
  <si>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</si>
  <si>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</si>
  <si>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</si>
  <si>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</si>
  <si>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</si>
  <si>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</si>
  <si>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</si>
  <si>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</si>
  <si>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</si>
  <si>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</si>
  <si>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</si>
  <si>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</si>
  <si>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</si>
  <si>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</si>
  <si>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</si>
  <si>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</si>
  <si>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</si>
  <si>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</si>
  <si>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</si>
  <si>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</si>
  <si>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</si>
  <si>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</si>
  <si>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</si>
  <si>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</si>
  <si>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</si>
  <si>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</si>
  <si>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</si>
  <si>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</si>
  <si>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</si>
  <si>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</si>
  <si>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</si>
  <si>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</si>
  <si>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</si>
  <si>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</si>
  <si>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</si>
  <si>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</si>
  <si>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</si>
  <si>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</si>
  <si>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</si>
  <si>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</si>
  <si>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</si>
  <si>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</si>
  <si>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</si>
  <si>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</si>
  <si>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</si>
  <si>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</si>
  <si>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</si>
  <si>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</si>
  <si>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</si>
  <si>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</si>
  <si>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</si>
  <si>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</si>
  <si>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</si>
  <si>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</si>
  <si>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</si>
  <si>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</si>
  <si>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</si>
  <si>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</si>
  <si>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</si>
  <si>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</si>
  <si>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</si>
  <si>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</si>
  <si>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</si>
  <si>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</si>
  <si>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</si>
  <si>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</si>
  <si>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</si>
  <si>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</si>
  <si>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</si>
  <si>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</si>
  <si>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</si>
  <si>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</si>
  <si>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</si>
  <si>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</si>
  <si>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</si>
  <si>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</si>
  <si>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</si>
  <si>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</si>
  <si>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</si>
  <si>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</si>
  <si>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</si>
  <si>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</si>
  <si>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</si>
  <si>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</si>
  <si>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</si>
  <si>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</si>
  <si>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</si>
  <si>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</si>
  <si>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</si>
  <si>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</si>
  <si>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</si>
  <si>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</si>
  <si>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</si>
  <si>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</si>
  <si>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</si>
  <si>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</si>
  <si>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</si>
  <si>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</si>
  <si>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</si>
  <si>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</si>
  <si>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</si>
  <si>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</si>
  <si>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</si>
  <si>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</si>
  <si>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</si>
  <si>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</si>
  <si>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</si>
  <si>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</si>
  <si>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</si>
  <si>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</si>
  <si>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</si>
  <si>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</si>
  <si>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</si>
  <si>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</si>
  <si>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</si>
  <si>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</si>
  <si>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</si>
  <si>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</si>
  <si>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</si>
  <si>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</si>
  <si>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</si>
  <si>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</si>
  <si>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</si>
  <si>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</si>
  <si>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</si>
  <si>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</si>
  <si>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</si>
  <si>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</si>
  <si>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</si>
  <si>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</si>
  <si>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</si>
  <si>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</si>
  <si>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</si>
  <si>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</si>
  <si>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</si>
  <si>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</si>
  <si>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</si>
  <si>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</si>
  <si>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</si>
  <si>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</si>
  <si>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</si>
  <si>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</si>
  <si>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</si>
  <si>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</si>
  <si>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</si>
  <si>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</si>
  <si>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</si>
  <si>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</si>
  <si>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</si>
  <si>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</si>
  <si>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</si>
  <si>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</si>
  <si>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</si>
  <si>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</si>
  <si>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</si>
  <si>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</si>
  <si>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</si>
  <si>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</si>
  <si>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</si>
  <si>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</si>
  <si>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</si>
  <si>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</si>
  <si>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</si>
  <si>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</si>
  <si>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</si>
  <si>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</si>
  <si>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</si>
  <si>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</si>
  <si>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</si>
  <si>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</si>
  <si>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</si>
  <si>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</si>
  <si>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</si>
  <si>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</si>
  <si>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</si>
  <si>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</si>
  <si>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</si>
  <si>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</si>
  <si>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</si>
  <si>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</si>
  <si>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</si>
  <si>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</si>
  <si>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</si>
  <si>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</si>
  <si>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</si>
  <si>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</si>
  <si>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</si>
  <si>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</si>
  <si>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</si>
  <si>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</si>
  <si>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</si>
  <si>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</si>
  <si>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</si>
  <si>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</si>
  <si>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</si>
  <si>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</si>
  <si>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</si>
  <si>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</si>
  <si>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</si>
  <si>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</si>
  <si>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</si>
  <si>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</si>
  <si>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</si>
  <si>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</si>
  <si>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</si>
  <si>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</si>
  <si>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</si>
  <si>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</si>
  <si>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</si>
  <si>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</si>
  <si>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</si>
  <si>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</si>
  <si>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</si>
  <si>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</si>
  <si>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</si>
  <si>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</si>
  <si>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</si>
  <si>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</si>
  <si>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</si>
  <si>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</si>
  <si>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</si>
  <si>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</si>
  <si>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</si>
  <si>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</si>
  <si>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</si>
  <si>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</si>
  <si>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</si>
  <si>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</si>
  <si>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</si>
  <si>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</si>
  <si>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</si>
  <si>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</si>
  <si>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</si>
  <si>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</si>
  <si>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</si>
  <si>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</si>
  <si>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</si>
  <si>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</si>
  <si>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</si>
  <si>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</si>
  <si>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</si>
  <si>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</si>
  <si>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</si>
  <si>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</si>
  <si>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</si>
  <si>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</si>
  <si>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</si>
  <si>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</si>
  <si>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</si>
  <si>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</si>
  <si>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</si>
  <si>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</si>
  <si>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</si>
  <si>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</si>
  <si>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</si>
  <si>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</si>
  <si>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</si>
  <si>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</si>
  <si>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</si>
  <si>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</si>
  <si>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</si>
  <si>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</si>
  <si>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</si>
  <si>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</si>
  <si>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</si>
  <si>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</si>
  <si>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</si>
  <si>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</si>
  <si>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</si>
  <si>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</si>
  <si>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</si>
  <si>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</si>
  <si>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</si>
  <si>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</si>
  <si>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</si>
  <si>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</si>
  <si>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</si>
  <si>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</si>
  <si>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</si>
  <si>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</si>
  <si>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</si>
  <si>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</si>
  <si>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</si>
  <si>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</si>
  <si>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</si>
  <si>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</si>
  <si>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</si>
  <si>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</si>
  <si>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</si>
  <si>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</si>
  <si>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</si>
  <si>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</si>
  <si>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</si>
  <si>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</si>
  <si>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</si>
  <si>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</si>
  <si>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</si>
  <si>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</si>
  <si>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</si>
  <si>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</si>
  <si>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</si>
  <si>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</si>
  <si>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</si>
  <si>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</si>
  <si>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</si>
  <si>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</si>
  <si>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</si>
  <si>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</si>
  <si>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</si>
  <si>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</si>
  <si>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</si>
  <si>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</si>
  <si>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</si>
  <si>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</si>
  <si>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</si>
  <si>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</si>
  <si>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</si>
  <si>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</si>
  <si>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</si>
  <si>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</si>
  <si>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</si>
  <si>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</si>
  <si>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</si>
  <si>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</si>
  <si>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</si>
  <si>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</si>
  <si>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</si>
  <si>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</si>
  <si>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</si>
  <si>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</si>
  <si>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</si>
  <si>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</si>
  <si>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</si>
  <si>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</si>
  <si>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</si>
  <si>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</si>
  <si>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</si>
  <si>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</si>
  <si>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</si>
  <si>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</si>
  <si>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</si>
  <si>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</si>
  <si>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</si>
  <si>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</si>
  <si>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</si>
  <si>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</si>
  <si>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</si>
  <si>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</si>
  <si>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</si>
  <si>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</si>
  <si>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</si>
  <si>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</si>
  <si>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</si>
  <si>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</si>
  <si>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</si>
  <si>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</si>
  <si>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</si>
  <si>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</si>
  <si>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</si>
  <si>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</si>
  <si>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</si>
  <si>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</si>
  <si>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</si>
  <si>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</si>
  <si>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</si>
  <si>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</si>
  <si>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</si>
  <si>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</si>
  <si>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</si>
  <si>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</si>
  <si>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</si>
  <si>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</si>
  <si>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</si>
  <si>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</si>
  <si>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</si>
  <si>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</si>
  <si>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</si>
  <si>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</si>
  <si>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</si>
  <si>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</si>
  <si>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</si>
  <si>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</si>
  <si>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</si>
  <si>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</si>
  <si>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</si>
  <si>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</si>
  <si>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</si>
  <si>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</si>
  <si>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</si>
  <si>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</si>
  <si>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</si>
  <si>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</si>
  <si>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</si>
  <si>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</si>
  <si>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</si>
  <si>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</si>
  <si>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</si>
  <si>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</si>
  <si>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</si>
  <si>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</si>
  <si>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</si>
  <si>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</si>
  <si>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</si>
  <si>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</si>
  <si>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</si>
  <si>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</si>
  <si>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</si>
  <si>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</si>
  <si>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</si>
  <si>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</si>
  <si>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</si>
  <si>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</si>
  <si>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</si>
  <si>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</si>
  <si>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</si>
  <si>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</si>
  <si>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</si>
  <si>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</si>
  <si>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</si>
  <si>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</si>
  <si>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</si>
  <si>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</si>
  <si>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</si>
  <si>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</si>
  <si>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</si>
  <si>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</si>
  <si>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</si>
  <si>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</si>
  <si>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</si>
  <si>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</si>
  <si>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</si>
  <si>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</si>
  <si>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</si>
  <si>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</si>
  <si>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</si>
  <si>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</si>
  <si>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</si>
  <si>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</si>
  <si>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</si>
  <si>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</si>
  <si>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</si>
  <si>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</si>
  <si>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</si>
  <si>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</si>
  <si>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</si>
  <si>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</si>
  <si>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</si>
  <si>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</si>
  <si>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</si>
  <si>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</si>
  <si>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</si>
  <si>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</si>
  <si>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</si>
  <si>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</si>
  <si>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</si>
  <si>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</si>
  <si>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</si>
  <si>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</si>
  <si>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</si>
  <si>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</si>
  <si>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</si>
  <si>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</si>
  <si>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</si>
  <si>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</si>
  <si>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</si>
  <si>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</si>
  <si>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</si>
  <si>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</si>
  <si>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</si>
  <si>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</si>
  <si>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</si>
  <si>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</si>
  <si>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</si>
  <si>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</si>
  <si>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</si>
  <si>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</si>
  <si>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</si>
  <si>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</si>
  <si>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</si>
  <si>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</si>
  <si>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</si>
  <si>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</si>
  <si>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</si>
  <si>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</si>
  <si>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</si>
  <si>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</si>
  <si>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</si>
  <si>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</si>
  <si>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</si>
  <si>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</si>
  <si>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</si>
  <si>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</si>
  <si>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</si>
  <si>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</si>
  <si>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</si>
  <si>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</si>
  <si>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</si>
  <si>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</si>
  <si>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</si>
  <si>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</si>
  <si>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</si>
  <si>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</si>
  <si>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</si>
  <si>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</si>
  <si>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</si>
  <si>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</si>
  <si>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</si>
  <si>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</si>
  <si>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</si>
  <si>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</si>
  <si>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</si>
  <si>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</si>
  <si>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</si>
  <si>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</si>
  <si>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</si>
  <si>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</si>
  <si>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</si>
  <si>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</si>
  <si>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</si>
  <si>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</si>
  <si>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</si>
  <si>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</si>
  <si>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</si>
  <si>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</si>
  <si>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</si>
  <si>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</si>
  <si>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</si>
  <si>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</si>
  <si>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</si>
  <si>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</si>
  <si>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</si>
  <si>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</si>
  <si>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</si>
  <si>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</si>
  <si>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</si>
  <si>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</si>
  <si>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</si>
  <si>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</si>
  <si>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</si>
  <si>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</si>
  <si>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</si>
  <si>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</si>
  <si>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</si>
  <si>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</si>
  <si>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</si>
  <si>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</si>
  <si>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</si>
  <si>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</si>
  <si>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</si>
  <si>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</si>
  <si>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</si>
  <si>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</si>
  <si>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</si>
  <si>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</si>
  <si>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</si>
  <si>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</si>
  <si>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</si>
  <si>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</si>
  <si>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</si>
  <si>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</si>
  <si>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</si>
  <si>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</si>
  <si>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</si>
  <si>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</si>
  <si>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</si>
  <si>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</si>
  <si>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</si>
  <si>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</si>
  <si>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</si>
  <si>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</si>
  <si>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</si>
  <si>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</si>
  <si>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</si>
  <si>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</si>
  <si>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</si>
  <si>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</si>
  <si>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</si>
  <si>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</si>
  <si>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</si>
  <si>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</si>
  <si>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</si>
  <si>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</si>
  <si>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</si>
  <si>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</si>
  <si>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</si>
  <si>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</si>
  <si>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</si>
  <si>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</si>
  <si>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</si>
  <si>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</si>
  <si>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</si>
  <si>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</si>
  <si>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</si>
  <si>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</si>
  <si>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</si>
  <si>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</si>
  <si>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</si>
  <si>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</si>
  <si>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</si>
  <si>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</si>
  <si>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</si>
  <si>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</si>
  <si>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</si>
  <si>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</si>
  <si>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</si>
  <si>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</si>
  <si>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</si>
  <si>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</si>
  <si>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</si>
  <si>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</si>
  <si>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</si>
  <si>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</si>
  <si>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</si>
  <si>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</si>
  <si>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</si>
  <si>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</si>
  <si>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</si>
  <si>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</si>
  <si>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</si>
  <si>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</si>
  <si>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</si>
  <si>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</si>
  <si>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</si>
  <si>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</si>
  <si>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</si>
  <si>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</si>
  <si>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</si>
  <si>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</si>
  <si>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</si>
  <si>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</si>
  <si>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</si>
  <si>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</si>
  <si>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</si>
  <si>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</si>
  <si>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</si>
  <si>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</si>
  <si>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</si>
  <si>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</si>
  <si>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</si>
  <si>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</si>
  <si>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</si>
  <si>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</si>
  <si>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</si>
  <si>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</si>
  <si>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</si>
  <si>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</si>
  <si>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</si>
  <si>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</si>
  <si>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</si>
  <si>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</si>
  <si>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</si>
  <si>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</si>
  <si>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</si>
  <si>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</si>
  <si>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</si>
  <si>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</si>
  <si>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</si>
  <si>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</si>
  <si>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</si>
  <si>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</si>
  <si>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</si>
  <si>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</si>
  <si>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</si>
  <si>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</si>
  <si>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</si>
  <si>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</si>
  <si>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</si>
  <si>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</si>
  <si>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</si>
  <si>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</si>
  <si>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</si>
  <si>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</si>
  <si>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</si>
  <si>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</si>
  <si>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</si>
  <si>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</si>
  <si>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</si>
  <si>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</si>
  <si>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</si>
  <si>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</si>
  <si>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</si>
  <si>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</si>
  <si>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</si>
  <si>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</si>
  <si>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</si>
  <si>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</si>
  <si>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</si>
  <si>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</si>
  <si>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</si>
  <si>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</si>
  <si>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</si>
  <si>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</si>
  <si>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</si>
  <si>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</si>
  <si>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</si>
  <si>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</si>
  <si>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</si>
  <si>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</si>
  <si>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</si>
  <si>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</si>
  <si>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</si>
  <si>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</si>
  <si>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</si>
  <si>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</si>
  <si>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</si>
  <si>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</si>
  <si>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</si>
  <si>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</si>
  <si>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</si>
  <si>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</si>
  <si>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</si>
  <si>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</si>
  <si>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</si>
  <si>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</si>
  <si>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</si>
  <si>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</si>
  <si>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</si>
  <si>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</si>
  <si>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</si>
  <si>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</si>
  <si>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</si>
  <si>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</si>
  <si>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</si>
  <si>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</si>
  <si>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</si>
  <si>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</si>
  <si>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</si>
  <si>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</si>
  <si>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</si>
  <si>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</si>
  <si>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</si>
  <si>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</si>
  <si>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</si>
  <si>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</si>
  <si>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</si>
  <si>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</si>
  <si>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</si>
  <si>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</si>
  <si>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</si>
  <si>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</si>
  <si>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</si>
  <si>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</si>
  <si>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</si>
  <si>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</si>
  <si>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</si>
  <si>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</si>
  <si>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</si>
  <si>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</si>
  <si>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</si>
  <si>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</si>
  <si>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</si>
  <si>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</si>
  <si>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</si>
  <si>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</si>
  <si>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</si>
  <si>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</si>
  <si>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</si>
  <si>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</si>
  <si>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</si>
  <si>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</si>
  <si>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</si>
  <si>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</si>
  <si>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</si>
  <si>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</si>
  <si>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</si>
  <si>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</si>
  <si>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</si>
  <si>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</si>
  <si>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</si>
  <si>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</si>
  <si>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</si>
  <si>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</si>
  <si>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</si>
  <si>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</si>
  <si>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</si>
  <si>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</si>
  <si>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</si>
  <si>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</si>
  <si>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</si>
  <si>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</si>
  <si>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</si>
  <si>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</si>
  <si>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</si>
  <si>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</si>
  <si>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</si>
  <si>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</si>
  <si>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</si>
  <si>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</si>
  <si>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</si>
  <si>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</si>
  <si>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</si>
  <si>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</si>
  <si>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</si>
  <si>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</si>
  <si>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</si>
  <si>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</si>
  <si>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</si>
  <si>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</si>
  <si>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</si>
  <si>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</si>
  <si>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</si>
  <si>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</si>
  <si>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</si>
  <si>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</si>
  <si>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</si>
  <si>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</si>
  <si>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</si>
  <si>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</si>
  <si>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</si>
  <si>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</si>
  <si>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</si>
  <si>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</si>
  <si>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</si>
  <si>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</si>
  <si>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</si>
  <si>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</si>
  <si>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</si>
  <si>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</si>
  <si>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</si>
  <si>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</si>
  <si>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</si>
  <si>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</si>
  <si>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</si>
  <si>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</si>
  <si>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</si>
  <si>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</si>
  <si>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</si>
  <si>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</si>
  <si>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</si>
  <si>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</si>
  <si>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</si>
  <si>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</si>
  <si>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</si>
  <si>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</si>
  <si>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</si>
  <si>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</si>
  <si>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</si>
  <si>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</si>
  <si>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</si>
  <si>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</si>
  <si>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</si>
  <si>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</si>
  <si>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</si>
  <si>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</si>
  <si>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</si>
  <si>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</si>
  <si>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</si>
  <si>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</si>
  <si>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</si>
  <si>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</si>
  <si>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</si>
  <si>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</si>
  <si>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</si>
  <si>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</si>
  <si>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</si>
  <si>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</si>
  <si>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</si>
  <si>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</si>
  <si>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</si>
  <si>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</si>
  <si>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</si>
  <si>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</si>
  <si>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</si>
  <si>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</si>
  <si>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</si>
  <si>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</si>
  <si>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</si>
  <si>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</si>
  <si>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</si>
  <si>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</si>
  <si>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</si>
  <si>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</si>
  <si>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</si>
  <si>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</si>
  <si>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</si>
  <si>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</si>
  <si>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</si>
  <si>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</si>
  <si>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</si>
  <si>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</si>
  <si>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</si>
  <si>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</si>
  <si>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</si>
  <si>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</si>
  <si>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</si>
  <si>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</si>
  <si>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</si>
  <si>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</si>
  <si>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</si>
  <si>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</si>
  <si>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</si>
  <si>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</si>
  <si>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</si>
  <si>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</si>
  <si>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</si>
  <si>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</si>
  <si>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</si>
  <si>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</si>
  <si>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</si>
  <si>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</si>
  <si>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</si>
  <si>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</si>
  <si>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</si>
  <si>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</si>
  <si>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</si>
  <si>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</si>
  <si>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</si>
  <si>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</si>
  <si>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</si>
  <si>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</si>
  <si>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</si>
  <si>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</si>
  <si>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</si>
  <si>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</si>
  <si>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</si>
  <si>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</si>
  <si>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</si>
  <si>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</si>
  <si>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</si>
  <si>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</si>
  <si>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</si>
  <si>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</si>
  <si>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</si>
  <si>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</si>
  <si>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</si>
  <si>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</si>
  <si>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</si>
  <si>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</si>
  <si>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</si>
  <si>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</si>
  <si>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</si>
  <si>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</si>
  <si>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</si>
  <si>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</si>
  <si>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</si>
  <si>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</si>
  <si>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</si>
  <si>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</si>
  <si>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</si>
  <si>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</si>
  <si>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</si>
  <si>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</si>
  <si>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</si>
  <si>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</si>
  <si>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</si>
  <si>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</si>
  <si>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</si>
  <si>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</si>
  <si>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</si>
  <si>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</si>
  <si>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</si>
  <si>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</si>
  <si>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</si>
  <si>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</si>
  <si>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</si>
  <si>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</si>
  <si>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</si>
  <si>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</si>
  <si>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</si>
  <si>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</si>
  <si>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</si>
  <si>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</si>
  <si>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</si>
  <si>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</si>
  <si>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</si>
  <si>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</si>
  <si>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</si>
  <si>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</si>
  <si>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</si>
  <si>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</si>
  <si>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</si>
  <si>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</si>
  <si>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</si>
  <si>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</si>
  <si>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</si>
  <si>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</si>
  <si>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</si>
  <si>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</si>
  <si>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</si>
  <si>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</si>
  <si>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</si>
  <si>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</si>
  <si>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</si>
  <si>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</si>
  <si>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</si>
  <si>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</si>
  <si>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</si>
  <si>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</si>
  <si>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</si>
  <si>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</si>
  <si>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</si>
  <si>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</si>
  <si>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</si>
  <si>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</si>
  <si>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</si>
  <si>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</si>
  <si>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</si>
  <si>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</si>
  <si>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</si>
  <si>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</si>
  <si>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</si>
  <si>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</si>
  <si>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</si>
  <si>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</si>
  <si>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</si>
  <si>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</si>
  <si>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</si>
  <si>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</si>
  <si>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</si>
  <si>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</si>
  <si>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</si>
  <si>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</si>
  <si>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</si>
  <si>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</si>
  <si>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</si>
  <si>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</si>
  <si>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</si>
  <si>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</si>
  <si>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</si>
  <si>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</si>
  <si>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</si>
  <si>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</si>
  <si>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</si>
  <si>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</si>
  <si>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</si>
  <si>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</si>
  <si>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</si>
  <si>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</si>
  <si>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</si>
  <si>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</si>
  <si>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</si>
  <si>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</si>
  <si>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</si>
  <si>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</si>
  <si>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</si>
  <si>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</si>
  <si>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</si>
  <si>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</si>
  <si>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</si>
  <si>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</si>
  <si>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</si>
  <si>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</si>
  <si>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</si>
  <si>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</si>
  <si>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</si>
  <si>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</si>
  <si>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</si>
  <si>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</si>
  <si>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</si>
  <si>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</si>
  <si>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</si>
  <si>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</si>
  <si>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</si>
  <si>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</si>
  <si>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</si>
  <si>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</si>
  <si>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</si>
  <si>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</si>
  <si>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</si>
  <si>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</si>
  <si>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</si>
  <si>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</si>
  <si>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</si>
  <si>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</si>
  <si>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</si>
  <si>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</si>
  <si>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</si>
  <si>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</si>
  <si>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</si>
  <si>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</si>
  <si>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</si>
  <si>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</si>
  <si>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</si>
  <si>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</si>
  <si>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</si>
  <si>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</si>
  <si>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</si>
  <si>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</si>
  <si>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</si>
  <si>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</si>
  <si>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</si>
  <si>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</si>
  <si>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</si>
  <si>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</si>
  <si>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</si>
  <si>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</si>
  <si>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</si>
  <si>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</si>
  <si>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</si>
  <si>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</si>
  <si>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</si>
  <si>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</si>
  <si>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</si>
  <si>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</si>
  <si>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</si>
  <si>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</si>
  <si>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</si>
  <si>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</si>
  <si>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</si>
  <si>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</si>
  <si>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</si>
  <si>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</si>
  <si>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</si>
  <si>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</si>
  <si>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</si>
  <si>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</si>
  <si>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</si>
  <si>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</si>
  <si>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</si>
  <si>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</si>
  <si>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</si>
  <si>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</si>
  <si>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</si>
  <si>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</si>
  <si>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</si>
  <si>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</si>
  <si>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</si>
  <si>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</si>
  <si>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</si>
  <si>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</si>
  <si>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</si>
  <si>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</si>
  <si>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</si>
  <si>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</si>
  <si>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</si>
  <si>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</si>
  <si>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</si>
  <si>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</si>
  <si>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</si>
  <si>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</si>
  <si>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</si>
  <si>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</si>
  <si>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</si>
  <si>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</si>
  <si>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</si>
  <si>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</si>
  <si>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</si>
  <si>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</si>
  <si>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</si>
  <si>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</si>
  <si>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</si>
  <si>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</si>
  <si>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</si>
  <si>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</si>
  <si>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</si>
  <si>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</si>
  <si>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</si>
  <si>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</si>
  <si>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</si>
  <si>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</si>
  <si>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</si>
  <si>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</si>
  <si>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</si>
  <si>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</si>
  <si>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</si>
  <si>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</si>
  <si>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</si>
  <si>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</si>
  <si>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</si>
  <si>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</si>
  <si>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</si>
  <si>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</si>
  <si>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</si>
  <si>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</si>
  <si>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</si>
  <si>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</si>
  <si>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</si>
  <si>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</si>
  <si>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</si>
  <si>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</si>
  <si>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</si>
  <si>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</si>
  <si>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</si>
  <si>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</si>
  <si>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</si>
  <si>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</si>
  <si>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</si>
  <si>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</si>
  <si>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</si>
  <si>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</si>
  <si>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</si>
  <si>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</si>
  <si>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</si>
  <si>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</si>
  <si>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</si>
  <si>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</si>
  <si>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</si>
  <si>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</si>
  <si>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</si>
  <si>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</si>
  <si>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</si>
  <si>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</si>
  <si>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</si>
  <si>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</si>
  <si>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</si>
  <si>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</si>
  <si>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</si>
  <si>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</si>
  <si>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</si>
  <si>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</si>
  <si>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</si>
  <si>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</si>
  <si>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</si>
  <si>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</si>
  <si>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</si>
  <si>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</si>
  <si>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</si>
  <si>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</si>
  <si>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</si>
  <si>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</si>
  <si>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</si>
  <si>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</si>
  <si>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</si>
  <si>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</si>
  <si>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</si>
  <si>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</si>
  <si>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</si>
  <si>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</si>
  <si>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</si>
  <si>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</si>
  <si>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</si>
  <si>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</si>
  <si>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</si>
  <si>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</si>
  <si>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</si>
  <si>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</si>
  <si>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</si>
  <si>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</si>
  <si>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</si>
  <si>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</si>
  <si>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</si>
  <si>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</si>
  <si>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</si>
  <si>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</si>
  <si>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</si>
  <si>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</si>
  <si>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</si>
  <si>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</si>
  <si>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</si>
  <si>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</si>
  <si>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</si>
  <si>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</si>
  <si>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</si>
  <si>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</si>
  <si>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</si>
  <si>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</si>
  <si>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</si>
  <si>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</si>
  <si>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</si>
  <si>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</si>
  <si>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</si>
  <si>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</si>
  <si>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</si>
  <si>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</si>
  <si>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</si>
  <si>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</si>
  <si>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</si>
  <si>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</si>
  <si>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</si>
  <si>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</si>
  <si>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</si>
  <si>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</si>
  <si>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</si>
  <si>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</si>
  <si>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</si>
  <si>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</si>
  <si>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</si>
  <si>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</si>
  <si>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</si>
  <si>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</si>
  <si>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</si>
  <si>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</si>
  <si>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</si>
  <si>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</si>
  <si>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</si>
  <si>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</si>
  <si>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</si>
  <si>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</si>
  <si>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</si>
  <si>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</si>
  <si>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</si>
  <si>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</si>
  <si>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</si>
  <si>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</si>
  <si>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</si>
  <si>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</si>
  <si>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</si>
  <si>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</si>
  <si>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</si>
  <si>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</si>
  <si>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</si>
  <si>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</si>
  <si>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</si>
  <si>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</si>
  <si>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</si>
  <si>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</si>
  <si>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</si>
  <si>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</si>
  <si>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</si>
  <si>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</si>
  <si>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</si>
  <si>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</si>
  <si>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</si>
  <si>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</si>
  <si>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</si>
  <si>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</si>
  <si>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</si>
  <si>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</si>
  <si>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</si>
  <si>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</si>
  <si>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</si>
  <si>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</si>
  <si>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</si>
  <si>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</si>
  <si>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</si>
  <si>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</si>
  <si>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</si>
  <si>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</si>
  <si>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</si>
  <si>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</si>
  <si>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</si>
  <si>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</si>
  <si>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</si>
  <si>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</si>
  <si>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</si>
  <si>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</si>
  <si>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</si>
  <si>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</si>
  <si>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</si>
  <si>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</si>
  <si>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</si>
  <si>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</si>
  <si>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</si>
  <si>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</si>
  <si>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</si>
  <si>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</si>
  <si>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</si>
  <si>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</si>
  <si>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</si>
  <si>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</si>
  <si>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</si>
  <si>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</si>
  <si>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</si>
  <si>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</si>
  <si>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</si>
  <si>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</si>
  <si>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</si>
  <si>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</si>
  <si>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</si>
  <si>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</si>
  <si>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</si>
  <si>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</si>
  <si>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</si>
  <si>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</si>
  <si>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</si>
  <si>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</si>
  <si>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</si>
  <si>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</si>
  <si>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</si>
  <si>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</si>
  <si>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</si>
  <si>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</si>
  <si>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</si>
  <si>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</si>
  <si>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</si>
  <si>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</si>
  <si>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</si>
  <si>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</si>
  <si>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</si>
  <si>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</si>
  <si>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</si>
  <si>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</si>
  <si>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</si>
  <si>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</si>
  <si>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</si>
  <si>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</si>
  <si>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</si>
  <si>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</si>
  <si>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</si>
  <si>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</si>
  <si>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</si>
  <si>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</si>
  <si>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</si>
  <si>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</si>
  <si>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</si>
  <si>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</si>
  <si>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</si>
  <si>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</si>
  <si>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</si>
  <si>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</si>
  <si>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</si>
  <si>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</si>
  <si>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</si>
  <si>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</si>
  <si>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</si>
  <si>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</si>
  <si>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</si>
  <si>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</si>
  <si>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</si>
  <si>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</si>
  <si>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</si>
  <si>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</si>
  <si>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</si>
  <si>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</si>
  <si>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</si>
  <si>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</si>
  <si>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</si>
  <si>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</si>
  <si>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</si>
  <si>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</si>
  <si>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</si>
  <si>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</si>
  <si>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</si>
  <si>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</si>
  <si>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</si>
  <si>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</si>
  <si>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</si>
  <si>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</si>
  <si>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</si>
  <si>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</si>
  <si>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</si>
  <si>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</si>
  <si>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</si>
  <si>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</si>
  <si>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</si>
  <si>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</si>
  <si>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</si>
  <si>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</si>
  <si>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</si>
  <si>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</si>
  <si>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</si>
  <si>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</si>
  <si>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</si>
  <si>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</si>
  <si>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</si>
  <si>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</si>
  <si>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</si>
  <si>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</si>
  <si>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</si>
  <si>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</si>
  <si>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</si>
  <si>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</si>
  <si>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</si>
  <si>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</si>
  <si>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</si>
  <si>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</si>
  <si>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</si>
  <si>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</si>
  <si>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</si>
  <si>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</si>
  <si>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</si>
  <si>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</si>
  <si>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</si>
  <si>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</si>
  <si>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</si>
  <si>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</si>
  <si>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</si>
  <si>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</si>
  <si>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</si>
  <si>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</si>
  <si>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</si>
  <si>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</si>
  <si>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</si>
  <si>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</si>
  <si>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</si>
  <si>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</si>
  <si>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</si>
  <si>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</si>
  <si>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</si>
  <si>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</si>
  <si>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</si>
  <si>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</si>
  <si>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</si>
  <si>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</si>
  <si>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</si>
  <si>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</si>
  <si>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</si>
  <si>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</si>
  <si>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</si>
  <si>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</si>
  <si>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</si>
  <si>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</si>
  <si>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</si>
  <si>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</si>
  <si>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</si>
  <si>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</si>
  <si>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</si>
  <si>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</si>
  <si>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</si>
  <si>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</si>
  <si>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</si>
  <si>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</si>
  <si>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</si>
  <si>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</si>
  <si>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</si>
  <si>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</si>
  <si>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</si>
  <si>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</si>
  <si>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</si>
  <si>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</si>
  <si>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</si>
  <si>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</si>
  <si>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</si>
  <si>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</si>
  <si>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</si>
  <si>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</si>
  <si>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</si>
  <si>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</si>
  <si>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</si>
  <si>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</si>
  <si>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</si>
  <si>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</si>
  <si>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</si>
  <si>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</si>
  <si>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</si>
  <si>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</si>
  <si>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</si>
  <si>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</si>
  <si>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</si>
  <si>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</si>
  <si>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</si>
  <si>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</si>
  <si>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</si>
  <si>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</si>
  <si>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</si>
  <si>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</si>
  <si>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</si>
  <si>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</si>
  <si>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</si>
  <si>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</si>
  <si>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</si>
  <si>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</si>
  <si>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</si>
  <si>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</si>
  <si>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</si>
  <si>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</si>
  <si>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</si>
  <si>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</si>
  <si>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</si>
  <si>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</si>
  <si>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</si>
  <si>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</si>
  <si>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</si>
  <si>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</si>
  <si>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</si>
  <si>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</si>
  <si>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</si>
  <si>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</si>
  <si>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</si>
  <si>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</si>
  <si>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</si>
  <si>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</si>
  <si>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</si>
  <si>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</si>
  <si>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</si>
  <si>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</si>
  <si>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</si>
  <si>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</si>
  <si>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</si>
  <si>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</si>
  <si>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</si>
  <si>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</si>
  <si>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</si>
  <si>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</si>
  <si>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</si>
  <si>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</si>
  <si>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</si>
  <si>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</si>
  <si>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</si>
  <si>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</si>
  <si>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</si>
  <si>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</si>
  <si>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</si>
  <si>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</si>
  <si>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</si>
  <si>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</si>
  <si>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</si>
  <si>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</si>
  <si>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</si>
  <si>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</si>
  <si>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</si>
  <si>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</si>
  <si>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</si>
  <si>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</si>
  <si>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</si>
  <si>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</si>
  <si>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</si>
  <si>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</si>
  <si>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</si>
  <si>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</si>
  <si>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</si>
  <si>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</si>
  <si>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</si>
  <si>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</si>
  <si>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</si>
  <si>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</si>
  <si>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</si>
  <si>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</si>
  <si>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</si>
  <si>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</si>
  <si>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</si>
  <si>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</si>
  <si>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</si>
  <si>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</si>
  <si>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</si>
  <si>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</si>
  <si>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</si>
  <si>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</si>
  <si>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</si>
  <si>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</si>
  <si>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</si>
  <si>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</si>
  <si>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</si>
  <si>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</si>
  <si>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</si>
  <si>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</si>
  <si>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</si>
  <si>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</si>
  <si>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</si>
  <si>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</si>
  <si>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</si>
  <si>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</si>
  <si>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</si>
  <si>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</si>
  <si>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</si>
  <si>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</si>
  <si>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</si>
  <si>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</si>
  <si>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</si>
  <si>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</si>
  <si>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</si>
  <si>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</si>
  <si>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</si>
  <si>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</si>
  <si>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</si>
  <si>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</si>
  <si>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</si>
  <si>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</si>
  <si>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</si>
  <si>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</si>
  <si>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</si>
  <si>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</si>
  <si>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</si>
  <si>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</si>
  <si>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</si>
  <si>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</si>
  <si>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</si>
  <si>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</si>
  <si>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</si>
  <si>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</si>
  <si>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</si>
  <si>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</si>
  <si>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</si>
  <si>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</si>
  <si>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</si>
  <si>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</si>
  <si>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</si>
  <si>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</si>
  <si>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</si>
  <si>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</si>
  <si>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</si>
  <si>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</si>
  <si>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</si>
  <si>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</si>
  <si>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</si>
  <si>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</si>
  <si>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</si>
  <si>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</si>
  <si>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</si>
  <si>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</si>
  <si>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</si>
  <si>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</si>
  <si>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</si>
  <si>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</si>
  <si>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</si>
  <si>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</si>
  <si>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</si>
  <si>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</si>
  <si>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</si>
  <si>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</si>
  <si>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</si>
  <si>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</si>
  <si>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</si>
  <si>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</si>
  <si>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</si>
  <si>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</si>
  <si>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</si>
  <si>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</si>
  <si>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</si>
  <si>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</si>
  <si>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</si>
  <si>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</si>
  <si>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</si>
  <si>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</si>
  <si>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</si>
  <si>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</si>
  <si>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</si>
  <si>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</si>
  <si>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</si>
  <si>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</si>
  <si>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</si>
  <si>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</si>
  <si>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</si>
  <si>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</si>
  <si>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</si>
  <si>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</si>
  <si>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</si>
  <si>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</si>
  <si>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</si>
  <si>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</si>
  <si>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</si>
  <si>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</si>
  <si>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</si>
  <si>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</si>
  <si>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</si>
  <si>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</si>
  <si>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</si>
  <si>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</si>
  <si>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</si>
  <si>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</si>
  <si>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</si>
  <si>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</si>
  <si>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</si>
  <si>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</si>
  <si>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</si>
  <si>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</si>
  <si>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</si>
  <si>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</si>
  <si>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</si>
  <si>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</si>
  <si>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</si>
  <si>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</si>
  <si>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</si>
  <si>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</si>
  <si>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</si>
  <si>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</si>
  <si>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</si>
  <si>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</si>
  <si>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</si>
  <si>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</si>
  <si>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</si>
  <si>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</si>
  <si>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</si>
  <si>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</si>
  <si>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</si>
  <si>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</si>
  <si>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</si>
  <si>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</si>
  <si>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</si>
  <si>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</si>
  <si>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</si>
  <si>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</si>
  <si>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</si>
  <si>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</si>
  <si>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</si>
  <si>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</si>
  <si>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</si>
  <si>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</si>
  <si>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</si>
  <si>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</si>
  <si>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</si>
  <si>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</si>
  <si>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</si>
  <si>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</si>
  <si>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</si>
  <si>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</si>
  <si>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</si>
  <si>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</si>
  <si>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</si>
  <si>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</si>
  <si>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</si>
  <si>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</si>
  <si>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</si>
  <si>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</si>
  <si>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</si>
  <si>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</si>
  <si>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</si>
  <si>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</si>
  <si>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</si>
  <si>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</si>
  <si>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</si>
  <si>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</si>
  <si>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</si>
  <si>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</si>
  <si>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</si>
  <si>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</si>
  <si>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</si>
  <si>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</si>
  <si>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</si>
  <si>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</si>
  <si>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</si>
  <si>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</si>
  <si>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</si>
  <si>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</si>
  <si>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</si>
  <si>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</si>
  <si>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</si>
  <si>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</si>
  <si>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</si>
  <si>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</si>
  <si>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</si>
  <si>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</si>
  <si>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</si>
  <si>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</si>
  <si>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</si>
  <si>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</si>
  <si>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</si>
  <si>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</si>
  <si>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</si>
  <si>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</si>
  <si>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</si>
  <si>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</si>
  <si>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</si>
  <si>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</si>
  <si>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</si>
  <si>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</si>
  <si>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</si>
  <si>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</si>
  <si>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</si>
  <si>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</si>
  <si>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</si>
  <si>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</si>
  <si>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</si>
  <si>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</si>
  <si>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</si>
  <si>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</si>
  <si>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</si>
  <si>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</si>
  <si>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</si>
  <si>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</si>
  <si>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</si>
  <si>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</si>
  <si>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</si>
  <si>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</si>
  <si>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</si>
  <si>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</si>
  <si>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</si>
  <si>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</si>
  <si>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</si>
  <si>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</si>
  <si>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</si>
  <si>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</si>
  <si>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</si>
  <si>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</si>
  <si>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</si>
  <si>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</si>
  <si>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</si>
  <si>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</si>
  <si>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</si>
  <si>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</si>
  <si>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</si>
  <si>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</si>
  <si>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</si>
  <si>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</si>
  <si>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</si>
  <si>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</si>
  <si>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</si>
  <si>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</si>
  <si>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</si>
  <si>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</si>
  <si>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</si>
  <si>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</si>
  <si>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</si>
  <si>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</si>
  <si>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</si>
  <si>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</si>
  <si>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</si>
  <si>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</si>
  <si>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</si>
  <si>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</si>
  <si>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</si>
  <si>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</si>
  <si>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</si>
  <si>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</si>
  <si>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</si>
  <si>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</si>
  <si>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</si>
  <si>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</si>
  <si>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</si>
  <si>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</si>
  <si>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</si>
  <si>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</si>
  <si>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</si>
  <si>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</si>
  <si>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</si>
  <si>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</si>
  <si>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</si>
  <si>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</si>
  <si>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</si>
  <si>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</si>
  <si>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</si>
  <si>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</si>
  <si>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</si>
  <si>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</si>
  <si>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</si>
  <si>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</si>
  <si>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</si>
  <si>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</si>
  <si>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</si>
  <si>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</si>
  <si>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</si>
  <si>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</si>
  <si>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</si>
  <si>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</si>
  <si>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</si>
  <si>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</si>
  <si>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</si>
  <si>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</si>
  <si>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</si>
  <si>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</si>
  <si>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</si>
  <si>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</si>
  <si>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</si>
  <si>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</si>
  <si>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</si>
  <si>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</si>
  <si>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</si>
  <si>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</si>
  <si>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</si>
  <si>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</si>
  <si>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</si>
  <si>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</si>
  <si>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</si>
  <si>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</si>
  <si>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</si>
  <si>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</si>
  <si>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</si>
  <si>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</si>
  <si>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</si>
  <si>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</si>
  <si>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</si>
  <si>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</si>
  <si>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</si>
  <si>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</si>
  <si>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</si>
  <si>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</si>
  <si>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</si>
  <si>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</si>
  <si>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</si>
  <si>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</si>
  <si>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</si>
  <si>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</si>
  <si>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</si>
  <si>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</si>
  <si>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</si>
  <si>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</si>
  <si>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</si>
  <si>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</si>
  <si>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</si>
  <si>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</si>
  <si>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</si>
  <si>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4579119#1</t>
  </si>
  <si>
    <t>Coopeande7</t>
  </si>
  <si>
    <t>4596607#1</t>
  </si>
  <si>
    <t>MIRANDAPAEZ InteriorDesign + Architecture</t>
  </si>
  <si>
    <t>4595328#1</t>
  </si>
  <si>
    <t>Tadingenieria</t>
  </si>
  <si>
    <t>4536606#1</t>
  </si>
  <si>
    <t>Hcbconstrucciones</t>
  </si>
  <si>
    <t>4546402#1</t>
  </si>
  <si>
    <t>Ricardovelaarquitectos</t>
  </si>
  <si>
    <t>4621702#1</t>
  </si>
  <si>
    <t>Florencia Tiles - Vía España</t>
  </si>
  <si>
    <t>4302124#1</t>
  </si>
  <si>
    <t>Distribuidora Panting Zelaya</t>
  </si>
  <si>
    <t>993829#1</t>
  </si>
  <si>
    <t>Distributor Istmania S.A. of C.V.</t>
  </si>
  <si>
    <t>4642010#1</t>
  </si>
  <si>
    <t>Génesis Contadores</t>
  </si>
  <si>
    <t>4542962#1</t>
  </si>
  <si>
    <t>Grupolasaw</t>
  </si>
  <si>
    <t>4600399#1</t>
  </si>
  <si>
    <t>R2constructores</t>
  </si>
  <si>
    <t>4645994#1</t>
  </si>
  <si>
    <t>Trimaq</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</si>
</sst>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c2ce1f0-b63a-4e06-b9e5-5f4a153ba35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c2ce1f0-b63a-4e06-b9e5-5f4a153ba356}" id="{9c323f8c-4a2f-443d-bb10-607dada9072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23</v>
      </c>
      <c r="F19" s="246">
        <f t="shared" ref="F19:F21" si="1">C19-E19</f>
        <v>27</v>
      </c>
      <c r="G19" s="10"/>
      <c r="H19" s="23" t="s">
        <v>11</v>
      </c>
      <c r="I19" s="36">
        <v>25.0</v>
      </c>
      <c r="J19" s="10"/>
      <c r="K19" s="33">
        <f>SUM(SUMIF($K$4:$K$17, "Argentina",$L$4:$L$17))</f>
        <v>15</v>
      </c>
      <c r="L19" s="33">
        <f t="shared" ref="L19:L23" si="2">I19-K19</f>
        <v>10</v>
      </c>
    </row>
    <row r="20" outlineLevel="1">
      <c r="B20" s="19" t="s">
        <v>952</v>
      </c>
      <c r="C20" s="32">
        <v>40.0</v>
      </c>
      <c r="D20" s="10"/>
      <c r="E20" s="33">
        <f>SUM(SUMIF($E$4:$E$17,"Dominican Republic",$F$4:$F$17), SUMIF($E$4:$E$17,"Panama",$F$4:$F$17), SUMIF($E$4:$E$17,"Costa Rica",$F$4:$F$17))</f>
        <v>20</v>
      </c>
      <c r="F20" s="246">
        <f t="shared" si="1"/>
        <v>20</v>
      </c>
      <c r="G20" s="10"/>
      <c r="H20" s="22" t="s">
        <v>18</v>
      </c>
      <c r="I20" s="36">
        <v>25.0</v>
      </c>
      <c r="J20" s="10"/>
      <c r="K20" s="33">
        <f>SUMIF($K$4:$K$17, H20,$L$4:$L$17)</f>
        <v>5</v>
      </c>
      <c r="L20" s="33">
        <f t="shared" si="2"/>
        <v>20</v>
      </c>
    </row>
    <row r="21" outlineLevel="1">
      <c r="B21" s="19" t="s">
        <v>953</v>
      </c>
      <c r="C21" s="32">
        <v>30.0</v>
      </c>
      <c r="D21" s="10"/>
      <c r="E21" s="33">
        <f>SUM(SUMIF($E$4:$E$17,"Nicaragua",$F$4:$F$17), SUMIF($E$4:$E$17,"Guatemala",$F$4:$F$17), SUMIF($E$4:$E$17,"El Salvador",$F$4:$F$17), SUMIF($E$4:$E$17,"Belize",$F$4:$F$17), SUMIF($E$4:$E$17,"Honduras",$F$4:$F$17))</f>
        <v>13</v>
      </c>
      <c r="F21" s="246">
        <f t="shared" si="1"/>
        <v>17</v>
      </c>
      <c r="G21" s="10"/>
      <c r="H21" s="23" t="s">
        <v>954</v>
      </c>
      <c r="I21" s="36">
        <v>35.0</v>
      </c>
      <c r="J21" s="10"/>
      <c r="K21" s="33">
        <f>SUM(SUMIF($K$4:$K$17, "Colombia",$L$4:$L$17), SUMIF($K$4:$K$17, "Ecuador",$L$4:$L$17))</f>
        <v>13</v>
      </c>
      <c r="L21" s="33">
        <f t="shared" si="2"/>
        <v>22</v>
      </c>
    </row>
    <row r="22" outlineLevel="1">
      <c r="D22" s="10"/>
      <c r="E22" s="37" t="s">
        <v>40</v>
      </c>
      <c r="F22" s="38">
        <f>sum(C19:C21)</f>
        <v>120</v>
      </c>
      <c r="G22" s="10"/>
      <c r="H22" s="22" t="s">
        <v>23</v>
      </c>
      <c r="I22" s="36">
        <v>15.0</v>
      </c>
      <c r="J22" s="10"/>
      <c r="K22" s="33">
        <f>SUMIF($K$4:$K$17, "Peru", $L$4:$L$17)</f>
        <v>3</v>
      </c>
      <c r="L22" s="33">
        <f t="shared" si="2"/>
        <v>12</v>
      </c>
    </row>
    <row r="23" outlineLevel="1">
      <c r="D23" s="10"/>
      <c r="E23" s="37" t="s">
        <v>41</v>
      </c>
      <c r="F23" s="38">
        <f>SUM(F19:F21)</f>
        <v>64</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120</v>
      </c>
    </row>
    <row r="25" outlineLevel="1">
      <c r="G25" s="10"/>
      <c r="H25" s="10"/>
      <c r="I25" s="10"/>
      <c r="J25" s="10"/>
      <c r="K25" s="37" t="s">
        <v>41</v>
      </c>
      <c r="L25" s="38">
        <f>SUM(L19:L23)</f>
        <v>77</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6006</v>
      </c>
      <c r="D46" s="411" t="s">
        <v>6007</v>
      </c>
      <c r="E46" s="391" t="s">
        <v>10</v>
      </c>
      <c r="F46" s="58" t="s">
        <v>12</v>
      </c>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6008</v>
      </c>
      <c r="D47" s="413" t="s">
        <v>6009</v>
      </c>
      <c r="E47" s="274" t="s">
        <v>22</v>
      </c>
      <c r="F47" s="58" t="s">
        <v>12</v>
      </c>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6010</v>
      </c>
      <c r="D48" s="373" t="s">
        <v>6011</v>
      </c>
      <c r="E48" s="58" t="s">
        <v>44</v>
      </c>
      <c r="F48" s="58" t="s">
        <v>9</v>
      </c>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6012</v>
      </c>
      <c r="D49" s="373" t="s">
        <v>6013</v>
      </c>
      <c r="E49" s="58" t="s">
        <v>22</v>
      </c>
      <c r="F49" s="58" t="s">
        <v>9</v>
      </c>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6014</v>
      </c>
      <c r="D50" s="373" t="s">
        <v>6015</v>
      </c>
      <c r="E50" s="58" t="s">
        <v>22</v>
      </c>
      <c r="F50" s="58" t="s">
        <v>9</v>
      </c>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6016</v>
      </c>
      <c r="D51" s="373" t="s">
        <v>6017</v>
      </c>
      <c r="E51" s="58" t="s">
        <v>24</v>
      </c>
      <c r="F51" s="58" t="s">
        <v>9</v>
      </c>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6018</v>
      </c>
      <c r="D52" s="373" t="s">
        <v>6019</v>
      </c>
      <c r="E52" s="58" t="s">
        <v>19</v>
      </c>
      <c r="F52" s="58" t="s">
        <v>9</v>
      </c>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6020</v>
      </c>
      <c r="D53" s="528" t="s">
        <v>6021</v>
      </c>
      <c r="E53" s="58" t="s">
        <v>19</v>
      </c>
      <c r="F53" s="58" t="s">
        <v>9</v>
      </c>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6022</v>
      </c>
      <c r="D54" s="392" t="s">
        <v>6023</v>
      </c>
      <c r="E54" s="58" t="s">
        <v>24</v>
      </c>
      <c r="F54" s="58" t="s">
        <v>9</v>
      </c>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6024</v>
      </c>
      <c r="D55" s="533" t="s">
        <v>6025</v>
      </c>
      <c r="E55" s="547" t="s">
        <v>22</v>
      </c>
      <c r="F55" s="58" t="s">
        <v>9</v>
      </c>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6026</v>
      </c>
      <c r="D56" s="373" t="s">
        <v>6027</v>
      </c>
      <c r="E56" s="58" t="s">
        <v>22</v>
      </c>
      <c r="F56" s="58" t="s">
        <v>9</v>
      </c>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6028</v>
      </c>
      <c r="D57" s="373" t="s">
        <v>6029</v>
      </c>
      <c r="E57" s="58" t="s">
        <v>22</v>
      </c>
      <c r="F57" s="58" t="s">
        <v>9</v>
      </c>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548"/>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