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85.xml"/>
  <Override ContentType="application/vnd.openxmlformats-officedocument.spreadsheetml.pivotTable+xml" PartName="/xl/pivotTables/pivotTable76.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92.xml"/>
  <Override ContentType="application/vnd.openxmlformats-officedocument.spreadsheetml.pivotTable+xml" PartName="/xl/pivotTables/pivotTable75.xml"/>
  <Override ContentType="application/vnd.openxmlformats-officedocument.spreadsheetml.pivotTable+xml" PartName="/xl/pivotTables/pivotTable32.xml"/>
  <Override ContentType="application/vnd.openxmlformats-officedocument.spreadsheetml.pivotTable+xml" PartName="/xl/pivotTables/pivotTable84.xml"/>
  <Override ContentType="application/vnd.openxmlformats-officedocument.spreadsheetml.pivotTable+xml" PartName="/xl/pivotTables/pivotTable8.xml"/>
  <Override ContentType="application/vnd.openxmlformats-officedocument.spreadsheetml.pivotTable+xml" PartName="/xl/pivotTables/pivotTable83.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82.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78.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81.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77.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80.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89.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88.xml"/>
  <Override ContentType="application/vnd.openxmlformats-officedocument.spreadsheetml.pivotTable+xml" PartName="/xl/pivotTables/pivotTable14.xml"/>
  <Override ContentType="application/vnd.openxmlformats-officedocument.spreadsheetml.pivotTable+xml" PartName="/xl/pivotTables/pivotTable79.xml"/>
  <Override ContentType="application/vnd.openxmlformats-officedocument.spreadsheetml.pivotTable+xml" PartName="/xl/pivotTables/pivotTable49.xml"/>
  <Override ContentType="application/vnd.openxmlformats-officedocument.spreadsheetml.pivotTable+xml" PartName="/xl/pivotTables/pivotTable74.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8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9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86.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73.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openxmlformats-officedocument.spreadsheetml.pivotTable+xml" PartName="/xl/pivotTables/pivotTable90.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4.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42.xml"/>
  <Override ContentType="application/vnd.openxmlformats-officedocument.spreadsheetml.pivotCacheDefinition+xml" PartName="/xl/pivotCache/pivotCacheDefinition38.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33.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37.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41.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36.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39.xml"/>
  <Override ContentType="application/vnd.openxmlformats-officedocument.spreadsheetml.pivotCacheDefinition+xml" PartName="/xl/pivotCache/pivotCacheDefinition40.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35.xml"/>
  <Override ContentType="application/vnd.openxmlformats-officedocument.spreadsheetml.pivotCacheDefinition+xml" PartName="/xl/pivotCache/pivotCacheDefinition2.xml"/>
  <Override ContentType="application/vnd.openxmlformats-officedocument.spreadsheetml.table+xml" PartName="/xl/tables/table37.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36.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35.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39.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2.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hidden" name="Summary-May" sheetId="5" r:id="rId9"/>
    <sheet state="hidden" name="May" sheetId="6" r:id="rId10"/>
    <sheet state="visible" name="Summary-June" sheetId="7" r:id="rId11"/>
    <sheet state="visible" name="June" sheetId="8" r:id="rId12"/>
    <sheet state="visible" name="Summary-July" sheetId="9" r:id="rId13"/>
    <sheet state="visible" name="July" sheetId="10" r:id="rId14"/>
  </sheets>
  <definedNames>
    <definedName hidden="1" localSheetId="3" name="_xlnm._FilterDatabase">April!$AX$1:$BD$986</definedName>
    <definedName hidden="1" localSheetId="9" name="_xlnm._FilterDatabase">July!$B$1:$H$1003</definedName>
  </definedNames>
  <calcPr/>
  <pivotCaches>
    <pivotCache cacheId="0" r:id="rId15"/>
    <pivotCache cacheId="1" r:id="rId16"/>
    <pivotCache cacheId="2" r:id="rId17"/>
    <pivotCache cacheId="3" r:id="rId18"/>
    <pivotCache cacheId="4" r:id="rId19"/>
    <pivotCache cacheId="5" r:id="rId20"/>
    <pivotCache cacheId="6" r:id="rId21"/>
    <pivotCache cacheId="7" r:id="rId22"/>
    <pivotCache cacheId="8" r:id="rId23"/>
    <pivotCache cacheId="9" r:id="rId24"/>
    <pivotCache cacheId="10" r:id="rId25"/>
    <pivotCache cacheId="11" r:id="rId26"/>
    <pivotCache cacheId="12" r:id="rId27"/>
    <pivotCache cacheId="13" r:id="rId28"/>
    <pivotCache cacheId="14" r:id="rId29"/>
    <pivotCache cacheId="15" r:id="rId30"/>
    <pivotCache cacheId="16" r:id="rId31"/>
    <pivotCache cacheId="17" r:id="rId32"/>
    <pivotCache cacheId="18" r:id="rId33"/>
    <pivotCache cacheId="19" r:id="rId34"/>
    <pivotCache cacheId="20" r:id="rId35"/>
    <pivotCache cacheId="21" r:id="rId36"/>
    <pivotCache cacheId="22" r:id="rId37"/>
    <pivotCache cacheId="23" r:id="rId38"/>
    <pivotCache cacheId="24" r:id="rId39"/>
    <pivotCache cacheId="25" r:id="rId40"/>
    <pivotCache cacheId="26" r:id="rId41"/>
    <pivotCache cacheId="27" r:id="rId42"/>
    <pivotCache cacheId="28" r:id="rId43"/>
    <pivotCache cacheId="29" r:id="rId44"/>
    <pivotCache cacheId="30" r:id="rId45"/>
    <pivotCache cacheId="31" r:id="rId46"/>
    <pivotCache cacheId="32" r:id="rId47"/>
    <pivotCache cacheId="33" r:id="rId48"/>
    <pivotCache cacheId="34" r:id="rId49"/>
    <pivotCache cacheId="35" r:id="rId50"/>
    <pivotCache cacheId="36" r:id="rId51"/>
    <pivotCache cacheId="37" r:id="rId52"/>
    <pivotCache cacheId="38" r:id="rId53"/>
    <pivotCache cacheId="39" r:id="rId54"/>
    <pivotCache cacheId="40" r:id="rId55"/>
    <pivotCache cacheId="41" r:id="rId56"/>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tc={f52016b3-341d-4d30-b3bc-08969d065916}</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f52016b3-341d-4d30-b3bc-08969d065916}"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<sst xmlns="http://schemas.openxmlformats.org/spreadsheetml/2006/main" count="13121" uniqueCount="5937">
  <si>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</si>
  <si>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</si>
  <si>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</si>
  <si>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</si>
  <si>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</si>
  <si>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</si>
  <si>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</si>
  <si>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</si>
  <si>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</si>
  <si>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</si>
  <si>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</si>
  <si>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</si>
  <si>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</si>
  <si>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</si>
  <si>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</si>
  <si>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</si>
  <si>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</si>
  <si>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</si>
  <si>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</si>
  <si>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</si>
  <si>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</si>
  <si>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</si>
  <si>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</si>
  <si>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</si>
  <si>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</si>
  <si>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</si>
  <si>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</si>
  <si>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</si>
  <si>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</si>
  <si>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</si>
  <si>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</si>
  <si>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</si>
  <si>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</si>
  <si>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</si>
  <si>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</si>
  <si>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</si>
  <si>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</si>
  <si>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</si>
  <si>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</si>
  <si>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</si>
  <si>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</si>
  <si>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</si>
  <si>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</si>
  <si>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</si>
  <si>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</si>
  <si>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</si>
  <si>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</si>
  <si>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</si>
  <si>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</si>
  <si>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</si>
  <si>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</si>
  <si>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</si>
  <si>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</si>
  <si>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</si>
  <si>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</si>
  <si>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</si>
  <si>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</si>
  <si>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</si>
  <si>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</si>
  <si>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</si>
  <si>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</si>
  <si>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</si>
  <si>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</si>
  <si>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</si>
  <si>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</si>
  <si>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</si>
  <si>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</si>
  <si>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</si>
  <si>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</si>
  <si>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</si>
  <si>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</si>
  <si>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</si>
  <si>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</si>
  <si>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</si>
  <si>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</si>
  <si>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</si>
  <si>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</si>
  <si>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</si>
  <si>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</si>
  <si>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</si>
  <si>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</si>
  <si>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</si>
  <si>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</si>
  <si>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</si>
  <si>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</si>
  <si>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</si>
  <si>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</si>
  <si>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</si>
  <si>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</si>
  <si>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</si>
  <si>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</si>
  <si>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</si>
  <si>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</si>
  <si>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</si>
  <si>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</si>
  <si>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</si>
  <si>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</si>
  <si>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</si>
  <si>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</si>
  <si>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</si>
  <si>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</si>
  <si>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</si>
  <si>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</si>
  <si>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</si>
  <si>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</si>
  <si>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</si>
  <si>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</si>
  <si>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</si>
  <si>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</si>
  <si>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</si>
  <si>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</si>
  <si>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</si>
  <si>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</si>
  <si>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</si>
  <si>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</si>
  <si>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</si>
  <si>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</si>
  <si>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</si>
  <si>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</si>
  <si>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</si>
  <si>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</si>
  <si>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</si>
  <si>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</si>
  <si>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</si>
  <si>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</si>
  <si>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</si>
  <si>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</si>
  <si>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</si>
  <si>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</si>
  <si>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</si>
  <si>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</si>
  <si>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</si>
  <si>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</si>
  <si>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</si>
  <si>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</si>
  <si>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</si>
  <si>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</si>
  <si>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</si>
  <si>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</si>
  <si>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</si>
  <si>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</si>
  <si>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</si>
  <si>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</si>
  <si>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</si>
  <si>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</si>
  <si>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</si>
  <si>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</si>
  <si>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</si>
  <si>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</si>
  <si>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</si>
  <si>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</si>
  <si>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</si>
  <si>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</si>
  <si>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</si>
  <si>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</si>
  <si>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</si>
  <si>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</si>
  <si>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</si>
  <si>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</si>
  <si>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</si>
  <si>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</si>
  <si>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</si>
  <si>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</si>
  <si>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</si>
  <si>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</si>
  <si>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</si>
  <si>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</si>
  <si>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</si>
  <si>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</si>
  <si>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</si>
  <si>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</si>
  <si>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</si>
  <si>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</si>
  <si>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</si>
  <si>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</si>
  <si>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</si>
  <si>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</si>
  <si>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</si>
  <si>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</si>
  <si>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</si>
  <si>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</si>
  <si>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</si>
  <si>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</si>
  <si>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</si>
  <si>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</si>
  <si>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</si>
  <si>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</si>
  <si>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</si>
  <si>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</si>
  <si>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</si>
  <si>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</si>
  <si>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</si>
  <si>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</si>
  <si>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</si>
  <si>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</si>
  <si>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</si>
  <si>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</si>
  <si>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</si>
  <si>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</si>
  <si>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</si>
  <si>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</si>
  <si>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</si>
  <si>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</si>
  <si>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</si>
  <si>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</si>
  <si>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</si>
  <si>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</si>
  <si>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</si>
  <si>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</si>
  <si>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</si>
  <si>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</si>
  <si>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</si>
  <si>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</si>
  <si>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</si>
  <si>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</si>
  <si>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</si>
  <si>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</si>
  <si>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</si>
  <si>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</si>
  <si>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</si>
  <si>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</si>
  <si>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</si>
  <si>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</si>
  <si>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</si>
  <si>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</si>
  <si>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</si>
  <si>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</si>
  <si>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</si>
  <si>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</si>
  <si>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</si>
  <si>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</si>
  <si>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</si>
  <si>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</si>
  <si>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</si>
  <si>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</si>
  <si>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</si>
  <si>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</si>
  <si>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</si>
  <si>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</si>
  <si>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</si>
  <si>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</si>
  <si>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</si>
  <si>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</si>
  <si>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</si>
  <si>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</si>
  <si>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</si>
  <si>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</si>
  <si>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</si>
  <si>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</si>
  <si>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</si>
  <si>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</si>
  <si>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</si>
  <si>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</si>
  <si>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</si>
  <si>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</si>
  <si>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</si>
  <si>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</si>
  <si>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</si>
  <si>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</si>
  <si>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</si>
  <si>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</si>
  <si>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</si>
  <si>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</si>
  <si>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</si>
  <si>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</si>
  <si>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</si>
  <si>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</si>
  <si>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</si>
  <si>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</si>
  <si>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</si>
  <si>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</si>
  <si>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</si>
  <si>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</si>
  <si>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</si>
  <si>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</si>
  <si>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</si>
  <si>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</si>
  <si>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</si>
  <si>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</si>
  <si>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</si>
  <si>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</si>
  <si>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</si>
  <si>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</si>
  <si>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</si>
  <si>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</si>
  <si>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</si>
  <si>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</si>
  <si>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</si>
  <si>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</si>
  <si>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</si>
  <si>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</si>
  <si>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</si>
  <si>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</si>
  <si>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</si>
  <si>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</si>
  <si>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</si>
  <si>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</si>
  <si>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</si>
  <si>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</si>
  <si>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</si>
  <si>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</si>
  <si>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</si>
  <si>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</si>
  <si>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</si>
  <si>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</si>
  <si>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</si>
  <si>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</si>
  <si>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</si>
  <si>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</si>
  <si>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</si>
  <si>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</si>
  <si>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</si>
  <si>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</si>
  <si>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</si>
  <si>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</si>
  <si>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</si>
  <si>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</si>
  <si>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</si>
  <si>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</si>
  <si>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</si>
  <si>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</si>
  <si>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</si>
  <si>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</si>
  <si>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</si>
  <si>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</si>
  <si>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</si>
  <si>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</si>
  <si>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</si>
  <si>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</si>
  <si>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</si>
  <si>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</si>
  <si>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</si>
  <si>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</si>
  <si>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</si>
  <si>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</si>
  <si>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</si>
  <si>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</si>
  <si>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</si>
  <si>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</si>
  <si>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</si>
  <si>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</si>
  <si>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</si>
  <si>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</si>
  <si>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</si>
  <si>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</si>
  <si>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</si>
  <si>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</si>
  <si>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</si>
  <si>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</si>
  <si>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</si>
  <si>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</si>
  <si>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</si>
  <si>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</si>
  <si>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</si>
  <si>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</si>
  <si>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</si>
  <si>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</si>
  <si>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</si>
  <si>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</si>
  <si>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</si>
  <si>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</si>
  <si>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</si>
  <si>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</si>
  <si>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</si>
  <si>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</si>
  <si>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</si>
  <si>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</si>
  <si>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</si>
  <si>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</si>
  <si>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</si>
  <si>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</si>
  <si>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</si>
  <si>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</si>
  <si>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</si>
  <si>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</si>
  <si>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</si>
  <si>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</si>
  <si>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</si>
  <si>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</si>
  <si>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</si>
  <si>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</si>
  <si>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</si>
  <si>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</si>
  <si>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</si>
  <si>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</si>
  <si>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</si>
  <si>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</si>
  <si>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</si>
  <si>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</si>
  <si>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</si>
  <si>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</si>
  <si>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</si>
  <si>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</si>
  <si>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</si>
  <si>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</si>
  <si>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</si>
  <si>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</si>
  <si>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</si>
  <si>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</si>
  <si>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</si>
  <si>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</si>
  <si>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</si>
  <si>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</si>
  <si>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</si>
  <si>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</si>
  <si>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</si>
  <si>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</si>
  <si>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</si>
  <si>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</si>
  <si>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</si>
  <si>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</si>
  <si>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</si>
  <si>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</si>
  <si>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</si>
  <si>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</si>
  <si>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</si>
  <si>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</si>
  <si>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</si>
  <si>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</si>
  <si>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</si>
  <si>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</si>
  <si>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</si>
  <si>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</si>
  <si>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</si>
  <si>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</si>
  <si>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</si>
  <si>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</si>
  <si>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</si>
  <si>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</si>
  <si>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</si>
  <si>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</si>
  <si>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</si>
  <si>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</si>
  <si>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</si>
  <si>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</si>
  <si>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</si>
  <si>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</si>
  <si>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</si>
  <si>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</si>
  <si>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</si>
  <si>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</si>
  <si>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</si>
  <si>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</si>
  <si>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</si>
  <si>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</si>
  <si>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</si>
  <si>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</si>
  <si>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</si>
  <si>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</si>
  <si>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</si>
  <si>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</si>
  <si>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</si>
  <si>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</si>
  <si>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</si>
  <si>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</si>
  <si>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</si>
  <si>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</si>
  <si>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</si>
  <si>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</si>
  <si>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</si>
  <si>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</si>
  <si>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</si>
  <si>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</si>
  <si>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</si>
  <si>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</si>
  <si>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</si>
  <si>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</si>
  <si>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</si>
  <si>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</si>
  <si>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</si>
  <si>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</si>
  <si>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</si>
  <si>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</si>
  <si>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</si>
  <si>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</si>
  <si>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</si>
  <si>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</si>
  <si>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</si>
  <si>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</si>
  <si>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</si>
  <si>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</si>
  <si>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</si>
  <si>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</si>
  <si>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</si>
  <si>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</si>
  <si>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</si>
  <si>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</si>
  <si>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</si>
  <si>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</si>
  <si>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</si>
  <si>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</si>
  <si>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</si>
  <si>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</si>
  <si>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</si>
  <si>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</si>
  <si>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</si>
  <si>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</si>
  <si>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</si>
  <si>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</si>
  <si>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</si>
  <si>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</si>
  <si>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</si>
  <si>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</si>
  <si>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</si>
  <si>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</si>
  <si>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</si>
  <si>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</si>
  <si>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</si>
  <si>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</si>
  <si>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</si>
  <si>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</si>
  <si>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</si>
  <si>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</si>
  <si>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</si>
  <si>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</si>
  <si>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</si>
  <si>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</si>
  <si>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</si>
  <si>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</si>
  <si>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</si>
  <si>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</si>
  <si>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</si>
  <si>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</si>
  <si>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</si>
  <si>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</si>
  <si>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</si>
  <si>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</si>
  <si>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</si>
  <si>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</si>
  <si>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</si>
  <si>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</si>
  <si>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</si>
  <si>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</si>
  <si>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</si>
  <si>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</si>
  <si>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</si>
  <si>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</si>
  <si>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</si>
  <si>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</si>
  <si>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</si>
  <si>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</si>
  <si>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</si>
  <si>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</si>
  <si>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</si>
  <si>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</si>
  <si>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</si>
  <si>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</si>
  <si>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</si>
  <si>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</si>
  <si>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</si>
  <si>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</si>
  <si>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</si>
  <si>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</si>
  <si>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</si>
  <si>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</si>
  <si>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</si>
  <si>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</si>
  <si>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</si>
  <si>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</si>
  <si>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</si>
  <si>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</si>
  <si>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</si>
  <si>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</si>
  <si>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</si>
  <si>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</si>
  <si>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</si>
  <si>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</si>
  <si>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</si>
  <si>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</si>
  <si>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</si>
  <si>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</si>
  <si>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</si>
  <si>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</si>
  <si>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</si>
  <si>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</si>
  <si>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</si>
  <si>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</si>
  <si>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</si>
  <si>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</si>
  <si>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</si>
  <si>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</si>
  <si>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</si>
  <si>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</si>
  <si>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</si>
  <si>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</si>
  <si>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</si>
  <si>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</si>
  <si>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</si>
  <si>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</si>
  <si>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</si>
  <si>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</si>
  <si>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</si>
  <si>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</si>
  <si>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</si>
  <si>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</si>
  <si>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</si>
  <si>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</si>
  <si>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</si>
  <si>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</si>
  <si>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</si>
  <si>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</si>
  <si>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</si>
  <si>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</si>
  <si>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</si>
  <si>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</si>
  <si>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</si>
  <si>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</si>
  <si>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</si>
  <si>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</si>
  <si>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</si>
  <si>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</si>
  <si>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</si>
  <si>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</si>
  <si>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</si>
  <si>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</si>
  <si>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</si>
  <si>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</si>
  <si>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</si>
  <si>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</si>
  <si>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</si>
  <si>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</si>
  <si>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</si>
  <si>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</si>
  <si>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</si>
  <si>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</si>
  <si>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</si>
  <si>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</si>
  <si>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</si>
  <si>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</si>
  <si>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</si>
  <si>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</si>
  <si>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</si>
  <si>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</si>
  <si>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</si>
  <si>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</si>
  <si>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</si>
  <si>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</si>
  <si>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</si>
  <si>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</si>
  <si>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</si>
  <si>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</si>
  <si>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</si>
  <si>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</si>
  <si>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</si>
  <si>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</si>
  <si>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</si>
  <si>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</si>
  <si>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</si>
  <si>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</si>
  <si>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</si>
  <si>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</si>
  <si>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</si>
  <si>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</si>
  <si>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</si>
  <si>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</si>
  <si>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</si>
  <si>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</si>
  <si>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</si>
  <si>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</si>
  <si>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</si>
  <si>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</si>
  <si>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</si>
  <si>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</si>
  <si>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</si>
  <si>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</si>
  <si>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</si>
  <si>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</si>
  <si>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</si>
  <si>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</si>
  <si>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</si>
  <si>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</si>
  <si>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</si>
  <si>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</si>
  <si>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</si>
  <si>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</si>
  <si>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</si>
  <si>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</si>
  <si>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</si>
  <si>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</si>
  <si>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</si>
  <si>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</si>
  <si>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</si>
  <si>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</si>
  <si>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</si>
  <si>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</si>
  <si>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</si>
  <si>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</si>
  <si>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</si>
  <si>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</si>
  <si>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</si>
  <si>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</si>
  <si>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</si>
  <si>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</si>
  <si>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</si>
  <si>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</si>
  <si>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</si>
  <si>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</si>
  <si>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</si>
  <si>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</si>
  <si>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</si>
  <si>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</si>
  <si>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</si>
  <si>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</si>
  <si>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</si>
  <si>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</si>
  <si>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</si>
  <si>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</si>
  <si>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</si>
  <si>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</si>
  <si>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</si>
  <si>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</si>
  <si>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</si>
  <si>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</si>
  <si>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</si>
  <si>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</si>
  <si>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</si>
  <si>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</si>
  <si>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</si>
  <si>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</si>
  <si>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</si>
  <si>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</si>
  <si>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</si>
  <si>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</si>
  <si>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</si>
  <si>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</si>
  <si>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</si>
  <si>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</si>
  <si>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</si>
  <si>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</si>
  <si>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</si>
  <si>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</si>
  <si>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</si>
  <si>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</si>
  <si>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</si>
  <si>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</si>
  <si>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</si>
  <si>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</si>
  <si>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</si>
  <si>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</si>
  <si>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</si>
  <si>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</si>
  <si>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</si>
  <si>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</si>
  <si>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</si>
  <si>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</si>
  <si>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</si>
  <si>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</si>
  <si>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</si>
  <si>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</si>
  <si>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</si>
  <si>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</si>
  <si>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</si>
  <si>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</si>
  <si>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</si>
  <si>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</si>
  <si>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</si>
  <si>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</si>
  <si>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</si>
  <si>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</si>
  <si>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</si>
  <si>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</si>
  <si>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</si>
  <si>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</si>
  <si>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</si>
  <si>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</si>
  <si>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</si>
  <si>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</si>
  <si>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</si>
  <si>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</si>
  <si>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</si>
  <si>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</si>
  <si>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</si>
  <si>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</si>
  <si>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</si>
  <si>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</si>
  <si>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</si>
  <si>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</si>
  <si>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</si>
  <si>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</si>
  <si>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</si>
  <si>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</si>
  <si>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</si>
  <si>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</si>
  <si>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</si>
  <si>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</si>
  <si>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</si>
  <si>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</si>
  <si>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</si>
  <si>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</si>
  <si>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</si>
  <si>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</si>
  <si>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</si>
  <si>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</si>
  <si>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</si>
  <si>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</si>
  <si>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</si>
  <si>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</si>
  <si>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</si>
  <si>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</si>
  <si>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</si>
  <si>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</si>
  <si>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</si>
  <si>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</si>
  <si>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</si>
  <si>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</si>
  <si>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</si>
  <si>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</si>
  <si>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</si>
  <si>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</si>
  <si>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</si>
  <si>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</si>
  <si>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</si>
  <si>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</si>
  <si>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</si>
  <si>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</si>
  <si>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</si>
  <si>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</si>
  <si>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</si>
  <si>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</si>
  <si>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</si>
  <si>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</si>
  <si>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</si>
  <si>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</si>
  <si>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</si>
  <si>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</si>
  <si>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</si>
  <si>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</si>
  <si>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</si>
  <si>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</si>
  <si>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</si>
  <si>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</si>
  <si>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</si>
  <si>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</si>
  <si>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</si>
  <si>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</si>
  <si>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</si>
  <si>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</si>
  <si>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</si>
  <si>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</si>
  <si>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</si>
  <si>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</si>
  <si>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</si>
  <si>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</si>
  <si>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</si>
  <si>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</si>
  <si>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</si>
  <si>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</si>
  <si>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</si>
  <si>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</si>
  <si>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</si>
  <si>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</si>
  <si>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</si>
  <si>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</si>
  <si>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</si>
  <si>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</si>
  <si>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</si>
  <si>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</si>
  <si>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</si>
  <si>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</si>
  <si>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</si>
  <si>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</si>
  <si>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</si>
  <si>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</si>
  <si>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</si>
  <si>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</si>
  <si>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</si>
  <si>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</si>
  <si>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</si>
  <si>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</si>
  <si>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</si>
  <si>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</si>
  <si>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</si>
  <si>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</si>
  <si>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</si>
  <si>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</si>
  <si>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</si>
  <si>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</si>
  <si>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</si>
  <si>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</si>
  <si>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</si>
  <si>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</si>
  <si>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</si>
  <si>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</si>
  <si>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</si>
  <si>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</si>
  <si>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</si>
  <si>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</si>
  <si>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</si>
  <si>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</si>
  <si>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</si>
  <si>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</si>
  <si>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</si>
  <si>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</si>
  <si>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</si>
  <si>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</si>
  <si>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</si>
  <si>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</si>
  <si>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</si>
  <si>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</si>
  <si>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</si>
  <si>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</si>
  <si>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</si>
  <si>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</si>
  <si>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</si>
  <si>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</si>
  <si>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</si>
  <si>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</si>
  <si>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</si>
  <si>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</si>
  <si>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</si>
  <si>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</si>
  <si>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</si>
  <si>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</si>
  <si>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</si>
  <si>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</si>
  <si>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</si>
  <si>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</si>
  <si>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</si>
  <si>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</si>
  <si>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</si>
  <si>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</si>
  <si>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</si>
  <si>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</si>
  <si>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</si>
  <si>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</si>
  <si>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</si>
  <si>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</si>
  <si>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</si>
  <si>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</si>
  <si>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</si>
  <si>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</si>
  <si>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</si>
  <si>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</si>
  <si>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</si>
  <si>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</si>
  <si>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</si>
  <si>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</si>
  <si>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</si>
  <si>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</si>
  <si>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</si>
  <si>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</si>
  <si>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</si>
  <si>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</si>
  <si>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</si>
  <si>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</si>
  <si>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</si>
  <si>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</si>
  <si>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</si>
  <si>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</si>
  <si>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</si>
  <si>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</si>
  <si>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</si>
  <si>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</si>
  <si>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</si>
  <si>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</si>
  <si>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</si>
  <si>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</si>
  <si>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</si>
  <si>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</si>
  <si>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</si>
  <si>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</si>
  <si>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</si>
  <si>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</si>
  <si>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</si>
  <si>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</si>
  <si>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</si>
  <si>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</si>
  <si>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</si>
  <si>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</si>
  <si>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</si>
  <si>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</si>
  <si>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</si>
  <si>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</si>
  <si>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</si>
  <si>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</si>
  <si>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</si>
  <si>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</si>
  <si>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</si>
  <si>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</si>
  <si>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</si>
  <si>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</si>
  <si>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</si>
  <si>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</si>
  <si>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</si>
  <si>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</si>
  <si>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</si>
  <si>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</si>
  <si>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</si>
  <si>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</si>
  <si>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</si>
  <si>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</si>
  <si>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</si>
  <si>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</si>
  <si>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</si>
  <si>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</si>
  <si>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</si>
  <si>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</si>
  <si>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</si>
  <si>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</si>
  <si>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</si>
  <si>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</si>
  <si>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</si>
  <si>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</si>
  <si>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</si>
  <si>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</si>
  <si>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</si>
  <si>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</si>
  <si>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</si>
  <si>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</si>
  <si>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</si>
  <si>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</si>
  <si>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</si>
  <si>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</si>
  <si>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</si>
  <si>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</si>
  <si>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</si>
  <si>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</si>
  <si>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</si>
  <si>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</si>
  <si>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</si>
  <si>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</si>
  <si>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</si>
  <si>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</si>
  <si>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</si>
  <si>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</si>
  <si>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</si>
  <si>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</si>
  <si>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</si>
  <si>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</si>
  <si>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</si>
  <si>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</si>
  <si>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</si>
  <si>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</si>
  <si>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</si>
  <si>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</si>
  <si>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</si>
  <si>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</si>
  <si>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</si>
  <si>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</si>
  <si>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</si>
  <si>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</si>
  <si>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</si>
  <si>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</si>
  <si>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</si>
  <si>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</si>
  <si>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</si>
  <si>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</si>
  <si>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</si>
  <si>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</si>
  <si>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</si>
  <si>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</si>
  <si>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</si>
  <si>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</si>
  <si>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</si>
  <si>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</si>
  <si>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</si>
  <si>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</si>
  <si>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</si>
  <si>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</si>
  <si>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</si>
  <si>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</si>
  <si>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</si>
  <si>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</si>
  <si>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</si>
  <si>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</si>
  <si>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</si>
  <si>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</si>
  <si>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</si>
  <si>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</si>
  <si>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</si>
  <si>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</si>
  <si>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</si>
  <si>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</si>
  <si>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</si>
  <si>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</si>
  <si>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</si>
  <si>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</si>
  <si>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</si>
  <si>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</si>
  <si>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</si>
  <si>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</si>
  <si>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</si>
  <si>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</si>
  <si>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</si>
  <si>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</si>
  <si>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</si>
  <si>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</si>
  <si>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</si>
  <si>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</si>
  <si>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</si>
  <si>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</si>
  <si>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</si>
  <si>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</si>
  <si>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</si>
  <si>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</si>
  <si>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</si>
  <si>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</si>
  <si>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</si>
  <si>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</si>
  <si>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</si>
  <si>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</si>
  <si>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</si>
  <si>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</si>
  <si>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</si>
  <si>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</si>
  <si>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</si>
  <si>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</si>
  <si>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</si>
  <si>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</si>
  <si>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</si>
  <si>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</si>
  <si>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</si>
  <si>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</si>
  <si>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</si>
  <si>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</si>
  <si>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</si>
  <si>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</si>
  <si>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</si>
  <si>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</si>
  <si>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</si>
  <si>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</si>
  <si>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</si>
  <si>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</si>
  <si>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</si>
  <si>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</si>
  <si>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</si>
  <si>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</si>
  <si>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</si>
  <si>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</si>
  <si>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</si>
  <si>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</si>
  <si>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</si>
  <si>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</si>
  <si>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</si>
  <si>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</si>
  <si>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</si>
  <si>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</si>
  <si>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</si>
  <si>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</si>
  <si>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</si>
  <si>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</si>
  <si>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</si>
  <si>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</si>
  <si>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</si>
  <si>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</si>
  <si>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</si>
  <si>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</si>
  <si>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</si>
  <si>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</si>
  <si>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</si>
  <si>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</si>
  <si>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</si>
  <si>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</si>
  <si>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</si>
  <si>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</si>
  <si>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</si>
  <si>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</si>
  <si>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</si>
  <si>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</si>
  <si>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</si>
  <si>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</si>
  <si>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</si>
  <si>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</si>
  <si>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</si>
  <si>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</si>
  <si>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</si>
  <si>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</si>
  <si>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</si>
  <si>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</si>
  <si>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</si>
  <si>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</si>
  <si>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</si>
  <si>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</si>
  <si>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</si>
  <si>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</si>
  <si>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</si>
  <si>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</si>
  <si>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</si>
  <si>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</si>
  <si>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</si>
  <si>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</si>
  <si>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</si>
  <si>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</si>
  <si>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</si>
  <si>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</si>
  <si>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</si>
  <si>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</si>
  <si>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</si>
  <si>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</si>
  <si>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</si>
  <si>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</si>
  <si>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</si>
  <si>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</si>
  <si>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</si>
  <si>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</si>
  <si>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</si>
  <si>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</si>
  <si>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</si>
  <si>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</si>
  <si>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</si>
  <si>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</si>
  <si>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</si>
  <si>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</si>
  <si>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</si>
  <si>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</si>
  <si>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</si>
  <si>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</si>
  <si>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</si>
  <si>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</si>
  <si>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</si>
  <si>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</si>
  <si>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</si>
  <si>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</si>
  <si>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</si>
  <si>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</si>
  <si>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</si>
  <si>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</si>
  <si>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</si>
  <si>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</si>
  <si>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</si>
  <si>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</si>
  <si>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</si>
  <si>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</si>
  <si>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</si>
  <si>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</si>
  <si>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</si>
  <si>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</si>
  <si>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</si>
  <si>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</si>
  <si>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</si>
  <si>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</si>
  <si>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</si>
  <si>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</si>
  <si>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</si>
  <si>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</si>
  <si>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</si>
  <si>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</si>
  <si>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</si>
  <si>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</si>
  <si>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</si>
  <si>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</si>
  <si>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</si>
  <si>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</si>
  <si>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</si>
  <si>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</si>
  <si>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</si>
  <si>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</si>
  <si>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</si>
  <si>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</si>
  <si>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</si>
  <si>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</si>
  <si>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</si>
  <si>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</si>
  <si>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</si>
  <si>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</si>
  <si>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</si>
  <si>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</si>
  <si>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</si>
  <si>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</si>
  <si>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</si>
  <si>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</si>
  <si>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</si>
  <si>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</si>
  <si>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</si>
  <si>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</si>
  <si>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</si>
  <si>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</si>
  <si>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</si>
  <si>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</si>
  <si>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</si>
  <si>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</si>
  <si>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</si>
  <si>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</si>
  <si>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</si>
  <si>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</si>
  <si>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</si>
  <si>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</si>
  <si>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</si>
  <si>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</si>
  <si>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</si>
  <si>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</si>
  <si>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</si>
  <si>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</si>
  <si>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</si>
  <si>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</si>
  <si>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</si>
  <si>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</si>
  <si>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</si>
  <si>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</si>
  <si>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</si>
  <si>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</si>
  <si>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</si>
  <si>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</si>
  <si>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</si>
  <si>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</si>
  <si>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</si>
  <si>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</si>
  <si>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</si>
  <si>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</si>
  <si>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</si>
  <si>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</si>
  <si>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</si>
  <si>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</si>
  <si>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</si>
  <si>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</si>
  <si>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</si>
  <si>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</si>
  <si>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</si>
  <si>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</si>
  <si>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</si>
  <si>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</si>
  <si>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</si>
  <si>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</si>
  <si>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</si>
  <si>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</si>
  <si>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</si>
  <si>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</si>
  <si>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</si>
  <si>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</si>
  <si>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</si>
  <si>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</si>
  <si>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</si>
  <si>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</si>
  <si>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</si>
  <si>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</si>
  <si>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</si>
  <si>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</si>
  <si>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</si>
  <si>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</si>
  <si>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</si>
  <si>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</si>
  <si>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</si>
  <si>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</si>
  <si>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</si>
  <si>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</si>
  <si>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</si>
  <si>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</si>
  <si>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</si>
  <si>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</si>
  <si>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</si>
  <si>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</si>
  <si>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</si>
  <si>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</si>
  <si>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</si>
  <si>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</si>
  <si>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</si>
  <si>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</si>
  <si>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</si>
  <si>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</si>
  <si>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</si>
  <si>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</si>
  <si>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</si>
  <si>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</si>
  <si>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</si>
  <si>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</si>
  <si>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</si>
  <si>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</si>
  <si>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</si>
  <si>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</si>
  <si>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</si>
  <si>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</si>
  <si>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</si>
  <si>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</si>
  <si>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</si>
  <si>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</si>
  <si>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</si>
  <si>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</si>
  <si>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</si>
  <si>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</si>
  <si>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</si>
  <si>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</si>
  <si>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</si>
  <si>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</si>
  <si>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</si>
  <si>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</si>
  <si>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</si>
  <si>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</si>
  <si>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</si>
  <si>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</si>
  <si>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</si>
  <si>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</si>
  <si>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</si>
  <si>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</si>
  <si>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</si>
  <si>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</si>
  <si>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</si>
  <si>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</si>
  <si>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</si>
  <si>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</si>
  <si>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</si>
  <si>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</si>
  <si>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</si>
  <si>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</si>
  <si>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</si>
  <si>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</si>
  <si>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</si>
  <si>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</si>
  <si>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</si>
  <si>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</si>
  <si>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</si>
  <si>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</si>
  <si>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</si>
  <si>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</si>
  <si>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</si>
  <si>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</si>
  <si>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</si>
  <si>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</si>
  <si>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</si>
  <si>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</si>
  <si>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</si>
  <si>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</si>
  <si>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</si>
  <si>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</si>
  <si>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</si>
  <si>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</si>
  <si>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</si>
  <si>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</si>
  <si>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</si>
  <si>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</si>
  <si>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</si>
  <si>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</si>
  <si>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</si>
  <si>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</si>
  <si>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</si>
  <si>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</si>
  <si>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</si>
  <si>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</si>
  <si>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</si>
  <si>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</si>
  <si>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</si>
  <si>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</si>
  <si>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</si>
  <si>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</si>
  <si>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</si>
  <si>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</si>
  <si>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</si>
  <si>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</si>
  <si>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</si>
  <si>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</si>
  <si>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</si>
  <si>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</si>
  <si>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</si>
  <si>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</si>
  <si>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</si>
  <si>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</si>
  <si>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</si>
  <si>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</si>
  <si>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</si>
  <si>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</si>
  <si>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</si>
  <si>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</si>
  <si>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</si>
  <si>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</si>
  <si>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</si>
  <si>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</si>
  <si>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</si>
  <si>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</si>
  <si>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</si>
  <si>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</si>
  <si>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</si>
  <si>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</si>
  <si>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</si>
  <si>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</si>
  <si>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</si>
  <si>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</si>
  <si>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</si>
  <si>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</si>
  <si>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</si>
  <si>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</si>
  <si>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</si>
  <si>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</si>
  <si>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</si>
  <si>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</si>
  <si>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</si>
  <si>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</si>
  <si>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</si>
  <si>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</si>
  <si>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</si>
  <si>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</si>
  <si>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</si>
  <si>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</si>
  <si>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</si>
  <si>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</si>
  <si>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</si>
  <si>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</si>
  <si>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</si>
  <si>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</si>
  <si>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</si>
  <si>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</si>
  <si>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</si>
  <si>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</si>
  <si>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</si>
  <si>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</si>
  <si>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</si>
  <si>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</si>
  <si>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</si>
  <si>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</si>
  <si>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</si>
  <si>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</si>
  <si>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</si>
  <si>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</si>
  <si>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</si>
  <si>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</si>
  <si>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</si>
  <si>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</si>
  <si>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</si>
  <si>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</si>
  <si>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</si>
  <si>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</si>
  <si>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</si>
  <si>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</si>
  <si>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</si>
  <si>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</si>
  <si>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</si>
  <si>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</si>
  <si>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</si>
  <si>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</si>
  <si>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</si>
  <si>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</si>
  <si>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</si>
  <si>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</si>
  <si>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</si>
  <si>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</si>
  <si>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</si>
  <si>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</si>
  <si>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</si>
  <si>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</si>
  <si>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</si>
  <si>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</si>
  <si>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</si>
  <si>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</si>
  <si>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</si>
  <si>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</si>
  <si>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</si>
  <si>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</si>
  <si>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</si>
  <si>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</si>
  <si>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</si>
  <si>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</si>
  <si>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</si>
  <si>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</si>
  <si>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</si>
  <si>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</si>
  <si>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</si>
  <si>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</si>
  <si>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</si>
  <si>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</si>
  <si>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</si>
  <si>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</si>
  <si>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</si>
  <si>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</si>
  <si>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</si>
  <si>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</si>
  <si>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</si>
  <si>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</si>
  <si>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</si>
  <si>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</si>
  <si>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</si>
  <si>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</si>
  <si>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</si>
  <si>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</si>
  <si>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</si>
  <si>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</si>
  <si>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</si>
  <si>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</si>
  <si>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</si>
  <si>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</si>
  <si>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</si>
  <si>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</si>
  <si>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</si>
  <si>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</si>
  <si>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</si>
  <si>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</si>
  <si>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</si>
  <si>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</si>
  <si>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</si>
  <si>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</si>
  <si>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</si>
  <si>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</si>
  <si>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</si>
  <si>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</si>
  <si>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</si>
  <si>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</si>
  <si>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</si>
  <si>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</si>
  <si>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</si>
  <si>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</si>
  <si>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</si>
  <si>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</si>
  <si>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</si>
  <si>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</si>
  <si>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</si>
  <si>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</si>
  <si>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</si>
  <si>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</si>
  <si>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</si>
  <si>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</si>
  <si>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</si>
  <si>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</si>
  <si>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</si>
  <si>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</si>
  <si>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</si>
  <si>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</si>
  <si>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</si>
  <si>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</si>
  <si>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</si>
  <si>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</si>
  <si>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</si>
  <si>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</si>
  <si>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</si>
  <si>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</si>
  <si>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</si>
  <si>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</si>
  <si>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</si>
  <si>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</si>
  <si>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</si>
  <si>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</si>
  <si>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</si>
  <si>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</si>
  <si>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</si>
  <si>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</si>
  <si>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</si>
  <si>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</si>
  <si>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</si>
  <si>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</si>
  <si>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</si>
  <si>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</si>
  <si>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</si>
  <si>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</si>
  <si>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</si>
  <si>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</si>
  <si>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</si>
  <si>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</si>
  <si>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</si>
  <si>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</si>
  <si>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</si>
  <si>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</si>
  <si>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</si>
  <si>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</si>
  <si>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</si>
  <si>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</si>
  <si>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</si>
  <si>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</si>
  <si>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</si>
  <si>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</si>
  <si>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</si>
  <si>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</si>
  <si>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</si>
  <si>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</si>
  <si>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</si>
  <si>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</si>
  <si>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</si>
  <si>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</si>
  <si>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</si>
  <si>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</si>
  <si>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</si>
  <si>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</si>
  <si>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</si>
  <si>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</si>
  <si>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</si>
  <si>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</si>
  <si>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</si>
  <si>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</si>
  <si>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</si>
  <si>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</si>
  <si>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</si>
  <si>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</si>
  <si>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</si>
  <si>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</si>
  <si>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</si>
  <si>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</si>
  <si>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</si>
  <si>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</si>
  <si>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</si>
  <si>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</si>
  <si>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</si>
  <si>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</si>
  <si>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</si>
  <si>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</si>
  <si>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</si>
  <si>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</si>
  <si>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</si>
  <si>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</si>
  <si>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</si>
  <si>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</si>
  <si>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</si>
  <si>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</si>
  <si>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</si>
  <si>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</si>
  <si>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</si>
  <si>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</si>
  <si>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</si>
  <si>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</si>
  <si>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</si>
  <si>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</si>
  <si>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</si>
  <si>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</si>
  <si>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</si>
  <si>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</si>
  <si>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</si>
  <si>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</si>
  <si>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</si>
  <si>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</si>
  <si>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</si>
  <si>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</si>
  <si>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</si>
  <si>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</si>
  <si>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</si>
  <si>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</si>
  <si>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</si>
  <si>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</si>
  <si>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</si>
  <si>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</si>
  <si>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</si>
  <si>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</si>
  <si>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</si>
  <si>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</si>
  <si>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</si>
  <si>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</si>
  <si>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</si>
  <si>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</si>
  <si>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</si>
  <si>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</si>
  <si>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</si>
  <si>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</si>
  <si>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</si>
  <si>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</si>
  <si>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</si>
  <si>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</si>
  <si>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</si>
  <si>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</si>
  <si>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</si>
  <si>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</si>
  <si>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</si>
  <si>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</si>
  <si>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</si>
  <si>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</si>
  <si>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</si>
  <si>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</si>
  <si>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</si>
  <si>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</si>
  <si>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</si>
  <si>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</si>
  <si>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</si>
  <si>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</si>
  <si>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</si>
  <si>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</si>
  <si>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</si>
  <si>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</si>
  <si>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</si>
  <si>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</si>
  <si>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</si>
  <si>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</si>
  <si>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</si>
  <si>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</si>
  <si>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</si>
  <si>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</si>
  <si>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</si>
  <si>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</si>
  <si>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</si>
  <si>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</si>
  <si>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</si>
  <si>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</si>
  <si>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</si>
  <si>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</si>
  <si>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</si>
  <si>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</si>
  <si>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</si>
  <si>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</si>
  <si>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</si>
  <si>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</si>
  <si>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</si>
  <si>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</si>
  <si>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</si>
  <si>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</si>
  <si>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</si>
  <si>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</si>
  <si>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</si>
  <si>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</si>
  <si>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</si>
  <si>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</si>
  <si>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</si>
  <si>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</si>
  <si>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</si>
  <si>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</si>
  <si>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</si>
  <si>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</si>
  <si>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</si>
  <si>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</si>
  <si>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</si>
  <si>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</si>
  <si>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</si>
  <si>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</si>
  <si>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</si>
  <si>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</si>
  <si>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</si>
  <si>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</si>
  <si>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</si>
  <si>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</si>
  <si>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</si>
  <si>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</si>
  <si>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</si>
  <si>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</si>
  <si>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</si>
  <si>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</si>
  <si>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</si>
  <si>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</si>
  <si>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</si>
  <si>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</si>
  <si>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</si>
  <si>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</si>
  <si>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</si>
  <si>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</si>
  <si>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</si>
  <si>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</si>
  <si>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</si>
  <si>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</si>
  <si>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</si>
  <si>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</si>
  <si>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</si>
  <si>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</si>
  <si>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</si>
  <si>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</si>
  <si>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</si>
  <si>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</si>
  <si>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</si>
  <si>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</si>
  <si>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</si>
  <si>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</si>
  <si>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</si>
  <si>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</si>
  <si>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</si>
  <si>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</si>
  <si>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</si>
  <si>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</si>
  <si>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</si>
  <si>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</si>
  <si>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</si>
  <si>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</si>
  <si>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</si>
  <si>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</si>
  <si>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</si>
  <si>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</si>
  <si>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</si>
  <si>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</si>
  <si>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</si>
  <si>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</si>
  <si>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</si>
  <si>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</si>
  <si>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</si>
  <si>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</si>
  <si>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</si>
  <si>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</si>
  <si>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</si>
  <si>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</si>
  <si>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</si>
  <si>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</si>
  <si>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</si>
  <si>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</si>
  <si>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</si>
  <si>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</si>
  <si>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</si>
  <si>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</si>
  <si>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</si>
  <si>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</si>
  <si>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</si>
  <si>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</si>
  <si>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</si>
  <si>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</si>
  <si>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</si>
  <si>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</si>
  <si>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</si>
  <si>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</si>
  <si>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</si>
  <si>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</si>
  <si>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</si>
  <si>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</si>
  <si>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</si>
  <si>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</si>
  <si>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</si>
  <si>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</si>
  <si>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</si>
  <si>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</si>
  <si>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</si>
  <si>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</si>
  <si>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</si>
  <si>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</si>
  <si>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</si>
  <si>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</si>
  <si>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</si>
  <si>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</si>
  <si>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</si>
  <si>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</si>
  <si>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</si>
  <si>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</si>
  <si>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</si>
  <si>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</si>
  <si>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</si>
  <si>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</si>
  <si>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</si>
  <si>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</si>
  <si>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</si>
  <si>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</si>
  <si>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</si>
  <si>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</si>
  <si>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</si>
  <si>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</si>
  <si>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</si>
  <si>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</si>
  <si>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</si>
  <si>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</si>
  <si>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</si>
  <si>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</si>
  <si>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</si>
  <si>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</si>
  <si>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</si>
  <si>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</si>
  <si>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</si>
  <si>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</si>
  <si>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</si>
  <si>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</si>
  <si>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</si>
  <si>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</si>
  <si>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</si>
  <si>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</si>
  <si>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</si>
  <si>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</si>
  <si>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</si>
  <si>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</si>
  <si>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</si>
  <si>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</si>
  <si>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</si>
  <si>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</si>
  <si>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</si>
  <si>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</si>
  <si>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</si>
  <si>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</si>
  <si>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</si>
  <si>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</si>
  <si>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</si>
  <si>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</si>
  <si>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</si>
  <si>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</si>
  <si>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</si>
  <si>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</si>
  <si>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</si>
  <si>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</si>
  <si>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</si>
  <si>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</si>
  <si>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</si>
  <si>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</si>
  <si>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</si>
  <si>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</si>
  <si>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</si>
  <si>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</si>
  <si>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</si>
  <si>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</si>
  <si>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</si>
  <si>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</si>
  <si>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</si>
  <si>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</si>
  <si>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</si>
  <si>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</si>
  <si>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</si>
  <si>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</si>
  <si>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</si>
  <si>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</si>
  <si>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</si>
  <si>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</si>
  <si>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</si>
  <si>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</si>
  <si>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</si>
  <si>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</si>
  <si>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</si>
  <si>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</si>
  <si>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</si>
  <si>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</si>
  <si>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</si>
  <si>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</si>
  <si>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</si>
  <si>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</si>
  <si>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</si>
  <si>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</si>
  <si>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</si>
  <si>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</si>
  <si>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</si>
  <si>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</si>
  <si>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</si>
  <si>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</si>
  <si>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</si>
  <si>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</si>
  <si>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</si>
  <si>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</si>
  <si>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</si>
  <si>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</si>
  <si>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</si>
  <si>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</si>
  <si>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</si>
  <si>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</si>
  <si>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</si>
  <si>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</si>
  <si>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</si>
  <si>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</si>
  <si>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</si>
  <si>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</si>
  <si>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</si>
  <si>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</si>
  <si>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</si>
  <si>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</si>
  <si>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</si>
  <si>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</si>
  <si>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</si>
  <si>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</si>
  <si>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</si>
  <si>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</si>
  <si>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</si>
  <si>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</si>
  <si>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</si>
  <si>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</si>
  <si>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</si>
  <si>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</si>
  <si>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</si>
  <si>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</si>
  <si>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</si>
  <si>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</si>
  <si>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</si>
  <si>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</si>
  <si>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</si>
  <si>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</si>
  <si>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</si>
  <si>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</si>
  <si>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</si>
  <si>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</si>
  <si>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</si>
  <si>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</si>
  <si>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</si>
  <si>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</si>
  <si>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</si>
  <si>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</si>
  <si>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</si>
  <si>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</si>
  <si>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</si>
  <si>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</si>
  <si>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</si>
  <si>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</si>
  <si>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</si>
  <si>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</si>
  <si>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</si>
  <si>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</si>
  <si>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</si>
  <si>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</si>
  <si>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</si>
  <si>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</si>
  <si>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</si>
  <si>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</si>
  <si>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</si>
  <si>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</si>
  <si>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</si>
  <si>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</si>
  <si>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</si>
  <si>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</si>
  <si>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</si>
  <si>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</si>
  <si>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</si>
  <si>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</si>
  <si>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</si>
  <si>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</si>
  <si>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</si>
  <si>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</si>
  <si>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</si>
  <si>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</si>
  <si>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</si>
  <si>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</si>
  <si>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</si>
  <si>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</si>
  <si>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</si>
  <si>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</si>
  <si>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</si>
  <si>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</si>
  <si>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</si>
  <si>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</si>
  <si>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</si>
  <si>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</si>
  <si>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</si>
  <si>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</si>
  <si>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</si>
  <si>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</si>
  <si>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</si>
  <si>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</si>
  <si>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</si>
  <si>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</si>
  <si>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</si>
  <si>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</si>
  <si>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</si>
  <si>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</si>
  <si>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</si>
  <si>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</si>
  <si>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</si>
  <si>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</si>
  <si>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</si>
  <si>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</si>
  <si>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</si>
  <si>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</si>
  <si>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</si>
  <si>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</si>
  <si>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</si>
  <si>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</si>
  <si>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</si>
  <si>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</si>
  <si>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</si>
  <si>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</si>
  <si>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</si>
  <si>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</si>
  <si>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</si>
  <si>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</si>
  <si>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</si>
  <si>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</si>
  <si>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</si>
  <si>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</si>
  <si>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</si>
  <si>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</si>
  <si>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</si>
  <si>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</si>
  <si>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</si>
  <si>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</si>
  <si>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</si>
  <si>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</si>
  <si>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</si>
  <si>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</si>
  <si>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</si>
  <si>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</si>
  <si>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</si>
  <si>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</si>
  <si>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</si>
  <si>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</si>
  <si>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</si>
  <si>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</si>
  <si>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</si>
  <si>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</si>
  <si>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</si>
  <si>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</si>
  <si>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</si>
  <si>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</si>
  <si>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</si>
  <si>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</si>
  <si>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</si>
  <si>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</si>
  <si>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</si>
  <si>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</si>
  <si>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</si>
  <si>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</si>
  <si>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</si>
  <si>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</si>
  <si>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</si>
  <si>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</si>
  <si>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</si>
  <si>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</si>
  <si>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</si>
  <si>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</si>
  <si>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</si>
  <si>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</si>
  <si>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</si>
  <si>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</si>
  <si>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</si>
  <si>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</si>
  <si>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</si>
  <si>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</si>
  <si>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</si>
  <si>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</si>
  <si>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</si>
  <si>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</si>
  <si>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</si>
  <si>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</si>
  <si>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</si>
  <si>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</si>
  <si>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</si>
  <si>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</si>
  <si>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</si>
  <si>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</si>
  <si>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</si>
  <si>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</si>
  <si>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</si>
  <si>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</si>
  <si>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</si>
  <si>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</si>
  <si>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</si>
  <si>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</si>
  <si>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</si>
  <si>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</si>
  <si>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</si>
  <si>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</si>
  <si>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</si>
  <si>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</si>
  <si>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</si>
  <si>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</si>
  <si>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</si>
  <si>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</si>
  <si>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</si>
  <si>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</si>
  <si>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</si>
  <si>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</si>
  <si>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</si>
  <si>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</si>
  <si>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</si>
  <si>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</si>
  <si>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</si>
  <si>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</si>
  <si>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</si>
  <si>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</si>
  <si>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</si>
  <si>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</si>
  <si>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</si>
  <si>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</si>
  <si>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</si>
  <si>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</si>
  <si>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</si>
  <si>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</si>
  <si>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</si>
  <si>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</si>
  <si>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</si>
  <si>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</si>
  <si>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</si>
  <si>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</si>
  <si>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</si>
  <si>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</si>
  <si>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</si>
  <si>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</si>
  <si>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</si>
  <si>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</si>
  <si>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</si>
  <si>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</si>
  <si>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</si>
  <si>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</si>
  <si>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</si>
  <si>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</si>
  <si>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</si>
  <si>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</si>
  <si>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</si>
  <si>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</si>
  <si>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</si>
  <si>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</si>
  <si>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</si>
  <si>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</si>
  <si>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</si>
  <si>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</si>
  <si>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</si>
  <si>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</si>
  <si>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</si>
  <si>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</si>
  <si>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</si>
  <si>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</si>
  <si>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</si>
  <si>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</si>
  <si>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</si>
  <si>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</si>
  <si>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</si>
  <si>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</si>
  <si>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</si>
  <si>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</si>
  <si>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</si>
  <si>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</si>
  <si>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</si>
  <si>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</si>
  <si>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</si>
  <si>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</si>
  <si>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</si>
  <si>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</si>
  <si>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</si>
  <si>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</si>
  <si>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</si>
  <si>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</si>
  <si>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</si>
  <si>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</si>
  <si>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</si>
  <si>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</si>
  <si>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</si>
  <si>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</si>
  <si>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</si>
  <si>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</si>
  <si>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</si>
  <si>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</si>
  <si>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</si>
  <si>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</si>
  <si>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</si>
  <si>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</si>
  <si>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</si>
  <si>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</si>
  <si>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</si>
  <si>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</si>
  <si>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</si>
  <si>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</si>
  <si>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</si>
  <si>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</si>
  <si>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</si>
  <si>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</si>
  <si>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</si>
  <si>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</si>
  <si>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</si>
  <si>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</si>
  <si>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</si>
  <si>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</si>
  <si>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</si>
  <si>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</si>
  <si>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</si>
  <si>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</si>
  <si>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</si>
  <si>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</si>
  <si>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</si>
  <si>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</si>
  <si>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</si>
  <si>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</si>
  <si>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</si>
  <si>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</si>
  <si>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</si>
  <si>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</si>
  <si>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</si>
  <si>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</si>
  <si>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</si>
  <si>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</si>
  <si>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</si>
  <si>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</si>
  <si>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</si>
  <si>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</si>
  <si>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</si>
  <si>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</si>
  <si>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</si>
  <si>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</si>
  <si>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</si>
  <si>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</si>
  <si>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</si>
  <si>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</si>
  <si>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</si>
  <si>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</si>
  <si>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</si>
  <si>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</si>
  <si>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</si>
  <si>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</si>
  <si>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</si>
  <si>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</si>
  <si>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</si>
  <si>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</si>
  <si>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</si>
  <si>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</si>
  <si>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</si>
  <si>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</si>
  <si>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</si>
  <si>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</si>
  <si>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</si>
  <si>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</si>
  <si>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</si>
  <si>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</si>
  <si>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</si>
  <si>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</si>
  <si>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</si>
  <si>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</si>
  <si>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</si>
  <si>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</si>
  <si>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</si>
  <si>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</si>
  <si>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</si>
  <si>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</si>
  <si>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</si>
  <si>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</si>
  <si>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</si>
  <si>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</si>
  <si>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</si>
  <si>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</si>
  <si>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</si>
  <si>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</si>
  <si>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</si>
  <si>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</si>
  <si>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</si>
  <si>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</si>
  <si>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</si>
  <si>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</si>
  <si>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</si>
  <si>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</si>
  <si>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</si>
  <si>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</si>
  <si>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</si>
  <si>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</si>
  <si>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</si>
  <si>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</si>
  <si>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</si>
  <si>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</si>
  <si>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</si>
  <si>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</si>
  <si>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</si>
  <si>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</si>
  <si>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</si>
  <si>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</si>
  <si>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</si>
  <si>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</si>
  <si>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</si>
  <si>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</si>
  <si>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</si>
  <si>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</si>
  <si>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</si>
  <si>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</si>
  <si>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</si>
  <si>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</si>
  <si>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</si>
  <si>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</si>
  <si>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</si>
  <si>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</si>
  <si>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</si>
  <si>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</si>
  <si>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</si>
  <si>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</si>
  <si>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</si>
  <si>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</si>
  <si>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</si>
  <si>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</si>
  <si>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</si>
  <si>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</si>
  <si>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</si>
  <si>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</si>
  <si>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</si>
  <si>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</si>
  <si>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</si>
  <si>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</si>
  <si>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</si>
  <si>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</si>
  <si>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</si>
  <si>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</si>
  <si>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</si>
  <si>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</si>
  <si>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</si>
  <si>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</si>
  <si>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</si>
  <si>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</si>
  <si>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</si>
  <si>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</si>
  <si>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</si>
  <si>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</si>
  <si>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</si>
  <si>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</si>
  <si>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</si>
  <si>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</si>
  <si>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</si>
  <si>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</si>
  <si>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</si>
  <si>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</si>
  <si>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</si>
  <si>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</si>
  <si>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</si>
  <si>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</si>
  <si>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</si>
  <si>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</si>
  <si>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</si>
  <si>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</si>
  <si>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</si>
  <si>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</si>
  <si>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</si>
  <si>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</si>
  <si>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</si>
  <si>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</si>
  <si>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</si>
  <si>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</si>
  <si>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</si>
  <si>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</si>
  <si>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</si>
  <si>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</si>
  <si>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</si>
  <si>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</si>
  <si>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</si>
  <si>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</si>
  <si>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</si>
  <si>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</si>
  <si>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</si>
  <si>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</si>
  <si>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</si>
  <si>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</si>
  <si>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</si>
  <si>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</si>
  <si>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</si>
  <si>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</si>
  <si>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</si>
  <si>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</si>
  <si>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</si>
  <si>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</si>
  <si>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</si>
  <si>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</si>
  <si>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</si>
  <si>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</si>
  <si>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</si>
  <si>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</si>
  <si>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</si>
  <si>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</si>
  <si>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</si>
  <si>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</si>
  <si>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</si>
  <si>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</si>
  <si>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</si>
  <si>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</si>
  <si>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</si>
  <si>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</si>
  <si>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</si>
  <si>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</si>
  <si>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</si>
  <si>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</si>
  <si>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</si>
  <si>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</si>
  <si>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</si>
  <si>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</si>
  <si>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</si>
  <si>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</si>
  <si>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</si>
  <si>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</si>
  <si>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</si>
  <si>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</si>
  <si>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</si>
  <si>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</si>
  <si>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</si>
  <si>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</si>
  <si>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</si>
  <si>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</si>
  <si>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</si>
  <si>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</si>
  <si>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</si>
  <si>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</si>
  <si>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</si>
  <si>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</si>
  <si>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</si>
  <si>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</si>
  <si>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</si>
  <si>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</si>
  <si>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</si>
  <si>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</si>
  <si>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</si>
  <si>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</si>
  <si>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</si>
  <si>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</si>
  <si>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</si>
  <si>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</si>
  <si>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</si>
  <si>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</si>
  <si>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</si>
  <si>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</si>
  <si>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</si>
  <si>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</si>
  <si>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</si>
  <si>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</si>
  <si>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</si>
  <si>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</si>
  <si>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</si>
  <si>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</si>
  <si>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</si>
  <si>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</si>
  <si>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</si>
  <si>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</si>
  <si>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</si>
  <si>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</si>
  <si>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</si>
  <si>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</si>
  <si>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</si>
  <si>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</si>
  <si>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</si>
  <si>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</si>
  <si>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</si>
  <si>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</si>
  <si>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</si>
  <si>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</si>
  <si>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</si>
  <si>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</si>
  <si>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</si>
  <si>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</si>
  <si>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</si>
  <si>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</si>
  <si>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</si>
  <si>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</si>
  <si>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</si>
  <si>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</si>
  <si>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</si>
  <si>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</si>
  <si>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</si>
  <si>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</si>
  <si>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</si>
  <si>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</si>
  <si>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</si>
  <si>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</si>
  <si>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</si>
  <si>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</si>
  <si>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</si>
  <si>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</si>
  <si>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</si>
  <si>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</si>
  <si>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</si>
  <si>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</si>
  <si>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</si>
  <si>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</si>
  <si>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</si>
  <si>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</si>
  <si>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</si>
  <si>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</si>
  <si>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</si>
  <si>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</si>
  <si>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</si>
  <si>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</si>
  <si>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</si>
  <si>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</si>
  <si>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</si>
  <si>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</si>
  <si>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</si>
  <si>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</si>
  <si>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</si>
  <si>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</si>
  <si>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</si>
  <si>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</si>
  <si>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</si>
  <si>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</si>
  <si>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</si>
  <si>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</si>
  <si>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</si>
  <si>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</si>
  <si>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</si>
  <si>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</si>
  <si>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</si>
  <si>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</si>
  <si>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</si>
  <si>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</si>
  <si>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</si>
  <si>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</si>
  <si>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</si>
  <si>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</si>
  <si>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</si>
  <si>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</si>
  <si>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</si>
  <si>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</si>
  <si>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</si>
  <si>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</si>
  <si>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</si>
  <si>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</si>
  <si>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</si>
  <si>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</si>
  <si>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</si>
  <si>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</si>
  <si>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</si>
  <si>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</si>
  <si>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</si>
  <si>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</si>
  <si>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</si>
  <si>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</si>
  <si>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</si>
  <si>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</si>
  <si>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</si>
  <si>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</si>
  <si>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</si>
  <si>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</si>
  <si>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</si>
  <si>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</si>
  <si>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</si>
  <si>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</si>
  <si>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</si>
  <si>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</si>
  <si>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</si>
  <si>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</si>
  <si>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</si>
  <si>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</si>
  <si>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</si>
  <si>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</si>
  <si>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</si>
  <si>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</si>
  <si>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</si>
  <si>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</si>
  <si>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</si>
  <si>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</si>
  <si>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</si>
  <si>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</si>
  <si>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</si>
  <si>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</si>
  <si>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</si>
  <si>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</si>
  <si>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</si>
  <si>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</si>
  <si>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</si>
  <si>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</si>
  <si>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</si>
  <si>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</si>
  <si>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</si>
  <si>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</si>
  <si>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</si>
  <si>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</si>
  <si>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</si>
  <si>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</si>
  <si>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</si>
  <si>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</si>
  <si>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</si>
  <si>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</si>
  <si>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</si>
  <si>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</si>
  <si>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</si>
  <si>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</si>
  <si>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</si>
  <si>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</si>
  <si>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</si>
  <si>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</si>
  <si>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</si>
  <si>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</si>
  <si>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</si>
  <si>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</si>
  <si>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</si>
  <si>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</si>
  <si>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</si>
  <si>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</si>
  <si>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</si>
  <si>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</si>
  <si>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</si>
  <si>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</si>
  <si>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</si>
  <si>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</si>
  <si>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</si>
  <si>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</si>
  <si>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</si>
  <si>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</si>
  <si>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</si>
  <si>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</si>
  <si>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</si>
  <si>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</si>
  <si>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</si>
  <si>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</si>
  <si>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</si>
  <si>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</si>
  <si>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</si>
  <si>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</si>
  <si>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</si>
  <si>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</si>
  <si>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</si>
  <si>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</si>
  <si>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</si>
  <si>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</si>
  <si>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</si>
  <si>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</si>
  <si>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</si>
  <si>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</si>
  <si>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</si>
  <si>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</si>
  <si>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</si>
  <si>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</si>
  <si>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</si>
  <si>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</si>
  <si>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</si>
  <si>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</si>
  <si>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</si>
  <si>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</si>
  <si>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</si>
  <si>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</si>
  <si>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</si>
  <si>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</si>
  <si>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</si>
  <si>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</si>
  <si>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</si>
  <si>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</si>
  <si>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</si>
  <si>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</si>
  <si>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</si>
  <si>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</si>
  <si>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</si>
  <si>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</si>
  <si>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</si>
  <si>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</si>
  <si>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</si>
  <si>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</si>
  <si>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</si>
  <si>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</si>
  <si>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</si>
  <si>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</si>
  <si>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</si>
  <si>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</si>
  <si>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</si>
  <si>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</si>
  <si>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</si>
  <si>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</si>
  <si>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</si>
  <si>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</si>
  <si>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</si>
  <si>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</si>
  <si>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</si>
  <si>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</si>
  <si>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</si>
  <si>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</si>
  <si>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</si>
  <si>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</si>
  <si>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</si>
  <si>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</si>
  <si>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</si>
  <si>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</si>
  <si>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</si>
  <si>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</si>
  <si>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</si>
  <si>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</si>
  <si>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</si>
  <si>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</si>
  <si>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</si>
  <si>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</si>
  <si>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</si>
  <si>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</si>
  <si>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</si>
  <si>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</si>
  <si>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</si>
  <si>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</si>
  <si>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</si>
  <si>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</si>
  <si>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</si>
  <si>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</si>
  <si>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</si>
  <si>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</si>
  <si>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</si>
  <si>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</si>
  <si>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</si>
  <si>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</si>
  <si>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</si>
  <si>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</si>
  <si>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</si>
  <si>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</si>
  <si>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</si>
  <si>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</si>
  <si>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</si>
  <si>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</si>
  <si>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</si>
  <si>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</si>
  <si>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</si>
  <si>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</si>
  <si>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</si>
  <si>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</si>
  <si>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</si>
  <si>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</si>
  <si>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</si>
  <si>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</si>
  <si>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</si>
  <si>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</si>
  <si>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</si>
  <si>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</si>
  <si>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</si>
  <si>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</si>
  <si>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</si>
  <si>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</si>
  <si>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</si>
  <si>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</si>
  <si>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</si>
  <si>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</si>
  <si>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</si>
  <si>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</si>
  <si>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</si>
  <si>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</si>
  <si>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</si>
  <si>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</si>
  <si>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</si>
  <si>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</si>
  <si>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</si>
  <si>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</si>
  <si>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</si>
  <si>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</si>
  <si>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</si>
  <si>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</si>
  <si>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</si>
  <si>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</si>
  <si>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</si>
  <si>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</si>
  <si>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</si>
  <si>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</si>
  <si>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</si>
  <si>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</si>
  <si>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</si>
  <si>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</si>
  <si>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</si>
  <si>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</si>
  <si>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</si>
  <si>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</si>
  <si>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</si>
  <si>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</si>
  <si>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</si>
  <si>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</si>
  <si>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</si>
  <si>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</si>
  <si>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</si>
  <si>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</si>
  <si>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</si>
  <si>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</si>
  <si>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</si>
  <si>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</si>
  <si>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</si>
  <si>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</si>
  <si>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</si>
  <si>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</si>
  <si>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</si>
  <si>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</si>
  <si>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</si>
  <si>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</si>
  <si>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</si>
  <si>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</si>
  <si>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</si>
  <si>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</si>
  <si>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</si>
  <si>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</si>
  <si>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</si>
  <si>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</si>
  <si>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</si>
  <si>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</si>
  <si>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</si>
  <si>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</si>
  <si>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</si>
  <si>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</si>
  <si>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</si>
  <si>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</si>
  <si>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</si>
  <si>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</si>
  <si>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</si>
  <si>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</si>
  <si>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</si>
  <si>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</si>
  <si>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</si>
  <si>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</si>
  <si>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</si>
  <si>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</si>
  <si>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</si>
  <si>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</si>
  <si>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</si>
  <si>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</si>
  <si>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</si>
  <si>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</si>
  <si>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</si>
  <si>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</si>
  <si>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</si>
  <si>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</si>
  <si>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</si>
  <si>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</si>
  <si>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</si>
  <si>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</si>
  <si>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</si>
  <si>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</si>
  <si>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</si>
  <si>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</si>
  <si>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</si>
  <si>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</si>
  <si>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</si>
  <si>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</si>
  <si>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</si>
  <si>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</si>
  <si>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</si>
  <si>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</si>
  <si>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</si>
  <si>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</si>
  <si>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</si>
  <si>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</si>
  <si>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</si>
  <si>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</si>
  <si>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</si>
  <si>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</si>
  <si>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</si>
  <si>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</si>
  <si>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</si>
  <si>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</si>
  <si>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</si>
  <si>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</si>
  <si>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</si>
  <si>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</si>
  <si>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</si>
  <si>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</si>
  <si>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</si>
  <si>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</si>
  <si>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</si>
  <si>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</si>
  <si>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</si>
  <si>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</si>
  <si>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</si>
  <si>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</si>
  <si>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</si>
  <si>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</si>
  <si>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</si>
  <si>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</si>
  <si>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</si>
  <si>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</si>
  <si>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</si>
  <si>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</si>
  <si>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</si>
  <si>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</si>
  <si>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</si>
  <si>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</si>
  <si>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</si>
  <si>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</si>
  <si>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</si>
  <si>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</si>
  <si>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</si>
  <si>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</si>
  <si>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</si>
  <si>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</si>
  <si>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</si>
  <si>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</si>
  <si>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</si>
  <si>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</si>
  <si>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</si>
  <si>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</si>
  <si>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</si>
  <si>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</si>
  <si>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</si>
  <si>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</si>
  <si>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</si>
  <si>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</si>
  <si>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</si>
  <si>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</si>
  <si>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</si>
  <si>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</si>
  <si>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</si>
  <si>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</si>
  <si>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</si>
  <si>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</si>
  <si>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</si>
  <si>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</si>
  <si>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</si>
  <si>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</si>
  <si>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</si>
  <si>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</si>
  <si>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</si>
  <si>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</si>
  <si>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</si>
  <si>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</si>
  <si>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</si>
  <si>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</si>
  <si>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</si>
  <si>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</si>
  <si>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</si>
  <si>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</si>
  <si>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</si>
  <si>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</si>
  <si>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</si>
  <si>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</si>
  <si>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</si>
  <si>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</si>
  <si>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</si>
  <si>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</si>
  <si>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</si>
  <si>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</si>
  <si>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</si>
  <si>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</si>
  <si>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</si>
  <si>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</si>
  <si>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</si>
  <si>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</si>
  <si>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</si>
  <si>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</si>
  <si>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</si>
  <si>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</si>
  <si>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</si>
  <si>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</si>
  <si>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</si>
  <si>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</si>
  <si>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</si>
  <si>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</si>
  <si>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</si>
  <si>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</si>
  <si>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</si>
  <si>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</si>
  <si>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</si>
  <si>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</si>
  <si>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</si>
  <si>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</si>
  <si>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</si>
  <si>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</si>
  <si>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</si>
  <si>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</si>
  <si>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</si>
  <si>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</si>
  <si>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</si>
  <si>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</si>
  <si>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</si>
  <si>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</si>
  <si>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</si>
  <si>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</si>
  <si>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</si>
  <si>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</si>
  <si>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</si>
  <si>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</si>
  <si>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</si>
  <si>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</si>
  <si>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</si>
  <si>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</si>
  <si>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</si>
  <si>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</si>
  <si>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</si>
  <si>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</si>
  <si>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</si>
  <si>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</si>
  <si>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</si>
  <si>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</si>
  <si>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</si>
  <si>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</si>
  <si>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</si>
  <si>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</si>
  <si>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</si>
  <si>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</si>
  <si>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</si>
  <si>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</si>
  <si>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</si>
  <si>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</si>
  <si>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</si>
  <si>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</si>
  <si>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</si>
  <si>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</si>
  <si>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</si>
  <si>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</si>
  <si>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</si>
  <si>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</si>
  <si>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</si>
  <si>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</si>
  <si>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</si>
  <si>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</si>
  <si>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</si>
  <si>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</si>
  <si>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</si>
  <si>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</si>
  <si>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</si>
  <si>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</si>
  <si>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</si>
  <si>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</si>
  <si>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</si>
  <si>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</si>
  <si>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</si>
  <si>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</si>
  <si>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</si>
  <si>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</si>
  <si>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</si>
  <si>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</si>
  <si>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</si>
  <si>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</si>
  <si>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</si>
  <si>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</si>
  <si>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</si>
  <si>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</si>
  <si>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</si>
  <si>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</si>
  <si>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</si>
  <si>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</si>
  <si>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</si>
  <si>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</si>
  <si>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</si>
  <si>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</si>
  <si>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</si>
  <si>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</si>
  <si>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</si>
  <si>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</si>
  <si>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</si>
  <si>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</si>
  <si>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</si>
  <si>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</si>
  <si>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</si>
  <si>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</si>
  <si>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</si>
  <si>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</si>
  <si>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</si>
  <si>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</si>
  <si>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</si>
  <si>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</si>
  <si>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</si>
  <si>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</si>
  <si>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</si>
  <si>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</si>
  <si>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</si>
  <si>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</si>
  <si>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</si>
  <si>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</si>
  <si>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</si>
  <si>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</si>
  <si>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</si>
  <si>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</si>
  <si>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</si>
  <si>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</si>
  <si>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</si>
  <si>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</si>
  <si>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</si>
  <si>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</si>
  <si>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</si>
  <si>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</si>
  <si>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</si>
  <si>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</si>
  <si>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</si>
  <si>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</si>
  <si>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</si>
  <si>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</si>
  <si>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</si>
  <si>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</si>
  <si>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</si>
  <si>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</si>
  <si>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</si>
  <si>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</si>
  <si>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</si>
  <si>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</si>
  <si>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</si>
  <si>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</si>
  <si>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</si>
  <si>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</si>
  <si>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</si>
  <si>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</si>
  <si>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</si>
  <si>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</si>
  <si>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</si>
  <si>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</si>
  <si>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</si>
  <si>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</si>
  <si>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</si>
  <si>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</si>
  <si>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</si>
  <si>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</si>
  <si>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</si>
  <si>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</si>
  <si>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</si>
  <si>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</si>
  <si>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</si>
  <si>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</si>
  <si>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</si>
  <si>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</si>
  <si>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</si>
  <si>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</si>
  <si>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</si>
  <si>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</si>
  <si>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</si>
  <si>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</si>
  <si>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</si>
  <si>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</si>
  <si>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</si>
  <si>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</si>
  <si>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</si>
  <si>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</si>
  <si>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</si>
  <si>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</si>
  <si>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</si>
  <si>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</si>
  <si>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</si>
  <si>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</si>
  <si>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</si>
  <si>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</si>
  <si>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</si>
  <si>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</si>
  <si>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</si>
  <si>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</si>
  <si>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</si>
  <si>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</si>
  <si>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</si>
  <si>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</si>
  <si>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</si>
  <si>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</si>
  <si>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</si>
  <si>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</si>
  <si>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</si>
  <si>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</si>
  <si>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</si>
  <si>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</si>
  <si>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</si>
  <si>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</si>
  <si>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</si>
  <si>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</si>
  <si>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</si>
  <si>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</si>
  <si>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</si>
  <si>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</si>
  <si>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</si>
  <si>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</si>
  <si>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</si>
  <si>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</si>
  <si>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</si>
  <si>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</si>
  <si>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</si>
  <si>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</si>
  <si>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</si>
  <si>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</si>
  <si>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</si>
  <si>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</si>
  <si>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</si>
  <si>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</si>
  <si>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</si>
  <si>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</si>
  <si>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</si>
  <si>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</si>
  <si>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</si>
  <si>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</si>
  <si>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</si>
  <si>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</si>
  <si>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</si>
  <si>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</si>
  <si>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</si>
  <si>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</si>
  <si>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</si>
  <si>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</si>
  <si>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</si>
  <si>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</si>
  <si>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</si>
  <si>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</si>
  <si>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</si>
  <si>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</si>
  <si>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</si>
  <si>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</si>
  <si>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</si>
  <si>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</si>
  <si>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</si>
  <si>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</si>
  <si>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</si>
  <si>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</si>
  <si>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</si>
  <si>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</si>
  <si>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</si>
  <si>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</si>
  <si>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</si>
  <si>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</si>
  <si>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</si>
  <si>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</si>
  <si>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</si>
  <si>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</si>
  <si>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</si>
  <si>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</si>
  <si>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</si>
  <si>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</si>
  <si>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</si>
  <si>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</si>
  <si>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</si>
  <si>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</si>
  <si>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</si>
  <si>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</si>
  <si>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</si>
  <si>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</si>
  <si>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</si>
  <si>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</si>
  <si>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</si>
  <si>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</si>
  <si>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</si>
  <si>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</si>
  <si>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</si>
  <si>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</si>
  <si>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</si>
  <si>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</si>
  <si>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</si>
  <si>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</si>
  <si>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</si>
  <si>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</si>
  <si>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</si>
  <si>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</si>
  <si>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</si>
  <si>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</si>
  <si>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</si>
  <si>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</si>
  <si>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</si>
  <si>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</si>
  <si>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</si>
  <si>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</si>
  <si>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</si>
  <si>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</si>
  <si>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</si>
  <si>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</si>
  <si>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</si>
  <si>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</si>
  <si>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</si>
  <si>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</si>
  <si>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</si>
  <si>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</si>
  <si>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</si>
  <si>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</si>
  <si>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</si>
  <si>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</si>
  <si>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</si>
  <si>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</si>
  <si>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</si>
  <si>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</si>
  <si>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</si>
  <si>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</si>
  <si>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</si>
  <si>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</si>
  <si>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</si>
  <si>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</si>
  <si>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</si>
  <si>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</si>
  <si>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</si>
  <si>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</si>
  <si>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</si>
  <si>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</si>
  <si>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</si>
  <si>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</si>
  <si>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</si>
  <si>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</si>
  <si>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</si>
  <si>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</si>
  <si>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</si>
  <si>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</si>
  <si>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</si>
  <si>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</si>
  <si>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</si>
  <si>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</si>
  <si>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</si>
  <si>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</si>
  <si>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</si>
  <si>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</si>
  <si>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</si>
  <si>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</si>
  <si>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</si>
  <si>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</si>
  <si>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</si>
  <si>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</si>
  <si>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</si>
  <si>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</si>
  <si>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</si>
  <si>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</si>
  <si>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</si>
  <si>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</si>
  <si>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</si>
  <si>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</si>
  <si>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</si>
  <si>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</si>
  <si>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</si>
  <si>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</si>
  <si>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</si>
  <si>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</si>
  <si>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</si>
  <si>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</si>
  <si>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</si>
  <si>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</si>
  <si>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</si>
  <si>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</si>
  <si>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</si>
  <si>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</si>
  <si>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</si>
  <si>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</si>
  <si>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</si>
  <si>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</si>
  <si>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</si>
  <si>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</si>
  <si>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</si>
  <si>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</si>
  <si>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</si>
  <si>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</si>
  <si>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</si>
  <si>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</si>
  <si>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</si>
  <si>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</si>
  <si>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</si>
  <si>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</si>
  <si>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</si>
  <si>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</si>
  <si>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</si>
  <si>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</si>
  <si>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</si>
  <si>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</si>
  <si>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</si>
  <si>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</si>
  <si>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</si>
  <si>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</si>
  <si>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</si>
  <si>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</si>
  <si>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</si>
  <si>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</si>
  <si>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</si>
  <si>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</si>
  <si>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</si>
  <si>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</si>
  <si>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</si>
  <si>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</si>
  <si>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</si>
  <si>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</si>
  <si>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</si>
  <si>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</si>
  <si>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</si>
  <si>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</si>
  <si>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</si>
  <si>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</si>
  <si>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</si>
  <si>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</si>
  <si>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</si>
  <si>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</si>
  <si>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</si>
  <si>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</si>
  <si>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</si>
  <si>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</si>
  <si>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</si>
  <si>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</si>
  <si>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</si>
  <si>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</si>
  <si>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</si>
  <si>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</si>
  <si>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</si>
  <si>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</si>
  <si>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</si>
  <si>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</si>
  <si>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</si>
  <si>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</si>
  <si>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</si>
  <si>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</si>
  <si>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</si>
  <si>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</si>
  <si>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</si>
  <si>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</si>
  <si>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</si>
  <si>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</si>
  <si>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</si>
  <si>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</si>
  <si>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</si>
  <si>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</si>
  <si>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</si>
  <si>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</si>
  <si>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</si>
  <si>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</si>
  <si>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</si>
  <si>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</si>
  <si>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</si>
  <si>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</si>
  <si>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</si>
  <si>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</si>
  <si>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</si>
  <si>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</si>
  <si>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</si>
  <si>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</si>
  <si>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</si>
  <si>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</si>
  <si>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</si>
  <si>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</si>
  <si>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</si>
  <si>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</si>
  <si>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</si>
  <si>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</si>
  <si>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</si>
  <si>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</si>
  <si>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</si>
  <si>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</si>
  <si>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</si>
  <si>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</si>
  <si>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</si>
  <si>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</si>
  <si>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</si>
  <si>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</si>
  <si>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</si>
  <si>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</si>
  <si>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</si>
  <si>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</si>
  <si>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</si>
  <si>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</si>
  <si>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</si>
  <si>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</si>
  <si>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</si>
  <si>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</si>
  <si>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</si>
  <si>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</si>
  <si>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</si>
  <si>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</si>
  <si>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</si>
  <si>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</si>
  <si>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</si>
  <si>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</si>
  <si>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</si>
  <si>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</si>
  <si>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</si>
  <si>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</si>
  <si>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</si>
  <si>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</si>
  <si>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</si>
  <si>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</si>
  <si>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</si>
  <si>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</si>
  <si>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</si>
  <si>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</si>
  <si>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</si>
  <si>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</si>
  <si>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</si>
  <si>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</si>
  <si>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</si>
  <si>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</si>
  <si>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</si>
  <si>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</si>
  <si>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</si>
  <si>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</si>
  <si>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</si>
  <si>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</si>
  <si>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</si>
  <si>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</si>
  <si>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</si>
  <si>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</si>
  <si>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</si>
  <si>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</si>
  <si>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</si>
  <si>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</si>
  <si>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</si>
  <si>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</si>
  <si>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</si>
  <si>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</si>
  <si>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</si>
  <si>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</si>
  <si>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</si>
  <si>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</si>
  <si>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</si>
  <si>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</si>
  <si>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</si>
  <si>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</si>
  <si>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</si>
  <si>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</si>
  <si>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</si>
  <si>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</si>
  <si>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</si>
  <si>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</si>
  <si>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</si>
  <si>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</si>
  <si>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</si>
  <si>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</si>
  <si>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</si>
  <si>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</si>
  <si>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</si>
  <si>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</si>
  <si>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</si>
  <si>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</si>
  <si>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</si>
  <si>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</si>
  <si>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</si>
  <si>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</si>
  <si>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</si>
  <si>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</si>
  <si>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</si>
  <si>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</si>
  <si>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</si>
  <si>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</si>
  <si>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</si>
  <si>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</si>
  <si>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</si>
  <si>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</si>
  <si>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</si>
  <si>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</si>
  <si>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</si>
  <si>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</si>
  <si>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</si>
  <si>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</si>
  <si>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</si>
  <si>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</si>
  <si>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</si>
  <si>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</si>
  <si>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</si>
  <si>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</si>
  <si>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</si>
  <si>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</si>
  <si>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</si>
  <si>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</si>
  <si>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</si>
  <si>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</si>
  <si>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</si>
  <si>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</si>
  <si>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</si>
  <si>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</si>
  <si>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</si>
  <si>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</si>
  <si>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</si>
  <si>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</si>
  <si>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</si>
  <si>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</si>
  <si>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</si>
  <si>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</si>
  <si>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</si>
  <si>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</si>
  <si>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</si>
  <si>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</si>
  <si>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</si>
  <si>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</si>
  <si>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</si>
  <si>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</si>
  <si>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</si>
  <si>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</si>
  <si>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</si>
  <si>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</si>
  <si>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</si>
  <si>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</si>
  <si>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</si>
  <si>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</si>
  <si>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</si>
  <si>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Jesus</t>
  </si>
  <si>
    <t>Week 4
June 22-26</t>
  </si>
  <si>
    <t>Week 5
June 29 - July 3</t>
  </si>
  <si>
    <t>Grupoanipa</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</si>
  <si>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</si>
  <si>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</si>
  <si>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</si>
  <si>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</si>
  <si>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</si>
  <si>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</si>
  <si>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</si>
  <si>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</si>
  <si>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</si>
  <si>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</si>
  <si>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</si>
  <si>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</si>
  <si>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</si>
  <si>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</si>
  <si>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2476734#1</t>
  </si>
  <si>
    <t>Esestudio</t>
  </si>
  <si>
    <t>4455689#1</t>
  </si>
  <si>
    <t xml:space="preserve">Threepointsix
</t>
  </si>
  <si>
    <t>798691#1</t>
  </si>
  <si>
    <t>Gruporvq</t>
  </si>
  <si>
    <t>2166845#1</t>
  </si>
  <si>
    <t>Abugattas</t>
  </si>
  <si>
    <t>3888634#1</t>
  </si>
  <si>
    <t>Black Palm Development Corp.</t>
  </si>
  <si>
    <t>4588269#1</t>
  </si>
  <si>
    <t>Gesfinanciera</t>
  </si>
  <si>
    <t>4647518#1</t>
  </si>
  <si>
    <t>Construccionesintegralescr</t>
  </si>
  <si>
    <t>2037068#1</t>
  </si>
  <si>
    <t>Emyly</t>
  </si>
  <si>
    <t>4529094#1</t>
  </si>
  <si>
    <t>Construpaydar</t>
  </si>
  <si>
    <t>4515475#1</t>
  </si>
  <si>
    <t>Cymacustica</t>
  </si>
  <si>
    <t>564761#1</t>
  </si>
  <si>
    <t>Corporacion Prisma</t>
  </si>
  <si>
    <t>Multinational</t>
  </si>
  <si>
    <t>4461451#1</t>
  </si>
  <si>
    <t>Dgmuebleseideas</t>
  </si>
  <si>
    <t>2404983#1</t>
  </si>
  <si>
    <t>Bc Consulting</t>
  </si>
  <si>
    <t>257470#3</t>
  </si>
  <si>
    <t>J.R VERSAC Construcciones y Montajes Electromecanicos</t>
  </si>
  <si>
    <t>4537947#1</t>
  </si>
  <si>
    <t>Ferrymac</t>
  </si>
  <si>
    <t>4546353#1</t>
  </si>
  <si>
    <t>Soluvial.cl</t>
  </si>
  <si>
    <t>4596296#1</t>
  </si>
  <si>
    <t>Sensatostudio</t>
  </si>
  <si>
    <t xml:space="preserve"> Disqualified (Data)
</t>
  </si>
  <si>
    <t>4538378#1</t>
  </si>
  <si>
    <t>Ajsolutionsa</t>
  </si>
  <si>
    <t>2411762#2</t>
  </si>
  <si>
    <t>Dguerreroings</t>
  </si>
  <si>
    <t>4482645#1</t>
  </si>
  <si>
    <t>Mbpsrl</t>
  </si>
  <si>
    <t>4512011#1</t>
  </si>
  <si>
    <t>Agrovasahn</t>
  </si>
  <si>
    <t>4432303#1</t>
  </si>
  <si>
    <t>Cuadraconstrucciones</t>
  </si>
  <si>
    <t>1102010#1</t>
  </si>
  <si>
    <t>TALLER G</t>
  </si>
  <si>
    <t>2512246#1, 1940570#1</t>
  </si>
  <si>
    <t>Oscar Fuentes Arquitectos</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</si>
  <si>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</si>
  <si>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</si>
  <si>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</si>
  <si>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</si>
  <si>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</si>
  <si>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</si>
  <si>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</si>
  <si>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</si>
  <si>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</si>
  <si>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</si>
  <si>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</si>
  <si>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</si>
  <si>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</si>
  <si>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1028090#1</t>
  </si>
  <si>
    <t>RGR ARQUITECTOS</t>
  </si>
  <si>
    <t>4362827#1</t>
  </si>
  <si>
    <t>Ruleman Patagonia</t>
  </si>
  <si>
    <t>4650991#1</t>
  </si>
  <si>
    <t>Vielcani</t>
  </si>
  <si>
    <t>4377447#1</t>
  </si>
  <si>
    <t>Pandoraambientaciones</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</si>
  <si>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</si>
  <si>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</si>
  <si>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</si>
  <si>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</si>
  <si>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</si>
  <si>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</si>
  <si>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</si>
  <si>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</si>
  <si>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</si>
  <si>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</si>
  <si>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</si>
  <si>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</si>
  <si>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</si>
  <si>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1075493#1</t>
  </si>
  <si>
    <t>MyR Construcciones</t>
  </si>
  <si>
    <t>4393574#1</t>
  </si>
  <si>
    <t>Galvasa</t>
  </si>
  <si>
    <t>4579780#1</t>
  </si>
  <si>
    <t>Unbekannt</t>
  </si>
  <si>
    <t>4569204#1</t>
  </si>
  <si>
    <t>Estudiocvh</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</si>
  <si>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</si>
  <si>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</si>
  <si>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</si>
  <si>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</si>
  <si>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</si>
  <si>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</si>
  <si>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</si>
  <si>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</si>
  <si>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</si>
  <si>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</si>
  <si>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</si>
  <si>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</si>
  <si>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</si>
  <si>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</si>
  <si>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4622009#1</t>
  </si>
  <si>
    <t>Arquetipohn</t>
  </si>
  <si>
    <t>4405991#1</t>
  </si>
  <si>
    <t>Thebroosagency</t>
  </si>
  <si>
    <t>373908#1</t>
  </si>
  <si>
    <t>Proyeco</t>
  </si>
  <si>
    <t>4577531#1</t>
  </si>
  <si>
    <t>Estudiosi</t>
  </si>
  <si>
    <t xml:space="preserve">Not enough evidence to link the data to the Instagram page found.
</t>
  </si>
  <si>
    <t>4631125#1</t>
  </si>
  <si>
    <t>Alkimiamx</t>
  </si>
  <si>
    <t>711103#1</t>
  </si>
  <si>
    <t>Obrando</t>
  </si>
  <si>
    <t>4602739#1</t>
  </si>
  <si>
    <t>Espaciomura</t>
  </si>
  <si>
    <t>4642084#1</t>
  </si>
  <si>
    <t>Colmena</t>
  </si>
  <si>
    <t>4604802#1</t>
  </si>
  <si>
    <t>Euroventanas</t>
  </si>
  <si>
    <t>904343#1</t>
  </si>
  <si>
    <t>Ecotermo</t>
  </si>
  <si>
    <t>4622442#1</t>
  </si>
  <si>
    <t>Arasociados</t>
  </si>
  <si>
    <t>596204#1</t>
  </si>
  <si>
    <t>Bolk</t>
  </si>
  <si>
    <t>3901869#1</t>
  </si>
  <si>
    <t>Estudioaureo</t>
  </si>
  <si>
    <t>1348934#1</t>
  </si>
  <si>
    <t>Levyresels</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</si>
  <si>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</si>
  <si>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</si>
  <si>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</si>
  <si>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</si>
  <si>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</si>
  <si>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</si>
  <si>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</si>
  <si>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</si>
  <si>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</si>
  <si>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</si>
  <si>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</si>
  <si>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</si>
  <si>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</si>
  <si>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4610091#1</t>
  </si>
  <si>
    <t>Tacto Arquitectos - Estudio de Arquitectura en Panamá</t>
  </si>
  <si>
    <t>4582303#1</t>
  </si>
  <si>
    <t>Xsoftware3</t>
  </si>
  <si>
    <t>4631549#1</t>
  </si>
  <si>
    <t>Grupoherso</t>
  </si>
  <si>
    <t>2011917#1</t>
  </si>
  <si>
    <t>Tres Torres S.A.C.</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</si>
  <si>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</si>
  <si>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</si>
  <si>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</si>
  <si>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</si>
  <si>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</si>
  <si>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</si>
  <si>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</si>
  <si>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</si>
  <si>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</si>
  <si>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</si>
  <si>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</si>
  <si>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</si>
  <si>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</si>
  <si>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4516609#1</t>
  </si>
  <si>
    <t>Cucinacapitale</t>
  </si>
  <si>
    <t>4641411#1</t>
  </si>
  <si>
    <t>Tapiajacobs</t>
  </si>
  <si>
    <t>4544844#1</t>
  </si>
  <si>
    <t>Grupoimpulso</t>
  </si>
  <si>
    <t>881479#1</t>
  </si>
  <si>
    <t>Ojedaas</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</si>
  <si>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</si>
  <si>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</si>
  <si>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</si>
  <si>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</si>
  <si>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</si>
  <si>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</si>
  <si>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</si>
  <si>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</si>
  <si>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</si>
  <si>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</si>
  <si>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</si>
  <si>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</si>
  <si>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</si>
  <si>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</si>
  <si>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4496357#1</t>
  </si>
  <si>
    <t>Disac</t>
  </si>
  <si>
    <t>4630606#1</t>
  </si>
  <si>
    <t>Studio K - Mariscal</t>
  </si>
  <si>
    <r>
      <rPr>
        <rFont val="Roboto"/>
        <color rgb="FF434343"/>
      </rPr>
      <t xml:space="preserve">Previously investigated entity </t>
    </r>
    <r>
      <rPr>
        <rFont val="Roboto"/>
        <color rgb="FF1155CC"/>
        <u/>
      </rPr>
      <t xml:space="preserve">https://www.sketchup.pleteo.com/cases/5315731/activityLog
</t>
    </r>
    <r>
      <rPr>
        <rFont val="Roboto"/>
        <color rgb="FF434343"/>
      </rPr>
      <t>Nancy is the case manager. She was contacted and this additional info arrived on time to be considered in the negotiations.
This case cannot be launched in the new batch</t>
    </r>
  </si>
  <si>
    <t>4371350#1</t>
  </si>
  <si>
    <t>Besafeasesores</t>
  </si>
  <si>
    <t>1762135#1</t>
  </si>
  <si>
    <t>Mycllano</t>
  </si>
  <si>
    <t>4566098#1</t>
  </si>
  <si>
    <t>Bmdsistemas</t>
  </si>
  <si>
    <t>1858096#1, 1792296#1</t>
  </si>
  <si>
    <t>Stop Jeans</t>
  </si>
  <si>
    <t>591418#2</t>
  </si>
  <si>
    <t>Atmosfera</t>
  </si>
  <si>
    <t>4621397#1</t>
  </si>
  <si>
    <t>European Economic Community</t>
  </si>
  <si>
    <t>4628297#1</t>
  </si>
  <si>
    <t>Grupoyoss</t>
  </si>
  <si>
    <t>4492922#1</t>
  </si>
  <si>
    <t>Nutrium</t>
  </si>
  <si>
    <t>4494291#1</t>
  </si>
  <si>
    <t>Gridex</t>
  </si>
  <si>
    <t>4643053#1</t>
  </si>
  <si>
    <t>Santavictoria</t>
  </si>
  <si>
    <t>4592205#1</t>
  </si>
  <si>
    <t>Biolwa</t>
  </si>
  <si>
    <t>523812#1</t>
  </si>
  <si>
    <t>Aicequip</t>
  </si>
  <si>
    <t>4539336#1</t>
  </si>
  <si>
    <t>Dipaz</t>
  </si>
  <si>
    <t>4422409#1</t>
  </si>
  <si>
    <t>Adarquitectura</t>
  </si>
  <si>
    <t>4532178#1</t>
  </si>
  <si>
    <t>Multiserviciosgodmart</t>
  </si>
  <si>
    <t xml:space="preserve">4641608#1
</t>
  </si>
  <si>
    <t>Exacta Housing</t>
  </si>
  <si>
    <t>4641623#1</t>
  </si>
  <si>
    <t>Haingenierosv</t>
  </si>
  <si>
    <t>4496721#1</t>
  </si>
  <si>
    <t>Grupoqualitas</t>
  </si>
  <si>
    <t>4397774#1</t>
  </si>
  <si>
    <t>Ace</t>
  </si>
  <si>
    <t>4649123#1</t>
  </si>
  <si>
    <t>Rrproingenieria</t>
  </si>
  <si>
    <t>4498399#1</t>
  </si>
  <si>
    <t>Galta</t>
  </si>
  <si>
    <t>No notes. Send back for revision.</t>
  </si>
  <si>
    <t>3251467#1</t>
  </si>
  <si>
    <t>Andesflooring</t>
  </si>
  <si>
    <t>4535822#1</t>
  </si>
  <si>
    <t>Visbeen Architects</t>
  </si>
  <si>
    <t>4535875#1</t>
  </si>
  <si>
    <t>Arquiframme</t>
  </si>
  <si>
    <t>4546580#1</t>
  </si>
  <si>
    <t>Insumatcr</t>
  </si>
  <si>
    <t xml:space="preserve">4536392#1
</t>
  </si>
  <si>
    <t>GH COIN SAC</t>
  </si>
  <si>
    <t>4570574#1</t>
  </si>
  <si>
    <t>Jotaarquitectura</t>
  </si>
  <si>
    <t>4498675#1</t>
  </si>
  <si>
    <t>Ajstudios</t>
  </si>
  <si>
    <t>4414791#1</t>
  </si>
  <si>
    <t>Itecnos</t>
  </si>
  <si>
    <t>4606574#1</t>
  </si>
  <si>
    <t>Pymengineering</t>
  </si>
  <si>
    <t>1080349#1</t>
  </si>
  <si>
    <t>Tecnical, S.A. de C.V.</t>
  </si>
  <si>
    <t>1713527#1</t>
  </si>
  <si>
    <t>Andjel SA</t>
  </si>
  <si>
    <t>4532350#1</t>
  </si>
  <si>
    <t>Tgamex</t>
  </si>
  <si>
    <t>4568128#1</t>
  </si>
  <si>
    <t>Arteplac</t>
  </si>
  <si>
    <t>4552849#1</t>
  </si>
  <si>
    <t>Spacesaverlatam</t>
  </si>
  <si>
    <t xml:space="preserve">4538187#1
</t>
  </si>
  <si>
    <t>Grupovargu</t>
  </si>
  <si>
    <t>4458373#1</t>
  </si>
  <si>
    <t>Ingsersa</t>
  </si>
  <si>
    <t>4499077#1</t>
  </si>
  <si>
    <t>Construredes</t>
  </si>
  <si>
    <t>4463953#1</t>
  </si>
  <si>
    <t>Venteohvacr</t>
  </si>
  <si>
    <t>4531535#1</t>
  </si>
  <si>
    <t>Pinar</t>
  </si>
  <si>
    <t>4600074#1</t>
  </si>
  <si>
    <t>Aquasistemas</t>
  </si>
  <si>
    <t>Multiple Cases</t>
  </si>
  <si>
    <t>661625#1</t>
  </si>
  <si>
    <t xml:space="preserve">FYSA amoblados
</t>
  </si>
  <si>
    <t>4638342#1</t>
  </si>
  <si>
    <t>Dharius</t>
  </si>
  <si>
    <t>4547359#1</t>
  </si>
  <si>
    <t>As269898</t>
  </si>
  <si>
    <t>4645653#1</t>
  </si>
  <si>
    <t>11desarrollos</t>
  </si>
  <si>
    <t>1928325#1</t>
  </si>
  <si>
    <t>Riboldi Guasti Mauro</t>
  </si>
  <si>
    <t>4539006#1</t>
  </si>
  <si>
    <t>Yang y Asociados</t>
  </si>
  <si>
    <t>4503088#1</t>
  </si>
  <si>
    <t>Horbath</t>
  </si>
  <si>
    <t>4522256#1</t>
  </si>
  <si>
    <t>Energiaslimpias</t>
  </si>
  <si>
    <t>4647322#1, 4512770#1</t>
  </si>
  <si>
    <t>Mueblesparaoficina</t>
  </si>
  <si>
    <t xml:space="preserve">An additional case related to the entity was identified and investigated. Case ID 4512770#1
</t>
  </si>
  <si>
    <t>4610313#1</t>
  </si>
  <si>
    <t>Smartco</t>
  </si>
  <si>
    <t>2127722#1</t>
  </si>
  <si>
    <t>INVERTI Gestion Inmobiliaria y Gestion del Automotor</t>
  </si>
  <si>
    <t>Relanzamiento</t>
  </si>
  <si>
    <t>3405547#1</t>
  </si>
  <si>
    <t>Brilliantmindshn</t>
  </si>
  <si>
    <t>4529979#1</t>
  </si>
  <si>
    <t>Omnitracssa</t>
  </si>
  <si>
    <t>4575435#1</t>
  </si>
  <si>
    <t>Woodinteriorspma</t>
  </si>
  <si>
    <t>No contacts added. Sent back for revision.</t>
  </si>
  <si>
    <t>4602157#1</t>
  </si>
  <si>
    <t>Wattworld</t>
  </si>
  <si>
    <t>multiple case</t>
  </si>
  <si>
    <t>4504771#1</t>
  </si>
  <si>
    <t>Visualcontrol</t>
  </si>
  <si>
    <t>4431195#1</t>
  </si>
  <si>
    <t>Binfinita</t>
  </si>
  <si>
    <t>4522464#1, 4496201#1</t>
  </si>
  <si>
    <t>Inadaptado</t>
  </si>
  <si>
    <t>4529410#1</t>
  </si>
  <si>
    <t>Grossarquitectura</t>
  </si>
  <si>
    <t>1402770#1</t>
  </si>
  <si>
    <t>FAMAT</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</si>
  <si>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</si>
  <si>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</si>
  <si>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</si>
  <si>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</si>
  <si>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</si>
  <si>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</si>
  <si>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</si>
  <si>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</si>
  <si>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</si>
  <si>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</si>
  <si>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</si>
  <si>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</si>
  <si>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</si>
  <si>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</si>
  <si>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</si>
  <si>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4524934#1</t>
  </si>
  <si>
    <t>Nanoprotecto</t>
  </si>
  <si>
    <t>4639757#1</t>
  </si>
  <si>
    <t>Mueblespeumayen</t>
  </si>
  <si>
    <t>4213815#1</t>
  </si>
  <si>
    <t>Inversionesfuturo</t>
  </si>
  <si>
    <t>4635944#1</t>
  </si>
  <si>
    <t>Realedificaciones</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</si>
  <si>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</si>
  <si>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</si>
  <si>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</si>
  <si>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</si>
  <si>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</si>
  <si>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</si>
  <si>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</si>
  <si>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</si>
  <si>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</si>
  <si>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</si>
  <si>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</si>
  <si>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</si>
  <si>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</si>
  <si>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4530451#1</t>
  </si>
  <si>
    <t>Proyectosmodulares</t>
  </si>
  <si>
    <t>4546938#1</t>
  </si>
  <si>
    <t>Lerque Portes Wladimir Adrian</t>
  </si>
  <si>
    <t>4339117#1</t>
  </si>
  <si>
    <t>Incofer</t>
  </si>
  <si>
    <t>4373388#1</t>
  </si>
  <si>
    <t>Koku</t>
  </si>
  <si>
    <t>Reincidencia</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</si>
  <si>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</si>
  <si>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</si>
  <si>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</si>
  <si>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</si>
  <si>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</si>
  <si>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</si>
  <si>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</si>
  <si>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</si>
  <si>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</si>
  <si>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</si>
  <si>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</si>
  <si>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</si>
  <si>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</si>
  <si>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4424542#1</t>
  </si>
  <si>
    <t>Sovialsa</t>
  </si>
  <si>
    <t>4488547#1</t>
  </si>
  <si>
    <t>Arquitecaperu</t>
  </si>
  <si>
    <t>3260398#1</t>
  </si>
  <si>
    <t>hidroingenia</t>
  </si>
  <si>
    <t>4383454#1</t>
  </si>
  <si>
    <t>Ueisrael</t>
  </si>
  <si>
    <t>4600789#1</t>
  </si>
  <si>
    <t>Nuumbra</t>
  </si>
  <si>
    <t>4504033#1</t>
  </si>
  <si>
    <t>Probela La Molina</t>
  </si>
  <si>
    <t>4529496#1</t>
  </si>
  <si>
    <t>Tendenzza Acabados</t>
  </si>
  <si>
    <t>3255332#1</t>
  </si>
  <si>
    <t>Abertecno Tecnologia en Aberturas</t>
  </si>
  <si>
    <t>2333121#1</t>
  </si>
  <si>
    <t>1arquitectos</t>
  </si>
  <si>
    <t>4604306#1</t>
  </si>
  <si>
    <t>Tmmobiliario</t>
  </si>
  <si>
    <t>4445264#1</t>
  </si>
  <si>
    <t>John Head S.A.</t>
  </si>
  <si>
    <t>3441389#1</t>
  </si>
  <si>
    <t>Pilares</t>
  </si>
  <si>
    <t>684727#1</t>
  </si>
  <si>
    <t>Rapid Print Panama</t>
  </si>
  <si>
    <t>Big deal - Multiple Cases</t>
  </si>
  <si>
    <t>1982717#1</t>
  </si>
  <si>
    <t>Vms3drendering</t>
  </si>
  <si>
    <t>4567075#1</t>
  </si>
  <si>
    <t>Caev</t>
  </si>
  <si>
    <t>1840584#1</t>
  </si>
  <si>
    <t>Trucks tract USA</t>
  </si>
  <si>
    <t>4546427#1</t>
  </si>
  <si>
    <t>Agrologico</t>
  </si>
  <si>
    <t>4337372#1</t>
  </si>
  <si>
    <t>Plastiferro Tubos SA</t>
  </si>
  <si>
    <t>4486685#1</t>
  </si>
  <si>
    <t>Odmgroup</t>
  </si>
  <si>
    <t>4600263#1</t>
  </si>
  <si>
    <t>Vaoproyectos</t>
  </si>
  <si>
    <t>4460491#1</t>
  </si>
  <si>
    <t>Lotinica</t>
  </si>
  <si>
    <t>4541708#1</t>
  </si>
  <si>
    <t>Grupo Bonnett S.A</t>
  </si>
  <si>
    <t>1040791#1</t>
  </si>
  <si>
    <t>Nldpanama</t>
  </si>
  <si>
    <t>3867362#1</t>
  </si>
  <si>
    <t>Choixconstructora</t>
  </si>
  <si>
    <t>4597300#1</t>
  </si>
  <si>
    <t>Pireos</t>
  </si>
  <si>
    <t>4488759#1</t>
  </si>
  <si>
    <t>Assaabloy</t>
  </si>
  <si>
    <t>4535501#1</t>
  </si>
  <si>
    <t>Ysintern</t>
  </si>
  <si>
    <t>2323080#1</t>
  </si>
  <si>
    <t>Club Cerro Porteño - Oficial</t>
  </si>
  <si>
    <t>4481791#1</t>
  </si>
  <si>
    <t>Ceesolutions</t>
  </si>
  <si>
    <t>4646918#1</t>
  </si>
  <si>
    <t>Veaelectromecanica</t>
  </si>
  <si>
    <t>4581869#1</t>
  </si>
  <si>
    <t>Grupoaitarmin</t>
  </si>
  <si>
    <t>4471114#1</t>
  </si>
  <si>
    <t>Ceodonbosco</t>
  </si>
  <si>
    <t xml:space="preserve">Educational Institution.
</t>
  </si>
  <si>
    <t>1907128#1</t>
  </si>
  <si>
    <t>Distribuidora Larce</t>
  </si>
  <si>
    <t>617998#1</t>
  </si>
  <si>
    <t>Carpicentro</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</si>
  <si>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</si>
  <si>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</si>
  <si>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</si>
  <si>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</si>
  <si>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</si>
  <si>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</si>
  <si>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</si>
  <si>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</si>
  <si>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</si>
  <si>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</si>
  <si>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</si>
  <si>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</si>
  <si>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</si>
  <si>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4575113#1</t>
  </si>
  <si>
    <t>Jjhs</t>
  </si>
  <si>
    <t>446225#2</t>
  </si>
  <si>
    <t>Hualca Ingenieros S.A.C.</t>
  </si>
  <si>
    <t>567237#1</t>
  </si>
  <si>
    <t>Deco Plastic, S. A.</t>
  </si>
  <si>
    <t>4448200#1</t>
  </si>
  <si>
    <t>Hianvastudio</t>
  </si>
  <si>
    <t>2418649#1</t>
  </si>
  <si>
    <t>Tecno Lite</t>
  </si>
  <si>
    <t>4448993#1</t>
  </si>
  <si>
    <t>GRUPO MOLICOM</t>
  </si>
  <si>
    <t>4573495#1</t>
  </si>
  <si>
    <t>Pieragregis</t>
  </si>
  <si>
    <t>4440948#1</t>
  </si>
  <si>
    <t>Teco</t>
  </si>
  <si>
    <t>4482278#1</t>
  </si>
  <si>
    <t>Glint</t>
  </si>
  <si>
    <t>4606300#1</t>
  </si>
  <si>
    <t>Zensatocafe</t>
  </si>
  <si>
    <t>4651405#1</t>
  </si>
  <si>
    <t>Ingenica</t>
  </si>
  <si>
    <t>4645939#1</t>
  </si>
  <si>
    <t>Eve-move. Movilidad eléctrica</t>
  </si>
  <si>
    <t>4537059#1</t>
  </si>
  <si>
    <t>Arqmonia</t>
  </si>
  <si>
    <t>4474655#1</t>
  </si>
  <si>
    <t>Ciapesa</t>
  </si>
  <si>
    <t>3858152#1</t>
  </si>
  <si>
    <t>Cafesoluble</t>
  </si>
  <si>
    <t>441299#4</t>
  </si>
  <si>
    <t>maquiprocesos</t>
  </si>
  <si>
    <t>4554213#1</t>
  </si>
  <si>
    <t>Grupoasocsa</t>
  </si>
  <si>
    <t>4527743#1</t>
  </si>
  <si>
    <t>Casafacil2024</t>
  </si>
  <si>
    <t>4583211#1</t>
  </si>
  <si>
    <t>Arqso</t>
  </si>
  <si>
    <t xml:space="preserve">	4551640#1</t>
  </si>
  <si>
    <t>Pavitec</t>
  </si>
  <si>
    <t>4549133#1</t>
  </si>
  <si>
    <t>GRUPO YANG</t>
  </si>
  <si>
    <t>522325#1</t>
  </si>
  <si>
    <t>GOMEZ ABENTE CONSTRUCCIONES</t>
  </si>
  <si>
    <t>692276#1</t>
  </si>
  <si>
    <t>INVISA</t>
  </si>
  <si>
    <t>4507194#1, 4569826#1</t>
  </si>
  <si>
    <t>Limtex</t>
  </si>
  <si>
    <t xml:space="preserve">An additional case related to the entity was identified and investigated. Case ID 4569826#1.
</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</si>
  <si>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</si>
  <si>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</si>
  <si>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</si>
  <si>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</si>
  <si>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</si>
  <si>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</si>
  <si>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</si>
  <si>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</si>
  <si>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</si>
  <si>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</si>
  <si>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</si>
  <si>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</si>
  <si>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</si>
  <si>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4651171#1</t>
  </si>
  <si>
    <t>Garlascontrol</t>
  </si>
  <si>
    <t>4643091#1</t>
  </si>
  <si>
    <t>Mitadesignstudio</t>
  </si>
  <si>
    <t>1325993#1</t>
  </si>
  <si>
    <t>Urbanizadora</t>
  </si>
  <si>
    <t>3876436#1</t>
  </si>
  <si>
    <t>Qroma</t>
  </si>
  <si>
    <t>576639#1</t>
  </si>
  <si>
    <t>Zegesa</t>
  </si>
  <si>
    <t>4294850#1</t>
  </si>
  <si>
    <t>INTEGRA RETAIL</t>
  </si>
  <si>
    <t>4641439#1</t>
  </si>
  <si>
    <t>Pmodernos</t>
  </si>
  <si>
    <t>4442904#1</t>
  </si>
  <si>
    <t>Amalgama S A</t>
  </si>
  <si>
    <t>4643270#1</t>
  </si>
  <si>
    <t>ARCADA INVERSIONES, S.A. DE C.V.</t>
  </si>
  <si>
    <t>4426448#1</t>
  </si>
  <si>
    <t>Disenourbanostudio</t>
  </si>
  <si>
    <t>4481355#1</t>
  </si>
  <si>
    <t>Nonstudio</t>
  </si>
  <si>
    <t>4647554#1</t>
  </si>
  <si>
    <t>Metalminingchile</t>
  </si>
  <si>
    <t>993701#1</t>
  </si>
  <si>
    <t>Workingslatam</t>
  </si>
  <si>
    <t>2477686#1</t>
  </si>
  <si>
    <t>Santaangela</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</si>
  <si>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</si>
  <si>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</si>
  <si>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</si>
  <si>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</si>
  <si>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</si>
  <si>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</si>
  <si>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</si>
  <si>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</si>
  <si>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</si>
  <si>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</si>
  <si>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</si>
  <si>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</si>
  <si>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</si>
  <si>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4524923#1</t>
  </si>
  <si>
    <t>Tradicom</t>
  </si>
  <si>
    <t>4530178#1</t>
  </si>
  <si>
    <t>Lusterviz</t>
  </si>
  <si>
    <t>995363#1</t>
  </si>
  <si>
    <t>SODEPSA</t>
  </si>
  <si>
    <t>4500879#1</t>
  </si>
  <si>
    <t>Portillo</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</si>
  <si>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</si>
  <si>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</si>
  <si>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</si>
  <si>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</si>
  <si>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</si>
  <si>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</si>
  <si>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</si>
  <si>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</si>
  <si>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</si>
  <si>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</si>
  <si>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</si>
  <si>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</si>
  <si>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</si>
  <si>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4442923#1</t>
  </si>
  <si>
    <t>Blindajesyequipos</t>
  </si>
  <si>
    <t>534414#1</t>
  </si>
  <si>
    <t>Cronembold</t>
  </si>
  <si>
    <t>3865530#1</t>
  </si>
  <si>
    <t>Etspma</t>
  </si>
  <si>
    <t>1927920#1</t>
  </si>
  <si>
    <t>FACTORY177</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</si>
  <si>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</si>
  <si>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</si>
  <si>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</si>
  <si>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</si>
  <si>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</si>
  <si>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</si>
  <si>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</si>
  <si>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</si>
  <si>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</si>
  <si>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</si>
  <si>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</si>
  <si>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</si>
  <si>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</si>
  <si>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4650087#1</t>
  </si>
  <si>
    <t>Tradeco</t>
  </si>
  <si>
    <t>4462867#1</t>
  </si>
  <si>
    <t xml:space="preserve">Gruposolutions
</t>
  </si>
  <si>
    <t>1155281#1</t>
  </si>
  <si>
    <t>Accesos Automaticos</t>
  </si>
  <si>
    <t>2190641#1</t>
  </si>
  <si>
    <t>vysatec sac</t>
  </si>
  <si>
    <t>4587314#1</t>
  </si>
  <si>
    <t>Opuscenter</t>
  </si>
  <si>
    <t>4615441#1</t>
  </si>
  <si>
    <t>Prodemco</t>
  </si>
  <si>
    <t>4536103#1</t>
  </si>
  <si>
    <t>Termovoltcr</t>
  </si>
  <si>
    <t>4649784#1</t>
  </si>
  <si>
    <t>Vialterra</t>
  </si>
  <si>
    <t>4639180#1</t>
  </si>
  <si>
    <t>Lamarcr</t>
  </si>
  <si>
    <t>1099133#1</t>
  </si>
  <si>
    <t>Cedent Productos Odontológicos</t>
  </si>
  <si>
    <t>4532848#1</t>
  </si>
  <si>
    <t>Kayvegroup</t>
  </si>
  <si>
    <t>4499543#1</t>
  </si>
  <si>
    <t xml:space="preserve">Mdosconsultores
</t>
  </si>
  <si>
    <t>899295#1</t>
  </si>
  <si>
    <t>Promotional Sales And Marketing</t>
  </si>
  <si>
    <t>1670287#2</t>
  </si>
  <si>
    <t>Letman S.A.C.</t>
  </si>
  <si>
    <t>1264286#1</t>
  </si>
  <si>
    <t>Expo Imagen Hn</t>
  </si>
  <si>
    <t>1714541#1</t>
  </si>
  <si>
    <t>Thomasjefferson</t>
  </si>
  <si>
    <t>4577920#1</t>
  </si>
  <si>
    <t>Urbanaconstructora</t>
  </si>
  <si>
    <t>4570806#1</t>
  </si>
  <si>
    <t>Transportes Rolitrans S.A.</t>
  </si>
  <si>
    <t>4644344#1</t>
  </si>
  <si>
    <t>Tenaxconstruction</t>
  </si>
  <si>
    <t>4490951#1</t>
  </si>
  <si>
    <t>Geopatagonia</t>
  </si>
  <si>
    <t>1039685#1</t>
  </si>
  <si>
    <t>Diana Ponce Designs</t>
  </si>
  <si>
    <t>4456382#1</t>
  </si>
  <si>
    <t>Mosoarquitectos</t>
  </si>
  <si>
    <t>913551#1</t>
  </si>
  <si>
    <t>GrupoCESA</t>
  </si>
  <si>
    <t>4443397#1</t>
  </si>
  <si>
    <t>YOPLAC ASOCIADOS SAC</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</si>
  <si>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</si>
  <si>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</si>
  <si>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</si>
  <si>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</si>
  <si>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</si>
  <si>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</si>
  <si>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</si>
  <si>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</si>
  <si>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</si>
  <si>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</si>
  <si>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</si>
  <si>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</si>
  <si>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1030283#1</t>
  </si>
  <si>
    <t>Tamuse Systems</t>
  </si>
  <si>
    <t>4522674#1</t>
  </si>
  <si>
    <t xml:space="preserve">Cmconstructora
</t>
  </si>
  <si>
    <t>4552760#1</t>
  </si>
  <si>
    <t>Remz</t>
  </si>
  <si>
    <t>2490206#1</t>
  </si>
  <si>
    <t>ESTUDIO RCR</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</si>
  <si>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</si>
  <si>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</si>
  <si>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</si>
  <si>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</si>
  <si>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</si>
  <si>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</si>
  <si>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</si>
  <si>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</si>
  <si>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</si>
  <si>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</si>
  <si>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</si>
  <si>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</si>
  <si>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</si>
  <si>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1096484#1</t>
  </si>
  <si>
    <t>Abelardo Gonzalez Saldivar</t>
  </si>
  <si>
    <t>4568377#1</t>
  </si>
  <si>
    <t>Vvt</t>
  </si>
  <si>
    <t>2395337#1</t>
  </si>
  <si>
    <t>Constructorazion</t>
  </si>
  <si>
    <t>1714899#1</t>
  </si>
  <si>
    <t>Sjm</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</si>
  <si>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</si>
  <si>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</si>
  <si>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</si>
  <si>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</si>
  <si>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</si>
  <si>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</si>
  <si>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</si>
  <si>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</si>
  <si>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</si>
  <si>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</si>
  <si>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</si>
  <si>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</si>
  <si>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</si>
  <si>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</si>
  <si>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1034378#1</t>
  </si>
  <si>
    <t>Perssa</t>
  </si>
  <si>
    <t>604278#1</t>
  </si>
  <si>
    <t>Tecnica Ingenieros S.R.L.</t>
  </si>
  <si>
    <t>3870957#1</t>
  </si>
  <si>
    <t>Externoelementia</t>
  </si>
  <si>
    <t>956067#1</t>
  </si>
  <si>
    <t>Stgeorges</t>
  </si>
  <si>
    <t>4528943#1</t>
  </si>
  <si>
    <t>Construccionescct</t>
  </si>
  <si>
    <t>2392382#1</t>
  </si>
  <si>
    <t>Cobitat</t>
  </si>
  <si>
    <t>4571281#1</t>
  </si>
  <si>
    <t>Rimgas</t>
  </si>
  <si>
    <t>4610393#1</t>
  </si>
  <si>
    <t>Ingomar - Soluciones en Caucho</t>
  </si>
  <si>
    <t>4596937#1</t>
  </si>
  <si>
    <t>Caromainteriores</t>
  </si>
  <si>
    <t>4189004#1</t>
  </si>
  <si>
    <t>Concepto y Luz SRL</t>
  </si>
  <si>
    <t>1066776#1</t>
  </si>
  <si>
    <t>TISA Arquitectura Y Construccion</t>
  </si>
  <si>
    <t>2951615#1</t>
  </si>
  <si>
    <t>moret, matias</t>
  </si>
  <si>
    <t>4578549#1</t>
  </si>
  <si>
    <t>Imitsa</t>
  </si>
  <si>
    <t>390442#2</t>
  </si>
  <si>
    <t>Alto Contacto - La Molina Int</t>
  </si>
  <si>
    <t>4589085#1</t>
  </si>
  <si>
    <t>Omeinteriors</t>
  </si>
  <si>
    <t>3867287#1</t>
  </si>
  <si>
    <t>Gomez Roco</t>
  </si>
  <si>
    <t>4570421#1</t>
  </si>
  <si>
    <t>Lera</t>
  </si>
  <si>
    <t>4573944#1</t>
  </si>
  <si>
    <t>Laposta</t>
  </si>
  <si>
    <t>4571358#1</t>
  </si>
  <si>
    <t>Carpinteriareywood</t>
  </si>
  <si>
    <t>3867314#1</t>
  </si>
  <si>
    <t>Atoarq</t>
  </si>
  <si>
    <t>4603559#1</t>
  </si>
  <si>
    <t xml:space="preserve">Arceavicola
</t>
  </si>
  <si>
    <t>4551539#1</t>
  </si>
  <si>
    <t>Publimatchperu</t>
  </si>
  <si>
    <t>4641647#1</t>
  </si>
  <si>
    <t>Axpar, Grupo Integral De Ingenieria S.a. De C.v.</t>
  </si>
  <si>
    <t xml:space="preserve">4446560#1
</t>
  </si>
  <si>
    <t>Criteria</t>
  </si>
  <si>
    <t>4562412#1</t>
  </si>
  <si>
    <t>Aesarquitectos</t>
  </si>
  <si>
    <t>1329080#1</t>
  </si>
  <si>
    <t>EXO S.A. - Soluciones Tecnológicas</t>
  </si>
  <si>
    <t>4536853#1</t>
  </si>
  <si>
    <t>Integralad</t>
  </si>
  <si>
    <t>4605286#1</t>
  </si>
  <si>
    <t>Grupoancon</t>
  </si>
  <si>
    <t>4632117#1</t>
  </si>
  <si>
    <t>Esferainversiones</t>
  </si>
  <si>
    <t>952207#1</t>
  </si>
  <si>
    <t>Um</t>
  </si>
  <si>
    <t>1676501#1</t>
  </si>
  <si>
    <t>Arqui Dec</t>
  </si>
  <si>
    <t>4605804#1</t>
  </si>
  <si>
    <t>Zekiri</t>
  </si>
  <si>
    <t>4653509#1</t>
  </si>
  <si>
    <t>Arteingenieriacr</t>
  </si>
  <si>
    <t>4655300#1</t>
  </si>
  <si>
    <t>TECNOPOR S.A.</t>
  </si>
  <si>
    <t>1830401#2</t>
  </si>
  <si>
    <t>DelCampo School</t>
  </si>
  <si>
    <t>2394114#1</t>
  </si>
  <si>
    <t>Carpeal</t>
  </si>
  <si>
    <t>4638288#1</t>
  </si>
  <si>
    <t>Saladinmiller</t>
  </si>
  <si>
    <t>4592585#1</t>
  </si>
  <si>
    <t>Logyca</t>
  </si>
  <si>
    <t>4538618#1</t>
  </si>
  <si>
    <t>Eurocercr</t>
  </si>
  <si>
    <t>4533120#1</t>
  </si>
  <si>
    <t>Tiendas3b</t>
  </si>
  <si>
    <t>2419653#1</t>
  </si>
  <si>
    <t>AQAFILTRA purificación de agua</t>
  </si>
  <si>
    <t>4643683#1</t>
  </si>
  <si>
    <t>Fh15arquitectura</t>
  </si>
  <si>
    <t>2382419#1</t>
  </si>
  <si>
    <t>Anxor Ingeniería S.A.</t>
  </si>
  <si>
    <t>1139735#1</t>
  </si>
  <si>
    <t>Hipódromo Argentino de Palermo</t>
  </si>
  <si>
    <t>2356325#2</t>
  </si>
  <si>
    <t>Grupo Fortezza</t>
  </si>
  <si>
    <t>4543458#1</t>
  </si>
  <si>
    <t>Cospb</t>
  </si>
  <si>
    <t>Nonprofit</t>
  </si>
  <si>
    <t>4641218#1</t>
  </si>
  <si>
    <t>Roel</t>
  </si>
  <si>
    <t>4643293#1</t>
  </si>
  <si>
    <t>MUEBLES GL SAC</t>
  </si>
  <si>
    <t>4631184#1</t>
  </si>
  <si>
    <t>Pancaship</t>
  </si>
  <si>
    <t>4642329#1</t>
  </si>
  <si>
    <t>Stuhlgroup</t>
  </si>
  <si>
    <t>891281#1</t>
  </si>
  <si>
    <t>Peninsulapapagayo</t>
  </si>
  <si>
    <t>4609804#1</t>
  </si>
  <si>
    <t>Estudio Gesto Arquitectura</t>
  </si>
  <si>
    <t>1072963#1</t>
  </si>
  <si>
    <t>Summa Consultores</t>
  </si>
  <si>
    <t>649801#1</t>
  </si>
  <si>
    <t>MADETEC</t>
  </si>
  <si>
    <t>4576242#1</t>
  </si>
  <si>
    <t>Echegarayarquitectos</t>
  </si>
  <si>
    <t>4590983#1</t>
  </si>
  <si>
    <t>Filabe</t>
  </si>
  <si>
    <t>4579597#1</t>
  </si>
  <si>
    <t>Figurati</t>
  </si>
  <si>
    <t>4544508#1</t>
  </si>
  <si>
    <t>Ofinova</t>
  </si>
  <si>
    <t>4609740#1</t>
  </si>
  <si>
    <t>Bajaroots</t>
  </si>
  <si>
    <t>4577006#1</t>
  </si>
  <si>
    <t>Tacticoia</t>
  </si>
  <si>
    <t>189526#2</t>
  </si>
  <si>
    <t>Perfumes Y Esencias Fraiche De Costa Rica S,.A</t>
  </si>
  <si>
    <t>4635812#1</t>
  </si>
  <si>
    <t>Infraltda</t>
  </si>
  <si>
    <t>552207#1</t>
  </si>
  <si>
    <t>Grupo JCB</t>
  </si>
  <si>
    <t>4371449#1</t>
  </si>
  <si>
    <t>Cdhproyectos</t>
  </si>
  <si>
    <t>534433#1</t>
  </si>
  <si>
    <t>Discover</t>
  </si>
  <si>
    <t>3876430#1</t>
  </si>
  <si>
    <t>Santateresita</t>
  </si>
  <si>
    <t>4620619#1</t>
  </si>
  <si>
    <t>Hidasa</t>
  </si>
  <si>
    <t>4627065#1</t>
  </si>
  <si>
    <t>Mmaarq</t>
  </si>
  <si>
    <t>4575644#1</t>
  </si>
  <si>
    <t>Sempraglobal</t>
  </si>
  <si>
    <t>4613860#1</t>
  </si>
  <si>
    <t>Spacio Virtual</t>
  </si>
  <si>
    <t>4445586#1</t>
  </si>
  <si>
    <t>Tadug</t>
  </si>
  <si>
    <t>3518409#1</t>
  </si>
  <si>
    <t>Ieplainmaculadajg</t>
  </si>
  <si>
    <t>3868838#1</t>
  </si>
  <si>
    <t>Edifisa Constructora</t>
  </si>
  <si>
    <t>1432806#1</t>
  </si>
  <si>
    <t>alejandro balut</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</si>
  <si>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</si>
  <si>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</si>
  <si>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</si>
  <si>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</si>
  <si>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</si>
  <si>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</si>
  <si>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</si>
  <si>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</si>
  <si>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</si>
  <si>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</si>
  <si>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</si>
  <si>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</si>
  <si>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</si>
  <si>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4535315#1</t>
  </si>
  <si>
    <t>Equirenta</t>
  </si>
  <si>
    <t>4602259#1</t>
  </si>
  <si>
    <t>Skedia</t>
  </si>
  <si>
    <t>903647#1</t>
  </si>
  <si>
    <t>Copisa</t>
  </si>
  <si>
    <t>4654790#1</t>
  </si>
  <si>
    <t>amna arquitectura</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</si>
  <si>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</si>
  <si>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</si>
  <si>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</si>
  <si>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</si>
  <si>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</si>
  <si>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</si>
  <si>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</si>
  <si>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</si>
  <si>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</si>
  <si>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</si>
  <si>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</si>
  <si>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</si>
  <si>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</si>
  <si>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4642848#1</t>
  </si>
  <si>
    <t>Cmurban</t>
  </si>
  <si>
    <t>4513183#1</t>
  </si>
  <si>
    <t>Munno</t>
  </si>
  <si>
    <t>885074#1</t>
  </si>
  <si>
    <t>CreARQ</t>
  </si>
  <si>
    <t>4341564#1</t>
  </si>
  <si>
    <t>FVB Propiedades + Arquitectura</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</si>
  <si>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</si>
  <si>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</si>
  <si>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</si>
  <si>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</si>
  <si>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</si>
  <si>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</si>
  <si>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</si>
  <si>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</si>
  <si>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</si>
  <si>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</si>
  <si>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</si>
  <si>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</si>
  <si>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</si>
  <si>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4538670#1</t>
  </si>
  <si>
    <t>Arancr</t>
  </si>
  <si>
    <t>4647140#1</t>
  </si>
  <si>
    <t>Grupogillibrand</t>
  </si>
  <si>
    <t>4338776#1</t>
  </si>
  <si>
    <t>Conincasa</t>
  </si>
  <si>
    <t>3776595#2</t>
  </si>
  <si>
    <t>Lontecsac</t>
  </si>
  <si>
    <t>607749#1</t>
  </si>
  <si>
    <t>Contempo Casa</t>
  </si>
  <si>
    <t>1629451#1</t>
  </si>
  <si>
    <t>ISCOT Services</t>
  </si>
  <si>
    <t>4580317#1</t>
  </si>
  <si>
    <t>Voidtechdr</t>
  </si>
  <si>
    <t>4529099#1</t>
  </si>
  <si>
    <t>Construtex</t>
  </si>
  <si>
    <t>4431875#1</t>
  </si>
  <si>
    <t>Balaarquitectos</t>
  </si>
  <si>
    <t>4579757#1</t>
  </si>
  <si>
    <t>Geoconsultores</t>
  </si>
  <si>
    <t>4551681#1</t>
  </si>
  <si>
    <t>Prodescocr</t>
  </si>
  <si>
    <t>4602665#1</t>
  </si>
  <si>
    <t>Salvatori S.A. Parques y Jardines</t>
  </si>
  <si>
    <t>750961#1</t>
  </si>
  <si>
    <t>A&amp;O, Artes &amp; Oficios</t>
  </si>
  <si>
    <t>3902264#1</t>
  </si>
  <si>
    <t>Cagperu</t>
  </si>
  <si>
    <t>236423#2</t>
  </si>
  <si>
    <t>Emycsa</t>
  </si>
  <si>
    <t>2308890#1</t>
  </si>
  <si>
    <t>Bestchem</t>
  </si>
  <si>
    <t>4546618#1</t>
  </si>
  <si>
    <t>Marcasastrales</t>
  </si>
  <si>
    <t>4365646#1</t>
  </si>
  <si>
    <t>XBRI Cubiertas</t>
  </si>
  <si>
    <t>4297536#1</t>
  </si>
  <si>
    <t>Asofarma El sv</t>
  </si>
  <si>
    <t>4576300#1</t>
  </si>
  <si>
    <t>Glomiec</t>
  </si>
  <si>
    <t>4622219#1</t>
  </si>
  <si>
    <t>Moore &amp;.amp; Thompson, Inc.</t>
  </si>
  <si>
    <t>1796714#1</t>
  </si>
  <si>
    <t>C.E.C.A.I.T.R.A</t>
  </si>
  <si>
    <t>1840136#1</t>
  </si>
  <si>
    <t>Crocsa Corporativo</t>
  </si>
  <si>
    <t xml:space="preserve">Multiple Cases, Big Deal </t>
  </si>
  <si>
    <t>742349#3</t>
  </si>
  <si>
    <t>ByV Iesemin SAC</t>
  </si>
  <si>
    <t>482192#1</t>
  </si>
  <si>
    <t>INMARK</t>
  </si>
  <si>
    <t>902412#1</t>
  </si>
  <si>
    <t>Alubrysl</t>
  </si>
  <si>
    <t>4588751#1</t>
  </si>
  <si>
    <t>Carpentercord</t>
  </si>
  <si>
    <t>4507688#1</t>
  </si>
  <si>
    <t>Angapet</t>
  </si>
  <si>
    <t>4599757#1</t>
  </si>
  <si>
    <t>Walltech</t>
  </si>
  <si>
    <t>4544968#1</t>
  </si>
  <si>
    <t>Grepsa Habitacional</t>
  </si>
  <si>
    <t>4577731#1</t>
  </si>
  <si>
    <t>Arx</t>
  </si>
  <si>
    <t>4640012#1</t>
  </si>
  <si>
    <t>Solnik S.A.</t>
  </si>
  <si>
    <t>4644114#1</t>
  </si>
  <si>
    <t>Jleyat</t>
  </si>
  <si>
    <t>4577551#1</t>
  </si>
  <si>
    <t>Studiopenka</t>
  </si>
  <si>
    <t>1744348#1</t>
  </si>
  <si>
    <t>Edson Simeon</t>
  </si>
  <si>
    <t>1101658#1</t>
  </si>
  <si>
    <t>Plastigas Mar del Plata SA</t>
  </si>
  <si>
    <t>4550506#1</t>
  </si>
  <si>
    <t>Uhi</t>
  </si>
  <si>
    <t>982008#1</t>
  </si>
  <si>
    <t>Ximena Ximenez</t>
  </si>
  <si>
    <t>4514221#1</t>
  </si>
  <si>
    <t>Studiokhn</t>
  </si>
  <si>
    <t>4608732#1</t>
  </si>
  <si>
    <t>Grupocontreras</t>
  </si>
  <si>
    <t>4601501#1</t>
  </si>
  <si>
    <t>Ginvg</t>
  </si>
  <si>
    <t>743190#2</t>
  </si>
  <si>
    <t>Produktiva</t>
  </si>
  <si>
    <t>1004722#1</t>
  </si>
  <si>
    <t>caribbean catering services</t>
  </si>
  <si>
    <t>650891#2</t>
  </si>
  <si>
    <t>Gire S.A.</t>
  </si>
  <si>
    <t>582377#1</t>
  </si>
  <si>
    <t>Newcity Residencial</t>
  </si>
  <si>
    <t>2143072#1</t>
  </si>
  <si>
    <t>suministro de obras</t>
  </si>
  <si>
    <t>4531814#1</t>
  </si>
  <si>
    <t>Decoarq</t>
  </si>
  <si>
    <t>4320677#1</t>
  </si>
  <si>
    <t>Blindajesecurity</t>
  </si>
  <si>
    <t>672722#1</t>
  </si>
  <si>
    <t>Terra Equipos</t>
  </si>
  <si>
    <t>3877890#1</t>
  </si>
  <si>
    <t>Pircasafety</t>
  </si>
  <si>
    <t>4548104#1</t>
  </si>
  <si>
    <t>Jkproyectos</t>
  </si>
  <si>
    <t>3052881#1</t>
  </si>
  <si>
    <t>Mnj</t>
  </si>
  <si>
    <t xml:space="preserve">995490#1
</t>
  </si>
  <si>
    <t>Cocinasygranito</t>
  </si>
  <si>
    <t>4544988#1</t>
  </si>
  <si>
    <t>Tienda Inglesa</t>
  </si>
  <si>
    <t>4427744#1</t>
  </si>
  <si>
    <t>Off365</t>
  </si>
  <si>
    <t>942879#1</t>
  </si>
  <si>
    <t>MoRPH Argentina</t>
  </si>
  <si>
    <t>4614596#1</t>
  </si>
  <si>
    <t>Grupologospty</t>
  </si>
  <si>
    <t>4572126#1</t>
  </si>
  <si>
    <t>Mueblesdontonino</t>
  </si>
  <si>
    <t>4602453#1</t>
  </si>
  <si>
    <t>Safranco</t>
  </si>
  <si>
    <t>1913858#1</t>
  </si>
  <si>
    <t>Trace Group</t>
  </si>
  <si>
    <t>4551897#1</t>
  </si>
  <si>
    <t>Tares</t>
  </si>
  <si>
    <t>4569308#1</t>
  </si>
  <si>
    <t>Aldesign</t>
  </si>
  <si>
    <t>4655790#1</t>
  </si>
  <si>
    <t>Grupo Navas</t>
  </si>
  <si>
    <t>4572603#1</t>
  </si>
  <si>
    <t>Foldmv</t>
  </si>
  <si>
    <t>4383518#1</t>
  </si>
  <si>
    <t>Emcose</t>
  </si>
  <si>
    <t>1746171#1</t>
  </si>
  <si>
    <t>ARS Technologies</t>
  </si>
  <si>
    <t>4593073#1</t>
  </si>
  <si>
    <t>Sidcof</t>
  </si>
  <si>
    <t>4648597#1</t>
  </si>
  <si>
    <t>Sclem</t>
  </si>
  <si>
    <t>4635057#1</t>
  </si>
  <si>
    <t>Repuestosmaldonado</t>
  </si>
  <si>
    <t>4399943#1</t>
  </si>
  <si>
    <t>Graficainmobiliaria</t>
  </si>
  <si>
    <t>4632948#1</t>
  </si>
  <si>
    <t>Corporacionaps</t>
  </si>
  <si>
    <t>1444315#1</t>
  </si>
  <si>
    <t>Ambercrest</t>
  </si>
  <si>
    <t>4339742#1</t>
  </si>
  <si>
    <t>Grupofocus</t>
  </si>
  <si>
    <t>4469496#1</t>
  </si>
  <si>
    <t>Raurospe</t>
  </si>
  <si>
    <t>189320#2</t>
  </si>
  <si>
    <t>Dinant</t>
  </si>
  <si>
    <t>Case disqualified (Date)</t>
  </si>
  <si>
    <t>1209330#1</t>
  </si>
  <si>
    <t>Construcmaderas</t>
  </si>
  <si>
    <t>4539775#1</t>
  </si>
  <si>
    <t>Almadasa</t>
  </si>
  <si>
    <t>4608461#1</t>
  </si>
  <si>
    <t>Tarsingenieria</t>
  </si>
  <si>
    <t>4621664#1</t>
  </si>
  <si>
    <t>Reinarsa</t>
  </si>
  <si>
    <t>242468#3</t>
  </si>
  <si>
    <t>Prodismo S.R.L</t>
  </si>
  <si>
    <t>4536412#1</t>
  </si>
  <si>
    <t>Timesa</t>
  </si>
  <si>
    <t>4489179#1</t>
  </si>
  <si>
    <t xml:space="preserve">Aclsoluciones
</t>
  </si>
  <si>
    <t>222209#2</t>
  </si>
  <si>
    <t>Imfica El Salvador</t>
  </si>
  <si>
    <t>4531965#1</t>
  </si>
  <si>
    <t>Sucive</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</si>
  <si>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</si>
  <si>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</si>
  <si>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</si>
  <si>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</si>
  <si>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</si>
  <si>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</si>
  <si>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</si>
  <si>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</si>
  <si>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</si>
  <si>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</si>
  <si>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</si>
  <si>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</si>
  <si>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</si>
  <si>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4545498#1</t>
  </si>
  <si>
    <t>Arquitecturaneutral</t>
  </si>
  <si>
    <t>565242#1</t>
  </si>
  <si>
    <t>Eco100arquitectos</t>
  </si>
  <si>
    <t>4544846#1</t>
  </si>
  <si>
    <t>Hoch mobiliario</t>
  </si>
  <si>
    <t>4460729#1</t>
  </si>
  <si>
    <t>Humans</t>
  </si>
  <si>
    <t>1069552#1</t>
  </si>
  <si>
    <t>Zibza Arquitectos</t>
  </si>
  <si>
    <t>752966#2</t>
  </si>
  <si>
    <t>Intenisa</t>
  </si>
  <si>
    <t>4575378#1</t>
  </si>
  <si>
    <t>Constructoramedina</t>
  </si>
  <si>
    <t>4595260#1</t>
  </si>
  <si>
    <t>Vanguardia</t>
  </si>
  <si>
    <t>4605816#1</t>
  </si>
  <si>
    <t>Picciniservice</t>
  </si>
  <si>
    <t>4487661#1</t>
  </si>
  <si>
    <t>Solger</t>
  </si>
  <si>
    <t>4539431#1</t>
  </si>
  <si>
    <t>Codigo Arquitectura</t>
  </si>
  <si>
    <t>742691#2</t>
  </si>
  <si>
    <t>Demem</t>
  </si>
  <si>
    <t>4654310#1</t>
  </si>
  <si>
    <t>Mueblesimet</t>
  </si>
  <si>
    <t>1093920#1</t>
  </si>
  <si>
    <t>Hass Diamond Co.</t>
  </si>
  <si>
    <t>1909411#1, 1692352#1</t>
  </si>
  <si>
    <t>Pucom</t>
  </si>
  <si>
    <t>3048020#1</t>
  </si>
  <si>
    <t>Ola</t>
  </si>
  <si>
    <t>4557499#1</t>
  </si>
  <si>
    <t>Rimora</t>
  </si>
  <si>
    <t>4426903#1</t>
  </si>
  <si>
    <t>Scout</t>
  </si>
  <si>
    <t>4579093#1</t>
  </si>
  <si>
    <t>Parstudiogt</t>
  </si>
  <si>
    <t>4551939#1</t>
  </si>
  <si>
    <t>Gslperu</t>
  </si>
  <si>
    <t>4550377#1</t>
  </si>
  <si>
    <t>Arcomconstructora</t>
  </si>
  <si>
    <t>745160#1</t>
  </si>
  <si>
    <t>Medios Publicitarios Peru SAC</t>
  </si>
  <si>
    <t>4411532#1</t>
  </si>
  <si>
    <t>Multisas</t>
  </si>
  <si>
    <t>4537935#1</t>
  </si>
  <si>
    <t>Tablessrl</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</si>
  <si>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</si>
  <si>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</si>
  <si>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</si>
  <si>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</si>
  <si>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</si>
  <si>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</si>
  <si>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</si>
  <si>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</si>
  <si>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</si>
  <si>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</si>
  <si>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</si>
  <si>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</si>
  <si>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</si>
  <si>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4613756#1</t>
  </si>
  <si>
    <t>Maeseingenieria01</t>
  </si>
  <si>
    <t>2312599#1</t>
  </si>
  <si>
    <t>jordi alba</t>
  </si>
  <si>
    <t>4655787#1</t>
  </si>
  <si>
    <t>SMP Diseño y Construcción</t>
  </si>
  <si>
    <t>2378591#1</t>
  </si>
  <si>
    <t>E-kipa SRL</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</si>
  <si>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</si>
  <si>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</si>
  <si>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</si>
  <si>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</si>
  <si>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</si>
  <si>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</si>
  <si>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</si>
  <si>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</si>
  <si>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</si>
  <si>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</si>
  <si>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</si>
  <si>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</si>
  <si>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</si>
  <si>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</si>
  <si>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4653325#1</t>
  </si>
  <si>
    <t>Galán Galán Arquitectos</t>
  </si>
  <si>
    <t>4513971#1</t>
  </si>
  <si>
    <t>Nomena</t>
  </si>
  <si>
    <t>422539#1</t>
  </si>
  <si>
    <t>Arcsagroup</t>
  </si>
  <si>
    <t>4539068#1</t>
  </si>
  <si>
    <t>Barrier Solution S.A.</t>
  </si>
  <si>
    <t>1940957#3</t>
  </si>
  <si>
    <t>Pan American Silver</t>
  </si>
  <si>
    <t>533004#3</t>
  </si>
  <si>
    <t>Redcol S.A.</t>
  </si>
  <si>
    <t>4581107#1</t>
  </si>
  <si>
    <t>Alratitostudio</t>
  </si>
  <si>
    <t>4577495#1</t>
  </si>
  <si>
    <t>Cambiofacilecuador</t>
  </si>
  <si>
    <t>3583574#1</t>
  </si>
  <si>
    <t>Tekcomhn</t>
  </si>
  <si>
    <t>4646475#1</t>
  </si>
  <si>
    <t>Kallpamining</t>
  </si>
  <si>
    <t>4653324#1</t>
  </si>
  <si>
    <t>Edez Arquitectos</t>
  </si>
  <si>
    <t>3888956#1</t>
  </si>
  <si>
    <t xml:space="preserve">Cmc
</t>
  </si>
  <si>
    <t>332342#1</t>
  </si>
  <si>
    <t>MSAC S.A. DE C.V.</t>
  </si>
  <si>
    <t>2189236#1</t>
  </si>
  <si>
    <t>Newlab Nutrition "Nutrición Deportiva/Productos Naturales"</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</si>
  <si>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</si>
  <si>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</si>
  <si>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</si>
  <si>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</si>
  <si>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</si>
  <si>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</si>
  <si>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</si>
  <si>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</si>
  <si>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</si>
  <si>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</si>
  <si>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</si>
  <si>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</si>
  <si>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</si>
  <si>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4632410#1</t>
  </si>
  <si>
    <t>Artesano Arquitectura</t>
  </si>
  <si>
    <t>4504837#1</t>
  </si>
  <si>
    <t>Viva</t>
  </si>
  <si>
    <t>1910844#1</t>
  </si>
  <si>
    <t>Cubero Arquitectos</t>
  </si>
  <si>
    <t>4534422#1</t>
  </si>
  <si>
    <t>Panaca</t>
  </si>
  <si>
    <t>1033113#1</t>
  </si>
  <si>
    <t>Veyco</t>
  </si>
  <si>
    <t>1414832#1</t>
  </si>
  <si>
    <t>Apeec</t>
  </si>
  <si>
    <t>4564843#1</t>
  </si>
  <si>
    <t>SISTECOM</t>
  </si>
  <si>
    <t>4614599#1</t>
  </si>
  <si>
    <t>Xtendo</t>
  </si>
  <si>
    <t>4631039#1</t>
  </si>
  <si>
    <t>MecanoCNC</t>
  </si>
  <si>
    <t>4581268#1</t>
  </si>
  <si>
    <t>Sofiabenzapaisajismo</t>
  </si>
  <si>
    <t>4653298#1</t>
  </si>
  <si>
    <t>Doppelmayr México S.A. de C.V.</t>
  </si>
  <si>
    <t>4297278#1</t>
  </si>
  <si>
    <t>Graficauniversal</t>
  </si>
  <si>
    <t>1997967#1</t>
  </si>
  <si>
    <t>Constructora Gemca</t>
  </si>
  <si>
    <t>4594369#1</t>
  </si>
  <si>
    <t>Irama</t>
  </si>
  <si>
    <t>1548654#1</t>
  </si>
  <si>
    <t>Duodesignlatam</t>
  </si>
  <si>
    <t>1193653#1</t>
  </si>
  <si>
    <t>Lihue Ingenieria S A</t>
  </si>
  <si>
    <t>4577436#1</t>
  </si>
  <si>
    <t>Arqdecoestudio</t>
  </si>
  <si>
    <t>4648224#1</t>
  </si>
  <si>
    <t>Linseg</t>
  </si>
  <si>
    <t>4458722#1</t>
  </si>
  <si>
    <t>Danf</t>
  </si>
  <si>
    <t>4626847#1</t>
  </si>
  <si>
    <t>Nursrl</t>
  </si>
  <si>
    <t>4653299#1</t>
  </si>
  <si>
    <t>Marca Prefabricados</t>
  </si>
  <si>
    <t>3563702#1</t>
  </si>
  <si>
    <t>Gfconsultor</t>
  </si>
  <si>
    <t>4656265#1</t>
  </si>
  <si>
    <t>Gcanedo Arquitectura</t>
  </si>
  <si>
    <t>1914925#1</t>
  </si>
  <si>
    <t>Ankana</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</si>
  <si>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</si>
  <si>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</si>
  <si>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</si>
  <si>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</si>
  <si>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</si>
  <si>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</si>
  <si>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</si>
  <si>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</si>
  <si>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</si>
  <si>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</si>
  <si>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</si>
  <si>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</si>
  <si>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</si>
  <si>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</si>
  <si>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4629572#1</t>
  </si>
  <si>
    <t>4d7eec20-18da-44ed-B1c1-Ecd34841d95c</t>
  </si>
  <si>
    <t>1679178#1</t>
  </si>
  <si>
    <t>AUTOMATION SERVICE SAC</t>
  </si>
  <si>
    <t>4656266#1</t>
  </si>
  <si>
    <t>SPAZI Función Arquitectónica</t>
  </si>
  <si>
    <t>4373799#1</t>
  </si>
  <si>
    <t>Cdbarquitectos</t>
  </si>
  <si>
    <t>4390615#1</t>
  </si>
  <si>
    <t>Cohenarchitecture</t>
  </si>
  <si>
    <t>1856715#1</t>
  </si>
  <si>
    <t>Rowa S A</t>
  </si>
  <si>
    <t xml:space="preserve">4535494#1
</t>
  </si>
  <si>
    <t>DCC Proyectos S.A</t>
  </si>
  <si>
    <t>4576392#1</t>
  </si>
  <si>
    <t>Ironblack</t>
  </si>
  <si>
    <t>1673335#1</t>
  </si>
  <si>
    <t>Acabadosrosales</t>
  </si>
  <si>
    <t>4646330#1</t>
  </si>
  <si>
    <t>Mampe Constructora</t>
  </si>
  <si>
    <t>4593808#1</t>
  </si>
  <si>
    <t>Ulatearquitectura</t>
  </si>
  <si>
    <t>1144515#1</t>
  </si>
  <si>
    <t>altpaca studio</t>
  </si>
  <si>
    <t xml:space="preserve">4656267#1
</t>
  </si>
  <si>
    <t>3Lotus Consulting</t>
  </si>
  <si>
    <t>4453535#1</t>
  </si>
  <si>
    <t>Shiltonarquitectos</t>
  </si>
  <si>
    <t>4427483#1</t>
  </si>
  <si>
    <t>Dfsolucionescr</t>
  </si>
  <si>
    <t>448954#1</t>
  </si>
  <si>
    <t>Arke</t>
  </si>
  <si>
    <t>4631267#1</t>
  </si>
  <si>
    <t>Imacocons</t>
  </si>
  <si>
    <t>No online prescence.</t>
  </si>
  <si>
    <t>4645418#1</t>
  </si>
  <si>
    <t>Faenzaipc</t>
  </si>
  <si>
    <t>2271592#2</t>
  </si>
  <si>
    <t>Axiom Development Group Corporate Offices</t>
  </si>
  <si>
    <t>1431716#1</t>
  </si>
  <si>
    <t>Arquicon</t>
  </si>
  <si>
    <t>4551029#1</t>
  </si>
  <si>
    <t>Navicarpinteria</t>
  </si>
  <si>
    <t>2407844#1</t>
  </si>
  <si>
    <t>viraq eirl</t>
  </si>
  <si>
    <t>4656268#1</t>
  </si>
  <si>
    <t>Estudio Hayol</t>
  </si>
  <si>
    <t>4481140#1</t>
  </si>
  <si>
    <t>Ncarquitectura</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</si>
  <si>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</si>
  <si>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</si>
  <si>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</si>
  <si>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</si>
  <si>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</si>
  <si>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</si>
  <si>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</si>
  <si>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</si>
  <si>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</si>
  <si>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</si>
  <si>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</si>
  <si>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</si>
  <si>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</si>
  <si>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4580689#1</t>
  </si>
  <si>
    <t>Quadro</t>
  </si>
  <si>
    <t>2219980#1</t>
  </si>
  <si>
    <t>Par y Nudillo SAC</t>
  </si>
  <si>
    <t>4656269#1</t>
  </si>
  <si>
    <t>Vitelier</t>
  </si>
  <si>
    <t>Relanzamiento. High value.</t>
  </si>
  <si>
    <t>955669#1, 343143#1</t>
  </si>
  <si>
    <t>Estudiomodulo3, Módulo 3 arquitectura</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</si>
  <si>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</si>
  <si>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</si>
  <si>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</si>
  <si>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</si>
  <si>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</si>
  <si>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</si>
  <si>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</si>
  <si>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</si>
  <si>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</si>
  <si>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</si>
  <si>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</si>
  <si>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</si>
  <si>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</si>
  <si>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1313666#1</t>
  </si>
  <si>
    <t>CDR Constructora</t>
  </si>
  <si>
    <t>Big Deal</t>
  </si>
  <si>
    <t>1075838#1</t>
  </si>
  <si>
    <t>Morgenstern Inmobiliaria</t>
  </si>
  <si>
    <t>1074709#1</t>
  </si>
  <si>
    <t>Arbamex</t>
  </si>
  <si>
    <t>4332130#1</t>
  </si>
  <si>
    <t>Griscaniluminacion</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</si>
  <si>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</si>
  <si>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</si>
  <si>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</si>
  <si>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</si>
  <si>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</si>
  <si>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</si>
  <si>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</si>
  <si>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</si>
  <si>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</si>
  <si>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</si>
  <si>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</si>
  <si>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</si>
  <si>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1186541#2</t>
  </si>
  <si>
    <t>Newcom</t>
  </si>
  <si>
    <r>
      <rPr>
        <rFont val="Arial"/>
        <b/>
        <color theme="1"/>
      </rPr>
      <t>Case Reconstruction needed:</t>
    </r>
    <r>
      <rPr>
        <rFont val="Arial"/>
        <color theme="1"/>
      </rPr>
      <t xml:space="preserve"> only 4 of the 44 machines were identified as having a direct or indirect connection to the entity. </t>
    </r>
  </si>
  <si>
    <t>4568245#1</t>
  </si>
  <si>
    <t>Amera</t>
  </si>
  <si>
    <t>1010097#1</t>
  </si>
  <si>
    <t>Arcon</t>
  </si>
  <si>
    <t>4442931#1</t>
  </si>
  <si>
    <t>Cosaca</t>
  </si>
  <si>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</si>
  <si>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</si>
  <si>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</si>
  <si>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</si>
  <si>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</si>
  <si>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</si>
  <si>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</si>
  <si>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</si>
  <si>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</si>
  <si>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</si>
  <si>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</si>
  <si>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</si>
  <si>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4651392#1</t>
  </si>
  <si>
    <t>Brucobodas</t>
  </si>
  <si>
    <t>4572997#1</t>
  </si>
  <si>
    <t>Spaciodesignperu</t>
  </si>
  <si>
    <t xml:space="preserve">4656270#1
</t>
  </si>
  <si>
    <t>Cristina Grappin</t>
  </si>
  <si>
    <t>3123236#1</t>
  </si>
  <si>
    <t>Juan Zani</t>
  </si>
  <si>
    <t>3402597#1</t>
  </si>
  <si>
    <t>Prepanama</t>
  </si>
  <si>
    <t>4527503#1</t>
  </si>
  <si>
    <t>Cucina Ideale</t>
  </si>
  <si>
    <t>4542872#1</t>
  </si>
  <si>
    <t>SITCR</t>
  </si>
  <si>
    <t xml:space="preserve">4652243#1
</t>
  </si>
  <si>
    <t>Grupo Cantarell</t>
  </si>
  <si>
    <t>4647508#1</t>
  </si>
  <si>
    <t>Rgctecnologias</t>
  </si>
  <si>
    <t>4650749#1</t>
  </si>
  <si>
    <t>Cfscr</t>
  </si>
  <si>
    <t>4566368#1</t>
  </si>
  <si>
    <t>Luciadiaz</t>
  </si>
  <si>
    <t xml:space="preserve">4615863#1
</t>
  </si>
  <si>
    <t>Experiencias360</t>
  </si>
  <si>
    <t>4644856#1</t>
  </si>
  <si>
    <t>Achuradostudio</t>
  </si>
  <si>
    <t>454344#1</t>
  </si>
  <si>
    <t>Cortinaje by Angel Cabrera</t>
  </si>
  <si>
    <t>2222172#2</t>
  </si>
  <si>
    <t>Omnitronic S.A.</t>
  </si>
  <si>
    <t>4533593#1</t>
  </si>
  <si>
    <t>Mazcr</t>
  </si>
  <si>
    <t>1346636#1</t>
  </si>
  <si>
    <t>MINILUX</t>
  </si>
  <si>
    <t>4334854#1</t>
  </si>
  <si>
    <t>Caliza Arquitectura</t>
  </si>
  <si>
    <t>4592208#1</t>
  </si>
  <si>
    <t>Piedrasfinasecuador</t>
  </si>
  <si>
    <t>4602843#1</t>
  </si>
  <si>
    <t>Panacontrol</t>
  </si>
  <si>
    <t>4580378#1</t>
  </si>
  <si>
    <t>4538646#1</t>
  </si>
  <si>
    <t>Siecconvenciones</t>
  </si>
  <si>
    <t>4534362#1</t>
  </si>
  <si>
    <t>Bybdesign</t>
  </si>
  <si>
    <t>4216035#1</t>
  </si>
  <si>
    <t>Solrealgroup</t>
  </si>
  <si>
    <t>2189826#1</t>
  </si>
  <si>
    <t>Grupo MDay</t>
  </si>
  <si>
    <t>4551455#1</t>
  </si>
  <si>
    <t>Dimultisv</t>
  </si>
  <si>
    <t>3867326#1</t>
  </si>
  <si>
    <t>Clipconsultora</t>
  </si>
  <si>
    <t>4331470#1</t>
  </si>
  <si>
    <t>Grupoangal</t>
  </si>
  <si>
    <t>2984994#1</t>
  </si>
  <si>
    <t>esmet</t>
  </si>
  <si>
    <t>4596757#1</t>
  </si>
  <si>
    <t>Multicredit</t>
  </si>
  <si>
    <t>4613170#1</t>
  </si>
  <si>
    <t>Bauelefant</t>
  </si>
  <si>
    <t>4628113#1</t>
  </si>
  <si>
    <t>Magroup</t>
  </si>
  <si>
    <t>4631942#1</t>
  </si>
  <si>
    <t>Cafe Quindio Sas</t>
  </si>
  <si>
    <t>1451853#2</t>
  </si>
  <si>
    <t>SCH ConsultorÃ­a y ConstrucciÃ³n</t>
  </si>
  <si>
    <t>2353931#1</t>
  </si>
  <si>
    <t>Palma Orlando Agustin</t>
  </si>
  <si>
    <t>4530851#1</t>
  </si>
  <si>
    <t xml:space="preserve">Consorciototal </t>
  </si>
  <si>
    <t>2074614#1</t>
  </si>
  <si>
    <t>Ekore</t>
  </si>
  <si>
    <t>4421200#1</t>
  </si>
  <si>
    <t>Ergoinova</t>
  </si>
  <si>
    <t>4532940#1</t>
  </si>
  <si>
    <t>Csiing</t>
  </si>
  <si>
    <t>4535102#1</t>
  </si>
  <si>
    <t>Abank</t>
  </si>
  <si>
    <t>4600393#1</t>
  </si>
  <si>
    <t>Wwf3588yp6whfd3</t>
  </si>
  <si>
    <t>4590108#1</t>
  </si>
  <si>
    <t>Talleremk</t>
  </si>
  <si>
    <t>4568885#1</t>
  </si>
  <si>
    <t xml:space="preserve">Clinica Del Prado
</t>
  </si>
  <si>
    <t>593940#1</t>
  </si>
  <si>
    <t>Cb2arq</t>
  </si>
  <si>
    <t>1265310#1</t>
  </si>
  <si>
    <t>CScreatividad Stands</t>
  </si>
  <si>
    <t>1293662#1</t>
  </si>
  <si>
    <t>Enriquegr</t>
  </si>
  <si>
    <t>4406430#1</t>
  </si>
  <si>
    <t>Estudioclio</t>
  </si>
  <si>
    <t>1674741#1</t>
  </si>
  <si>
    <t>Ingencer</t>
  </si>
  <si>
    <t>1037404#1</t>
  </si>
  <si>
    <t>design servicios inmobiliarios eirl</t>
  </si>
  <si>
    <t>4577001#1</t>
  </si>
  <si>
    <t>Oecsa</t>
  </si>
  <si>
    <t>4615814#1</t>
  </si>
  <si>
    <t>Tiendaloftco</t>
  </si>
  <si>
    <t>4568951#1</t>
  </si>
  <si>
    <t>Orobotix</t>
  </si>
  <si>
    <t>4536807#1</t>
  </si>
  <si>
    <t>Cocinasnicol</t>
  </si>
  <si>
    <t>1347606#1</t>
  </si>
  <si>
    <t>Sandiego</t>
  </si>
  <si>
    <t>1061146#1</t>
  </si>
  <si>
    <t>ENGINEERING S.A.</t>
  </si>
  <si>
    <t>4544239#1</t>
  </si>
  <si>
    <t>Net</t>
  </si>
  <si>
    <t>4405209#1</t>
  </si>
  <si>
    <t>3vgq3g</t>
  </si>
  <si>
    <t>1255756#1</t>
  </si>
  <si>
    <t>Quo Marketing</t>
  </si>
  <si>
    <t>4653044#1</t>
  </si>
  <si>
    <t>Imporey</t>
  </si>
  <si>
    <t>533230#2</t>
  </si>
  <si>
    <t>IMCO Services S.A.C.</t>
  </si>
  <si>
    <t>4589303#1</t>
  </si>
  <si>
    <t>Giainteriorismo</t>
  </si>
  <si>
    <t>4399228#1</t>
  </si>
  <si>
    <t>Iviva</t>
  </si>
  <si>
    <t>4386543#1</t>
  </si>
  <si>
    <t>Industrias Merlet S.A. De C.V</t>
  </si>
  <si>
    <t>798135#1</t>
  </si>
  <si>
    <t>UNIBER</t>
  </si>
  <si>
    <t>4542878#1</t>
  </si>
  <si>
    <t>Buildest506</t>
  </si>
  <si>
    <t>4512570#1</t>
  </si>
  <si>
    <t>Rubbersrl</t>
  </si>
  <si>
    <t>2265364#1</t>
  </si>
  <si>
    <t>Personal Administrativo SysOp</t>
  </si>
  <si>
    <t>847086#1,  4505787#1</t>
  </si>
  <si>
    <t>muro studio</t>
  </si>
  <si>
    <t xml:space="preserve">An additional case related to the entity was identified and investigated. Case ID 4505787#1
</t>
  </si>
  <si>
    <t>4651566#1</t>
  </si>
  <si>
    <t>Smdrafter</t>
  </si>
  <si>
    <t>1462410#1</t>
  </si>
  <si>
    <t>ANB y Asociados</t>
  </si>
  <si>
    <t>4535274#1</t>
  </si>
  <si>
    <t>Rote</t>
  </si>
  <si>
    <t>4477796#1</t>
  </si>
  <si>
    <t>Arrimaq</t>
  </si>
  <si>
    <t>4333772#1</t>
  </si>
  <si>
    <t>Rosul</t>
  </si>
  <si>
    <t>1793643#1</t>
  </si>
  <si>
    <t>Perfilsrl</t>
  </si>
  <si>
    <t>4548112#1</t>
  </si>
  <si>
    <t>Hassmanfurniture</t>
  </si>
  <si>
    <t>4565007#1</t>
  </si>
  <si>
    <t>Palyga</t>
  </si>
  <si>
    <t>3870696#1</t>
  </si>
  <si>
    <t>Edemexicali</t>
  </si>
  <si>
    <t>2208664#1</t>
  </si>
  <si>
    <t>Grupo Gauros</t>
  </si>
  <si>
    <t>4578034#1</t>
  </si>
  <si>
    <t>Proestsa</t>
  </si>
  <si>
    <t>281100#2</t>
  </si>
  <si>
    <t>VENG S.A.</t>
  </si>
  <si>
    <t>4603657#1</t>
  </si>
  <si>
    <t>Fsgroupe</t>
  </si>
  <si>
    <t>4412207#1</t>
  </si>
  <si>
    <t>Soldesp</t>
  </si>
  <si>
    <t>4515528#1</t>
  </si>
  <si>
    <t>Pulsoarquitectura</t>
  </si>
  <si>
    <t>1362150#1</t>
  </si>
  <si>
    <t>CLC Arquitectos</t>
  </si>
  <si>
    <t>4337483#1</t>
  </si>
  <si>
    <t>Battery Master</t>
  </si>
  <si>
    <t>4600761#1</t>
  </si>
  <si>
    <t>Creardiseno</t>
  </si>
  <si>
    <t>4529353#1</t>
  </si>
  <si>
    <t>Grupohegor</t>
  </si>
  <si>
    <t>3530170#1</t>
  </si>
  <si>
    <t>PMD arquitectura</t>
  </si>
  <si>
    <t>4386290#1</t>
  </si>
  <si>
    <t>Instagreen</t>
  </si>
  <si>
    <t>4488768#1</t>
  </si>
  <si>
    <t>Constructoraquantica</t>
  </si>
  <si>
    <t>4648870#1</t>
  </si>
  <si>
    <t>Segoviarealtors</t>
  </si>
  <si>
    <t>4522227#1</t>
  </si>
  <si>
    <t>Anna</t>
  </si>
  <si>
    <t>1793331#1</t>
  </si>
  <si>
    <t>ISAD, S.A.</t>
  </si>
  <si>
    <t>1261839#1</t>
  </si>
  <si>
    <t>Norfor SA</t>
  </si>
  <si>
    <t xml:space="preserve">4470864#1
</t>
  </si>
  <si>
    <t>Pinm</t>
  </si>
  <si>
    <t>4649350#1</t>
  </si>
  <si>
    <t>Ingenieriabadran</t>
  </si>
  <si>
    <t>4419134#1</t>
  </si>
  <si>
    <t>Romor</t>
  </si>
  <si>
    <t>4575388#1</t>
  </si>
  <si>
    <t>Inerciaba</t>
  </si>
  <si>
    <t>1642908#1</t>
  </si>
  <si>
    <t>Cermas</t>
  </si>
  <si>
    <t>2245002#2</t>
  </si>
  <si>
    <t>Masimaginaria</t>
  </si>
  <si>
    <t xml:space="preserve">926851#1
</t>
  </si>
  <si>
    <t>Bace Arquitectos</t>
  </si>
  <si>
    <t>Big Deal. Relanzamiento</t>
  </si>
  <si>
    <t>4320530#1</t>
  </si>
  <si>
    <t>Medusadigital</t>
  </si>
  <si>
    <t>3900448#1</t>
  </si>
  <si>
    <t>Metalicaimperio</t>
  </si>
  <si>
    <t>1025747#1</t>
  </si>
  <si>
    <t>Urbano Express Argentina S.A.</t>
  </si>
  <si>
    <t>4332960#1</t>
  </si>
  <si>
    <t>Capu</t>
  </si>
  <si>
    <t>4648292#1</t>
  </si>
  <si>
    <t>Tcisa</t>
  </si>
  <si>
    <t>4546845#1</t>
  </si>
  <si>
    <t>Avodahelsalvador</t>
  </si>
  <si>
    <t>1231932#1</t>
  </si>
  <si>
    <t>Cegne San Antonio De Padua</t>
  </si>
  <si>
    <t>4605063#1</t>
  </si>
  <si>
    <t>Constructorajolso</t>
  </si>
  <si>
    <t>965049#1</t>
  </si>
  <si>
    <t>RACKLATINA S.A.</t>
  </si>
  <si>
    <t>4656413#1</t>
  </si>
  <si>
    <t>German Lomeli Studio</t>
  </si>
  <si>
    <t>4328686#1</t>
  </si>
  <si>
    <t>Abenis</t>
  </si>
  <si>
    <t>932564#1</t>
  </si>
  <si>
    <t>Plastikito</t>
  </si>
  <si>
    <t>4609793#1</t>
  </si>
  <si>
    <t>Primer Piso Arquitectos</t>
  </si>
  <si>
    <t>4591493#1</t>
  </si>
  <si>
    <t>Inblensa</t>
  </si>
  <si>
    <t>334515#3</t>
  </si>
  <si>
    <t>Gisan Group Sas</t>
  </si>
  <si>
    <t>4533070#1</t>
  </si>
  <si>
    <t>Loto Real Del Cibao</t>
  </si>
  <si>
    <t>4372035#1</t>
  </si>
  <si>
    <t>Distritoperseverancia</t>
  </si>
  <si>
    <t>4543506#1</t>
  </si>
  <si>
    <t xml:space="preserve">AB arquitectura
</t>
  </si>
  <si>
    <t>4654884#1</t>
  </si>
  <si>
    <t>Electroqonsult</t>
  </si>
  <si>
    <t>4396585#1</t>
  </si>
  <si>
    <t>Urbest</t>
  </si>
  <si>
    <t>4609792#1</t>
  </si>
  <si>
    <t>HDC Arquitectura</t>
  </si>
  <si>
    <t>4577668#1</t>
  </si>
  <si>
    <t>Enecomsi</t>
  </si>
  <si>
    <t>4471208#1</t>
  </si>
  <si>
    <t>Versatilarquitectos</t>
  </si>
  <si>
    <t>1069707#1</t>
  </si>
  <si>
    <t>Universo Abanza</t>
  </si>
  <si>
    <t>Big Deal - Approved assets: 10 out of 25 machines</t>
  </si>
  <si>
    <t>4405941#1</t>
  </si>
  <si>
    <t>HDH ingeniería</t>
  </si>
  <si>
    <t>4582505#1</t>
  </si>
  <si>
    <t>Atharaconstrucciones</t>
  </si>
  <si>
    <t>4640666#1</t>
  </si>
  <si>
    <t>CAMBESMART</t>
  </si>
  <si>
    <t>1261260#1</t>
  </si>
  <si>
    <t>Importadora Ortega</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</si>
  <si>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</si>
  <si>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</si>
  <si>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</si>
  <si>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</si>
  <si>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</si>
  <si>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</si>
  <si>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</si>
  <si>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</si>
  <si>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</si>
  <si>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</si>
  <si>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</si>
  <si>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4557515#1</t>
  </si>
  <si>
    <t>Tgramol</t>
  </si>
  <si>
    <t>4537918#1</t>
  </si>
  <si>
    <t>Omniservice</t>
  </si>
  <si>
    <t>4489204#1</t>
  </si>
  <si>
    <t>Proyectomelaminapiura</t>
  </si>
  <si>
    <t>1739414#2</t>
  </si>
  <si>
    <t>Dalcor Sac</t>
  </si>
  <si>
    <t>4500893#1</t>
  </si>
  <si>
    <t>Reeivarquitectos</t>
  </si>
  <si>
    <t>923536#1</t>
  </si>
  <si>
    <t>REZ MASUD Inmobiliaria</t>
  </si>
  <si>
    <t>4536621#1</t>
  </si>
  <si>
    <t>Nadaestudio</t>
  </si>
  <si>
    <t>603858#1</t>
  </si>
  <si>
    <t>Bravaestudio</t>
  </si>
  <si>
    <t>4598857#1</t>
  </si>
  <si>
    <t>Srsolutions</t>
  </si>
  <si>
    <t>4582112#1</t>
  </si>
  <si>
    <t>Pcihn</t>
  </si>
  <si>
    <t>4203478#1</t>
  </si>
  <si>
    <t>Fcsac</t>
  </si>
  <si>
    <t>380099#1</t>
  </si>
  <si>
    <t>Colcar Merbus</t>
  </si>
  <si>
    <t>4481196#1</t>
  </si>
  <si>
    <t>Iesystems</t>
  </si>
  <si>
    <t>4299564#1</t>
  </si>
  <si>
    <t>Oblak Hnos. S.A.C.I.F.e I.</t>
  </si>
  <si>
    <t>4644989#1</t>
  </si>
  <si>
    <t>Obregon Coconut Company Ltd - Farms.</t>
  </si>
  <si>
    <t>896309#1</t>
  </si>
  <si>
    <t>Gladis Lerna Castillo</t>
  </si>
  <si>
    <t>598335#1</t>
  </si>
  <si>
    <t>SAGA Arquitectos</t>
  </si>
  <si>
    <t>4655448#1</t>
  </si>
  <si>
    <t>Petragua</t>
  </si>
  <si>
    <t>4648246#1</t>
  </si>
  <si>
    <t>Stmlubricantes</t>
  </si>
  <si>
    <t>4633384#1</t>
  </si>
  <si>
    <t>079velonet</t>
  </si>
  <si>
    <t xml:space="preserve">Cooperatives are constituted as non-profit entities.
</t>
  </si>
  <si>
    <t>4433519#1</t>
  </si>
  <si>
    <t>Ucombi</t>
  </si>
  <si>
    <t>2440224#1</t>
  </si>
  <si>
    <t>Kalifon Kevin</t>
  </si>
  <si>
    <t>4569899#1</t>
  </si>
  <si>
    <t>Onelectric</t>
  </si>
  <si>
    <t>3256671#1</t>
  </si>
  <si>
    <t>Gmpobras</t>
  </si>
  <si>
    <t>2454768#1</t>
  </si>
  <si>
    <t>Gremio Diseño</t>
  </si>
  <si>
    <t>4595549#1</t>
  </si>
  <si>
    <t>Pliconsa</t>
  </si>
  <si>
    <t>4545056#1</t>
  </si>
  <si>
    <t>Scarpellinimuebles</t>
  </si>
  <si>
    <t>4567420#1</t>
  </si>
  <si>
    <t>Grupo</t>
  </si>
  <si>
    <t>Re launch</t>
  </si>
  <si>
    <t>4504292#1</t>
  </si>
  <si>
    <t>Zgarquitectos</t>
  </si>
  <si>
    <t>2954422#1</t>
  </si>
  <si>
    <t>HQ+ Arquitectos</t>
  </si>
  <si>
    <t>4607391#1</t>
  </si>
  <si>
    <t>Psproyectosrd</t>
  </si>
  <si>
    <t>4400456#1, 2188326#1</t>
  </si>
  <si>
    <t>Mlmiron</t>
  </si>
  <si>
    <t xml:space="preserve">An additional case related to the entity was identified and investigated. Case ID 2188326#1.
</t>
  </si>
  <si>
    <t>661620#1</t>
  </si>
  <si>
    <t>AlgoritmoNica</t>
  </si>
  <si>
    <t>4530842#1</t>
  </si>
  <si>
    <t>Rotulaciondigitalsv</t>
  </si>
  <si>
    <t>4655471#1</t>
  </si>
  <si>
    <t>Santenor</t>
  </si>
  <si>
    <t>3885743#1</t>
  </si>
  <si>
    <t>Metrocubico</t>
  </si>
  <si>
    <t>4530153#1</t>
  </si>
  <si>
    <t>Exacontratistas</t>
  </si>
  <si>
    <t>4334914#1</t>
  </si>
  <si>
    <t>Tolder</t>
  </si>
  <si>
    <t>1027831#1</t>
  </si>
  <si>
    <t>Ortiz y Anderson</t>
  </si>
  <si>
    <t>2290978#1</t>
  </si>
  <si>
    <t>Agira</t>
  </si>
  <si>
    <t>4547031#1</t>
  </si>
  <si>
    <t>Epearquitectos</t>
  </si>
  <si>
    <t>4533446#1</t>
  </si>
  <si>
    <t>Sermerca</t>
  </si>
  <si>
    <t>4655164#1</t>
  </si>
  <si>
    <t>Rojoarqs</t>
  </si>
  <si>
    <t>4546369#1</t>
  </si>
  <si>
    <t>Frigoconcepcion</t>
  </si>
  <si>
    <t>1293645#1</t>
  </si>
  <si>
    <t>RIGO INDUSTRIAS</t>
  </si>
  <si>
    <t>4384577#1</t>
  </si>
  <si>
    <t>Gallagro</t>
  </si>
  <si>
    <t>956312#1</t>
  </si>
  <si>
    <t>Maduro</t>
  </si>
  <si>
    <t>3406449#1</t>
  </si>
  <si>
    <t>Mec</t>
  </si>
  <si>
    <t>4595321#1</t>
  </si>
  <si>
    <t>Trideacero</t>
  </si>
  <si>
    <t>4552134#1</t>
  </si>
  <si>
    <t>Rvalentinrd</t>
  </si>
  <si>
    <t>4653795#1</t>
  </si>
  <si>
    <t>Potensa</t>
  </si>
  <si>
    <t>4649451#1</t>
  </si>
  <si>
    <t>Gapper</t>
  </si>
  <si>
    <t>2233008#1</t>
  </si>
  <si>
    <t>Fibermex</t>
  </si>
  <si>
    <t>4421998#1</t>
  </si>
  <si>
    <t>Rossettidesarrollos</t>
  </si>
  <si>
    <t>2511973#1</t>
  </si>
  <si>
    <t>Cad</t>
  </si>
  <si>
    <t>1562728#1</t>
  </si>
  <si>
    <t>Smurfit Kappa De Argentina Sociedad Anonima</t>
  </si>
  <si>
    <t>4593515#1</t>
  </si>
  <si>
    <t>Geasolaris</t>
  </si>
  <si>
    <t>4654696#1</t>
  </si>
  <si>
    <t xml:space="preserve">
Eshopgroup</t>
  </si>
  <si>
    <t>4650652#1</t>
  </si>
  <si>
    <t>Mming</t>
  </si>
  <si>
    <t>4523042#1</t>
  </si>
  <si>
    <t>ICE INGENIEROS S.A.</t>
  </si>
  <si>
    <t>4386493#1</t>
  </si>
  <si>
    <t>Pintegralco Servicios Integrales</t>
  </si>
  <si>
    <t>1036506#1</t>
  </si>
  <si>
    <t>Constructora Pedralbes</t>
  </si>
  <si>
    <t>4578394#1</t>
  </si>
  <si>
    <t>Elesud</t>
  </si>
  <si>
    <t xml:space="preserve">4653942#1
</t>
  </si>
  <si>
    <t>RARK Design Group</t>
  </si>
  <si>
    <t>4653484#1</t>
  </si>
  <si>
    <t>Europlazaworld</t>
  </si>
  <si>
    <t>4644883#1</t>
  </si>
  <si>
    <t>Meyerscholle</t>
  </si>
  <si>
    <t>4538827#1</t>
  </si>
  <si>
    <t>Madenco</t>
  </si>
  <si>
    <t>4378665#1</t>
  </si>
  <si>
    <t>Armetalsrl</t>
  </si>
  <si>
    <t>1282768#1</t>
  </si>
  <si>
    <t>Grupomsp</t>
  </si>
  <si>
    <t>4545884#1</t>
  </si>
  <si>
    <t>BGS - Ingeniería Hidráulicas</t>
  </si>
  <si>
    <t>2463435#1</t>
  </si>
  <si>
    <t>Aparato Taller</t>
  </si>
  <si>
    <t>598360#1</t>
  </si>
  <si>
    <t>Grupo Santa Fe</t>
  </si>
  <si>
    <t>4595285#1</t>
  </si>
  <si>
    <t>Mejores</t>
  </si>
  <si>
    <t>4608487#1</t>
  </si>
  <si>
    <t>Manterolainteriorismo</t>
  </si>
  <si>
    <t>4583942#1</t>
  </si>
  <si>
    <t>Canko</t>
  </si>
  <si>
    <t>579977#1</t>
  </si>
  <si>
    <t>CONTINENTAL ENGINEERING, S.A. (ICONSA)</t>
  </si>
  <si>
    <t>4529632#1</t>
  </si>
  <si>
    <t>Doc Plast Industries S.R.L.</t>
  </si>
  <si>
    <t>4653943#1</t>
  </si>
  <si>
    <t>M&amp;CAV SERVICIOS Y PROYECTOS APLICADOS A LA CONSTRUCCION SA DE CV</t>
  </si>
  <si>
    <t>4628296#1</t>
  </si>
  <si>
    <t>Grupo Logistico Empremar | Operador de Comercio Internacional</t>
  </si>
  <si>
    <t>4651586#1</t>
  </si>
  <si>
    <t>Eservinco</t>
  </si>
  <si>
    <t>4578574#1</t>
  </si>
  <si>
    <t>Menesesvaldes</t>
  </si>
  <si>
    <t>4649249#1</t>
  </si>
  <si>
    <t>Estudiobz</t>
  </si>
  <si>
    <t>1672596#1</t>
  </si>
  <si>
    <t>Nlhn</t>
  </si>
  <si>
    <t>4597347#1</t>
  </si>
  <si>
    <t>Enconyser</t>
  </si>
  <si>
    <t xml:space="preserve">4653945#1
</t>
  </si>
  <si>
    <t>Muratti Enterprises</t>
  </si>
  <si>
    <t>4591000#1</t>
  </si>
  <si>
    <t>Construcsa</t>
  </si>
  <si>
    <t>1744928#1</t>
  </si>
  <si>
    <t xml:space="preserve">10A Arquitectura
</t>
  </si>
  <si>
    <t>4569417#1</t>
  </si>
  <si>
    <t>Mrree</t>
  </si>
  <si>
    <t>4530386#1</t>
  </si>
  <si>
    <t>Inversioneshr</t>
  </si>
  <si>
    <t xml:space="preserve">397108#1
</t>
  </si>
  <si>
    <t>Grupo Dovela</t>
  </si>
  <si>
    <t>4600140#1</t>
  </si>
  <si>
    <t>Dakachamagarini</t>
  </si>
  <si>
    <t xml:space="preserve">4653950#1
</t>
  </si>
  <si>
    <t>ENNCO Energy Consulting</t>
  </si>
  <si>
    <t>4601141#1</t>
  </si>
  <si>
    <t>Sumaarquitectos</t>
  </si>
  <si>
    <t>2231048#1</t>
  </si>
  <si>
    <t>3D DISEÑO Publicidad</t>
  </si>
  <si>
    <t>Kasznar (Status "Lauched" please check)</t>
  </si>
  <si>
    <t xml:space="preserve">4456504#1
</t>
  </si>
  <si>
    <t>Edb</t>
  </si>
  <si>
    <t>4652506#1</t>
  </si>
  <si>
    <t xml:space="preserve">Marcela Mora </t>
  </si>
  <si>
    <t xml:space="preserve">Case Investigator - disqualified and on the sheet? </t>
  </si>
  <si>
    <t>4410915#1</t>
  </si>
  <si>
    <t>Latencia0</t>
  </si>
  <si>
    <t>557385#1</t>
  </si>
  <si>
    <t>IDEA Making Everything REAL</t>
  </si>
  <si>
    <t>4583308#1</t>
  </si>
  <si>
    <t>Chicoorg</t>
  </si>
  <si>
    <t>4656619#1</t>
  </si>
  <si>
    <t>J&amp;C INGENIERIA</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</si>
  <si>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</si>
  <si>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</si>
  <si>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</si>
  <si>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</si>
  <si>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</si>
  <si>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</si>
  <si>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</si>
  <si>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 xml:space="preserve">4654250#1
</t>
  </si>
  <si>
    <t>IMAA, S.A. DE C.V</t>
  </si>
  <si>
    <t>3253541#1</t>
  </si>
  <si>
    <t>RAUM Rendering</t>
  </si>
  <si>
    <t>Duplicate case, Reincidencia, sent back for reinvestigation of other case.</t>
  </si>
  <si>
    <t>4615788#1</t>
  </si>
  <si>
    <t>Cimaingenieria</t>
  </si>
  <si>
    <t>4492319#1</t>
  </si>
  <si>
    <t>Incarpalm</t>
  </si>
  <si>
    <t>4397162#1</t>
  </si>
  <si>
    <t>Cajaseluniverso</t>
  </si>
  <si>
    <t>1158775#1</t>
  </si>
  <si>
    <t>Zona M proyectos en madera</t>
  </si>
  <si>
    <t>4602310#1</t>
  </si>
  <si>
    <t>Luxorema</t>
  </si>
  <si>
    <t>4605743#1</t>
  </si>
  <si>
    <t>Xn32studio</t>
  </si>
  <si>
    <t>4601540#1</t>
  </si>
  <si>
    <t xml:space="preserve">Coupe de France
</t>
  </si>
  <si>
    <t>4497475#1</t>
  </si>
  <si>
    <t>Loginmkt</t>
  </si>
  <si>
    <t>4550651#1</t>
  </si>
  <si>
    <t>Grupocendra</t>
  </si>
  <si>
    <t>2279209#1</t>
  </si>
  <si>
    <t>Rotesma</t>
  </si>
  <si>
    <t>4570174#1</t>
  </si>
  <si>
    <t>Monkarq</t>
  </si>
  <si>
    <t>Case Rejected. No contact email registered.</t>
  </si>
  <si>
    <t>4610092#1</t>
  </si>
  <si>
    <t>Arqsolutions Di&amp;Co.</t>
  </si>
  <si>
    <t>4580059#1</t>
  </si>
  <si>
    <t>Elevemobiliarios</t>
  </si>
  <si>
    <t>4507231#1</t>
  </si>
  <si>
    <t>Buroqualytec</t>
  </si>
  <si>
    <t>1639156#1</t>
  </si>
  <si>
    <t>Promasa</t>
  </si>
  <si>
    <t>2465612#1</t>
  </si>
  <si>
    <t>Network Security Systems S.A.C.</t>
  </si>
  <si>
    <t xml:space="preserve">4654447#1
</t>
  </si>
  <si>
    <t>Calidad y Atención</t>
  </si>
  <si>
    <t>4615798#1</t>
  </si>
  <si>
    <t>Nazan</t>
  </si>
  <si>
    <t>4645907#1</t>
  </si>
  <si>
    <t>Emsa</t>
  </si>
  <si>
    <t>4500991#1</t>
  </si>
  <si>
    <t>Fabriesmetal</t>
  </si>
  <si>
    <t>1061303#1</t>
  </si>
  <si>
    <t>Xerox</t>
  </si>
  <si>
    <t>2919603#1</t>
  </si>
  <si>
    <t>Losadaasoc</t>
  </si>
  <si>
    <t xml:space="preserve">4654784#1
</t>
  </si>
  <si>
    <t>EMSOJU</t>
  </si>
  <si>
    <t>4614531#1</t>
  </si>
  <si>
    <t>Abogaciaempresarial</t>
  </si>
  <si>
    <t>4646836#1</t>
  </si>
  <si>
    <t>Fritega</t>
  </si>
  <si>
    <t>4501643#1</t>
  </si>
  <si>
    <t>Ecuabet</t>
  </si>
  <si>
    <t>4411218#1</t>
  </si>
  <si>
    <t>Addgpanama</t>
  </si>
  <si>
    <t>4155265#1, 	534414#1</t>
  </si>
  <si>
    <t>Consultora Tecnica Aramayo Y Asociados</t>
  </si>
  <si>
    <t>An additional case related to the entity was identified in SmartFlow and imported to Pleteo. Case ID 534414#1.</t>
  </si>
  <si>
    <t xml:space="preserve">4654786#1
</t>
  </si>
  <si>
    <t>Nucleo Construccion y Desarrollo</t>
  </si>
  <si>
    <t>4621995#1</t>
  </si>
  <si>
    <t>After further investigation the correct entity is related to CREATA Muebles, an entity already launched in May 2026. Rejected.</t>
  </si>
  <si>
    <t>4639160#1</t>
  </si>
  <si>
    <t>Gamospa</t>
  </si>
  <si>
    <t>4469365#1</t>
  </si>
  <si>
    <t>Grupohtc</t>
  </si>
  <si>
    <t>1145297#1</t>
  </si>
  <si>
    <t>BurtonCasanova</t>
  </si>
  <si>
    <t>1078880#1</t>
  </si>
  <si>
    <t>Geotecnia y Cimientos SA</t>
  </si>
  <si>
    <t>4336857#1</t>
  </si>
  <si>
    <t>Infactstudiogt</t>
  </si>
  <si>
    <t>4578604#1</t>
  </si>
  <si>
    <t>Grupohigh</t>
  </si>
  <si>
    <t>4530122#1</t>
  </si>
  <si>
    <t>Elplaceressoloagua</t>
  </si>
  <si>
    <t>4528383#1</t>
  </si>
  <si>
    <t>Phoenixlog</t>
  </si>
  <si>
    <t>1010193#2</t>
  </si>
  <si>
    <t>Earthtech Engineering Ltd.</t>
  </si>
  <si>
    <t>4461557#1</t>
  </si>
  <si>
    <t>Grafico</t>
  </si>
  <si>
    <t>1927042#1</t>
  </si>
  <si>
    <t>La Manada MX</t>
  </si>
  <si>
    <t>3402442#1</t>
  </si>
  <si>
    <t>Eurococinas</t>
  </si>
  <si>
    <t>4568950#1</t>
  </si>
  <si>
    <t>Ieshercar</t>
  </si>
  <si>
    <t>4495347#1</t>
  </si>
  <si>
    <t>Geoinglobe</t>
  </si>
  <si>
    <t>2127638#1</t>
  </si>
  <si>
    <t>Edicro</t>
  </si>
  <si>
    <t>1009978#1</t>
  </si>
  <si>
    <t>Heisecke &amp; Cía</t>
  </si>
  <si>
    <t>2239767#1</t>
  </si>
  <si>
    <t>Primoderoma S.A.</t>
  </si>
  <si>
    <t>4498953#1</t>
  </si>
  <si>
    <t>Alianzainmobiliariaestrategica</t>
  </si>
  <si>
    <t>4650312#1</t>
  </si>
  <si>
    <t>Agimex</t>
  </si>
  <si>
    <t>Duplicate case.</t>
  </si>
  <si>
    <t>4526571#1</t>
  </si>
  <si>
    <t>Rambal</t>
  </si>
  <si>
    <t>1414915#1</t>
  </si>
  <si>
    <t>Igproyectos</t>
  </si>
  <si>
    <t>4654789#1</t>
  </si>
  <si>
    <t>People4Lux</t>
  </si>
  <si>
    <t>4642854#1</t>
  </si>
  <si>
    <t>Rcconstruccion</t>
  </si>
  <si>
    <t>Multiple case</t>
  </si>
  <si>
    <t>4583042#1</t>
  </si>
  <si>
    <t>Descom</t>
  </si>
  <si>
    <t>4523427#1</t>
  </si>
  <si>
    <t>Petrocentro</t>
  </si>
  <si>
    <t>4417950#1</t>
  </si>
  <si>
    <t>Cbolivar</t>
  </si>
  <si>
    <t>Reincidencia. Big deal. Old case was reinvestigated.</t>
  </si>
  <si>
    <t>588871#1</t>
  </si>
  <si>
    <t>Empírica Interiores</t>
  </si>
  <si>
    <t>4651199#1</t>
  </si>
  <si>
    <t>Corporativodelsur</t>
  </si>
  <si>
    <t>4587106#1</t>
  </si>
  <si>
    <t>Dibari</t>
  </si>
  <si>
    <t>4529071#1</t>
  </si>
  <si>
    <t>3cero4</t>
  </si>
  <si>
    <t>1797375#1</t>
  </si>
  <si>
    <t>You Arq</t>
  </si>
  <si>
    <t>4654791#1</t>
  </si>
  <si>
    <t>We Are Producers</t>
  </si>
  <si>
    <t>4591978#1</t>
  </si>
  <si>
    <t>Plastihogar</t>
  </si>
  <si>
    <t>4499340#1</t>
  </si>
  <si>
    <t>Dipecla</t>
  </si>
  <si>
    <t>4529093#1</t>
  </si>
  <si>
    <t>Cartonerapuerto</t>
  </si>
  <si>
    <t>4652245#1</t>
  </si>
  <si>
    <t xml:space="preserve">DF Arquitectura
</t>
  </si>
  <si>
    <t>4620227#1</t>
  </si>
  <si>
    <t>Pyrproyectos</t>
  </si>
  <si>
    <t xml:space="preserve">705880#1
</t>
  </si>
  <si>
    <t>Helpdesk</t>
  </si>
  <si>
    <t>Only 3 out of 25 machines are linked to the entity</t>
  </si>
  <si>
    <t>4608423#1</t>
  </si>
  <si>
    <t>DIVISACRUZ SRL. Sucursal 1 Cuatro CaÃ±adas</t>
  </si>
  <si>
    <t>4467931#1</t>
  </si>
  <si>
    <t>Consulconst</t>
  </si>
  <si>
    <t>4652244#1</t>
  </si>
  <si>
    <t>Arqtis Studio</t>
  </si>
  <si>
    <t>3548020#1</t>
  </si>
  <si>
    <t>Watercolor</t>
  </si>
  <si>
    <t>4652866#1</t>
  </si>
  <si>
    <t>Leicocr</t>
  </si>
  <si>
    <t>4655162#1</t>
  </si>
  <si>
    <t>Sabyl</t>
  </si>
  <si>
    <t>4468097#1</t>
  </si>
  <si>
    <t>Bgp</t>
  </si>
  <si>
    <t>4330300#1</t>
  </si>
  <si>
    <t>Tecnomyl</t>
  </si>
  <si>
    <t>4587731#1</t>
  </si>
  <si>
    <t>Atlassolar</t>
  </si>
  <si>
    <t>3052148#1</t>
  </si>
  <si>
    <t>Facebook</t>
  </si>
  <si>
    <t>3881309#1</t>
  </si>
  <si>
    <t>Consorciottichin</t>
  </si>
  <si>
    <t>4649748#1</t>
  </si>
  <si>
    <t>Bioquifar</t>
  </si>
  <si>
    <t>4628311#1</t>
  </si>
  <si>
    <t>InverVÃ_x0081_</t>
  </si>
  <si>
    <t>4521499#1</t>
  </si>
  <si>
    <t>In1cio</t>
  </si>
  <si>
    <t>4364350#1</t>
  </si>
  <si>
    <t>Egeasrl</t>
  </si>
  <si>
    <t>4538555#1</t>
  </si>
  <si>
    <t>Br3ascensores</t>
  </si>
  <si>
    <t>4576120#1</t>
  </si>
  <si>
    <t>Coframare</t>
  </si>
  <si>
    <t>4594894#1</t>
  </si>
  <si>
    <t>Drarquitectura</t>
  </si>
  <si>
    <t>4294497#1</t>
  </si>
  <si>
    <t>Ittsabus</t>
  </si>
  <si>
    <t>4529301#1</t>
  </si>
  <si>
    <t>Cemply</t>
  </si>
  <si>
    <t>4534409#1</t>
  </si>
  <si>
    <t>Atletica</t>
  </si>
  <si>
    <t>1142407#2</t>
  </si>
  <si>
    <t>Security Sat</t>
  </si>
  <si>
    <t>4424777#1,  579878#1</t>
  </si>
  <si>
    <t>Cesaraquino</t>
  </si>
  <si>
    <t>Big Deal. An additional case related to the entity was identified. That case was previously assigned to Kasznar but was recently given back to Ruvixx by POC Renata. Case ID 579878#1.
Many additional machines were transferred to the case.</t>
  </si>
  <si>
    <t>4607948#1</t>
  </si>
  <si>
    <t>Nueva Construcción Inteligente</t>
  </si>
  <si>
    <t>1099941#1</t>
  </si>
  <si>
    <t>Global Care</t>
  </si>
  <si>
    <t>4529350#1</t>
  </si>
  <si>
    <t>Dcmobiliario</t>
  </si>
  <si>
    <t>4645250#1</t>
  </si>
  <si>
    <t>Alcinos Residencial</t>
  </si>
  <si>
    <t>4649109#1</t>
  </si>
  <si>
    <t>Disenca</t>
  </si>
  <si>
    <t>4580853#1</t>
  </si>
  <si>
    <t>Rudo4x4</t>
  </si>
  <si>
    <t>4626452#1</t>
  </si>
  <si>
    <t>Doomobr</t>
  </si>
  <si>
    <t>4592623#1</t>
  </si>
  <si>
    <t>Dicap</t>
  </si>
  <si>
    <t>2390651#1</t>
  </si>
  <si>
    <t>Cne</t>
  </si>
  <si>
    <t>gov</t>
  </si>
  <si>
    <t>3443036#1</t>
  </si>
  <si>
    <t>Infrasur</t>
  </si>
  <si>
    <t>4534866#1</t>
  </si>
  <si>
    <t>Cecatec</t>
  </si>
  <si>
    <t>4569331#1</t>
  </si>
  <si>
    <t>Huloza</t>
  </si>
  <si>
    <t>4512249#1</t>
  </si>
  <si>
    <t>Climahn</t>
  </si>
  <si>
    <t>4607787#1</t>
  </si>
  <si>
    <t>Organikasv</t>
  </si>
  <si>
    <t>4639200#1</t>
  </si>
  <si>
    <t>Fessic</t>
  </si>
  <si>
    <t>4544296#1</t>
  </si>
  <si>
    <t>Mjsoluciones</t>
  </si>
  <si>
    <t>484966#2</t>
  </si>
  <si>
    <t>Milla8</t>
  </si>
  <si>
    <t>4516888#1</t>
  </si>
  <si>
    <t>Grupointech</t>
  </si>
  <si>
    <t>4170621#1</t>
  </si>
  <si>
    <t>Imacdepricesmart</t>
  </si>
  <si>
    <t>4642829#1</t>
  </si>
  <si>
    <t>Rooftec</t>
  </si>
  <si>
    <t>4532909#1</t>
  </si>
  <si>
    <t>Arquitecturapositivapty</t>
  </si>
  <si>
    <t>4410865#1</t>
  </si>
  <si>
    <t>Inaconsa</t>
  </si>
  <si>
    <t xml:space="preserve">4583084#1
</t>
  </si>
  <si>
    <t>Trecediez</t>
  </si>
  <si>
    <t>4608318#1</t>
  </si>
  <si>
    <t>Espacioscorporativos</t>
  </si>
  <si>
    <t>4594832#1</t>
  </si>
  <si>
    <t>Larutadelagarnacha</t>
  </si>
  <si>
    <t>4589972#1</t>
  </si>
  <si>
    <t>Bmsingenieros</t>
  </si>
  <si>
    <t>4594538#1</t>
  </si>
  <si>
    <t>Studio2arquitectos</t>
  </si>
  <si>
    <t>Week 1
July 6-10</t>
  </si>
  <si>
    <t xml:space="preserve">Week 2
July 13-17
</t>
  </si>
  <si>
    <t>GOLDEN</t>
  </si>
  <si>
    <t>Week 3
July 20-24</t>
  </si>
  <si>
    <t>Week 4
July 27-31</t>
  </si>
  <si>
    <t>4534400#1</t>
  </si>
  <si>
    <t>Palmettosadecv</t>
  </si>
  <si>
    <t>4486591#1</t>
  </si>
  <si>
    <t>Balkon</t>
  </si>
  <si>
    <t>4632103#1</t>
  </si>
  <si>
    <t>Scriptum</t>
  </si>
  <si>
    <t>4484155#1</t>
  </si>
  <si>
    <t>Gonzalomardones</t>
  </si>
  <si>
    <t>4534381#1</t>
  </si>
  <si>
    <t>Olaspanama</t>
  </si>
  <si>
    <t>4361115#1</t>
  </si>
  <si>
    <t>Riegosalz Chile S.A</t>
  </si>
  <si>
    <t>4536179#1</t>
  </si>
  <si>
    <t>Nubo Inmuebles</t>
  </si>
  <si>
    <t>2474234#1</t>
  </si>
  <si>
    <t>Labvictoria</t>
  </si>
  <si>
    <t>4650536#1</t>
  </si>
  <si>
    <t>Kisherqro</t>
  </si>
  <si>
    <t>4442774#1</t>
  </si>
  <si>
    <t>Aga</t>
  </si>
  <si>
    <t>4614459#1</t>
  </si>
  <si>
    <t>Micaestudio</t>
  </si>
  <si>
    <t>4179161#1</t>
  </si>
  <si>
    <t>Letitrender</t>
  </si>
  <si>
    <t>4550263#1</t>
  </si>
  <si>
    <t>Horushn</t>
  </si>
  <si>
    <t>3443344#1</t>
  </si>
  <si>
    <t>Cmsarquitectas</t>
  </si>
  <si>
    <t>4614632#1</t>
  </si>
  <si>
    <t>The Colorado Springs Urban Renewal Authority</t>
  </si>
  <si>
    <t>1106067#1</t>
  </si>
  <si>
    <t>National Country Club</t>
  </si>
  <si>
    <t>4605970#1</t>
  </si>
  <si>
    <t>Bgcapital</t>
  </si>
  <si>
    <t>1679742#1</t>
  </si>
  <si>
    <t>AP &amp; H ANTONIOPAN &amp; SONS</t>
  </si>
  <si>
    <t>4546611#1</t>
  </si>
  <si>
    <t>Icquba</t>
  </si>
  <si>
    <t>4469049#1</t>
  </si>
  <si>
    <t>Monterrico</t>
  </si>
  <si>
    <t>4656167#1</t>
  </si>
  <si>
    <t>Ziyaconcept</t>
  </si>
  <si>
    <t>4543754#1</t>
  </si>
  <si>
    <t>TyE Corporation</t>
  </si>
  <si>
    <t>2132064#1</t>
  </si>
  <si>
    <t>Sintec S.A.</t>
  </si>
  <si>
    <t>4656771#1</t>
  </si>
  <si>
    <t>Unicomec</t>
  </si>
  <si>
    <t>4333696#1</t>
  </si>
  <si>
    <t>ECAMI S.A</t>
  </si>
  <si>
    <t>4549380#1</t>
  </si>
  <si>
    <t>Surcomusica</t>
  </si>
  <si>
    <t>4579073#1</t>
  </si>
  <si>
    <t>Getinsagt</t>
  </si>
  <si>
    <t>4631100#1</t>
  </si>
  <si>
    <t>Istinternacional</t>
  </si>
  <si>
    <t>4396380#1</t>
  </si>
  <si>
    <t>Estrumet</t>
  </si>
  <si>
    <t>4550489#1</t>
  </si>
  <si>
    <t>Granzotto</t>
  </si>
  <si>
    <t>4149817#1</t>
  </si>
  <si>
    <t>Frutilight</t>
  </si>
  <si>
    <t>4607605#1</t>
  </si>
  <si>
    <t>FORSEMAX CIA LTDA</t>
  </si>
  <si>
    <t>4436530#1</t>
  </si>
  <si>
    <t>Inggenios</t>
  </si>
  <si>
    <t>4652502#1</t>
  </si>
  <si>
    <t>Espacio &amp; Forma Arquitectura</t>
  </si>
  <si>
    <t>2402479#1</t>
  </si>
  <si>
    <t>Propagas</t>
  </si>
  <si>
    <t>4650945#1</t>
  </si>
  <si>
    <t>Sofia</t>
  </si>
  <si>
    <t>4374678#1</t>
  </si>
  <si>
    <t>Garabatocr</t>
  </si>
  <si>
    <t>4652971#1</t>
  </si>
  <si>
    <t>Donnelmotors</t>
  </si>
  <si>
    <t>4437828#1</t>
  </si>
  <si>
    <t>Pci</t>
  </si>
  <si>
    <t>4497737#1</t>
  </si>
  <si>
    <t>Proyectaingenieros</t>
  </si>
  <si>
    <t>3407619#1</t>
  </si>
  <si>
    <t>Vidcon</t>
  </si>
  <si>
    <t>4229087#1</t>
  </si>
  <si>
    <t>Motorarg S.A.I.C.F.I.A.</t>
  </si>
  <si>
    <t>1602337#2</t>
  </si>
  <si>
    <t>Grupo Collado S.A. de C.V.</t>
  </si>
  <si>
    <t>4420498#1</t>
  </si>
  <si>
    <t>Frigopico</t>
  </si>
  <si>
    <t>3474625#1</t>
  </si>
  <si>
    <t>Trmusicdj</t>
  </si>
  <si>
    <t>4493634#1</t>
  </si>
  <si>
    <t>Eksconstructora</t>
  </si>
  <si>
    <t>189316#2</t>
  </si>
  <si>
    <t>Ueta Incorporated</t>
  </si>
  <si>
    <t>4445728#1</t>
  </si>
  <si>
    <t>Rumieribiscayart</t>
  </si>
  <si>
    <t>4435963#1</t>
  </si>
  <si>
    <t>Jaic</t>
  </si>
  <si>
    <t>4463501#1</t>
  </si>
  <si>
    <t>Estudiooromi</t>
  </si>
  <si>
    <t>4518692#1</t>
  </si>
  <si>
    <t>Donsalim</t>
  </si>
  <si>
    <t>4515688#1</t>
  </si>
  <si>
    <t>Masterpetcol</t>
  </si>
  <si>
    <t>4517011#1</t>
  </si>
  <si>
    <t>Grupobe</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</si>
</sst>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50">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
      <u/>
      <color rgb="FF434343"/>
      <name val="Roboto"/>
    </font>
    <font>
      <color rgb="FF000000"/>
      <name val="Poppins"/>
    </font>
    <font>
      <sz val="11.0"/>
      <color rgb="FF000000"/>
      <name val="Inter"/>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37">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FFF"/>
      </left>
      <top style="thin">
        <color rgb="FFFFFFFF"/>
      </top>
      <bottom style="thin">
        <color rgb="FFFFFFFF"/>
      </bottom>
    </border>
    <border>
      <left style="thin">
        <color rgb="FFF6F8F9"/>
      </left>
      <top style="thin">
        <color rgb="FFF6F8F9"/>
      </top>
      <bottom style="thin">
        <color rgb="FFF6F8F9"/>
      </bottom>
    </border>
    <border>
      <left style="thin">
        <color rgb="FFFFF2CC"/>
      </left>
      <right style="thin">
        <color rgb="FFFFF2CC"/>
      </right>
      <top style="thin">
        <color rgb="FFFFF2CC"/>
      </top>
      <bottom style="thin">
        <color rgb="FFFFF2CC"/>
      </bottom>
    </border>
    <border>
      <left style="thin">
        <color rgb="FFFFFFFF"/>
      </left>
      <right style="thin">
        <color rgb="FFF6F8F9"/>
      </right>
      <top style="thin">
        <color rgb="FFF6F8F9"/>
      </top>
      <bottom style="thin">
        <color rgb="FFF6F8F9"/>
      </bottom>
    </border>
    <border>
      <left style="thin">
        <color rgb="FF742932"/>
      </left>
      <right style="thin">
        <color rgb="FFFFFFFF"/>
      </right>
      <top style="thin">
        <color rgb="FFF6F8F9"/>
      </top>
      <bottom style="thin">
        <color rgb="FFF6F8F9"/>
      </bottom>
    </border>
    <border>
      <left style="thin">
        <color rgb="FFBF6800"/>
      </left>
      <right style="thin">
        <color rgb="FFFFFFFF"/>
      </right>
      <top style="thin">
        <color rgb="FFFFFFFF"/>
      </top>
      <bottom style="thin">
        <color rgb="FFFFFFFF"/>
      </bottom>
    </border>
    <border>
      <left style="thin">
        <color rgb="FFBF6800"/>
      </left>
      <right style="thin">
        <color rgb="FFF6F8F9"/>
      </right>
      <top style="thin">
        <color rgb="FFF6F8F9"/>
      </top>
      <bottom style="thin">
        <color rgb="FFF6F8F9"/>
      </bottom>
    </border>
  </borders>
  <cellStyleXfs count="1">
    <xf borderId="0" fillId="0" fontId="0" numFmtId="0" applyAlignment="1" applyFont="1"/>
  </cellStyleXfs>
  <cellXfs count="561">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0" fillId="26" fontId="5" numFmtId="0" xfId="0" applyAlignment="1" applyFont="1">
      <alignment readingOrder="0" vertical="bottom"/>
    </xf>
    <xf borderId="5" fillId="12" fontId="31" numFmtId="49" xfId="0" applyAlignment="1" applyBorder="1" applyFont="1" applyNumberFormat="1">
      <alignment shrinkToFit="0" wrapText="0"/>
    </xf>
    <xf borderId="5" fillId="12" fontId="31" numFmtId="49" xfId="0" applyAlignment="1" applyBorder="1" applyFont="1" applyNumberFormat="1">
      <alignment horizontal="left" readingOrder="0" shrinkToFit="0" vertical="center" wrapText="0"/>
    </xf>
    <xf borderId="5" fillId="12" fontId="31" numFmtId="0" xfId="0" applyAlignment="1" applyBorder="1" applyFont="1">
      <alignment horizontal="left" readingOrder="0" shrinkToFit="0" vertical="center" wrapText="0"/>
    </xf>
    <xf borderId="0" fillId="0" fontId="15" numFmtId="0" xfId="0" applyAlignment="1" applyFont="1">
      <alignment horizontal="left" readingOrder="0" shrinkToFit="0" wrapText="1"/>
    </xf>
    <xf borderId="0" fillId="20" fontId="15" numFmtId="0" xfId="0" applyAlignment="1" applyFont="1">
      <alignment horizontal="left" readingOrder="0" shrinkToFit="0" vertical="center" wrapText="1"/>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0" fillId="0" fontId="2" numFmtId="0" xfId="0" applyAlignment="1" applyFont="1">
      <alignment readingOrder="0" shrinkToFit="0" wrapText="0"/>
    </xf>
    <xf borderId="3" fillId="0" fontId="31" numFmtId="49"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readingOrder="0" shrinkToFit="0" vertical="center" wrapText="0"/>
    </xf>
    <xf borderId="5" fillId="0" fontId="40" numFmtId="0" xfId="0" applyAlignment="1" applyBorder="1" applyFont="1">
      <alignment readingOrder="0" shrinkToFit="0" vertical="center" wrapText="0"/>
    </xf>
    <xf borderId="5" fillId="12" fontId="31" numFmtId="49" xfId="0" applyAlignment="1" applyBorder="1" applyFont="1" applyNumberFormat="1">
      <alignment readingOrder="0"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1"/>
    </xf>
    <xf borderId="30" fillId="12" fontId="31" numFmtId="0" xfId="0" applyAlignment="1" applyBorder="1" applyFont="1">
      <alignment shrinkToFit="0" vertical="center" wrapText="0"/>
    </xf>
    <xf borderId="0" fillId="12" fontId="6" numFmtId="49" xfId="0" applyAlignment="1" applyFont="1" applyNumberFormat="1">
      <alignment shrinkToFit="0" vertical="center" wrapText="0"/>
    </xf>
    <xf borderId="0" fillId="17" fontId="31" numFmtId="0" xfId="0" applyAlignment="1" applyFont="1">
      <alignment shrinkToFit="0" vertical="center" wrapText="0"/>
    </xf>
    <xf borderId="31" fillId="17" fontId="31" numFmtId="0" xfId="0" applyAlignment="1" applyBorder="1" applyFont="1">
      <alignment shrinkToFit="0" vertical="center" wrapText="0"/>
    </xf>
    <xf borderId="0" fillId="17" fontId="6" numFmtId="49" xfId="0" applyAlignment="1" applyFont="1" applyNumberFormat="1">
      <alignment shrinkToFit="0" vertical="center" wrapText="0"/>
    </xf>
    <xf borderId="5" fillId="0" fontId="31" numFmtId="0" xfId="0" applyAlignment="1" applyBorder="1" applyFont="1">
      <alignment shrinkToFit="0" vertical="center" wrapText="0"/>
    </xf>
    <xf borderId="0" fillId="12" fontId="47" numFmtId="49" xfId="0" applyAlignment="1" applyFont="1" applyNumberFormat="1">
      <alignment readingOrder="0" shrinkToFit="0" vertical="center" wrapText="0"/>
    </xf>
    <xf borderId="30" fillId="12" fontId="31" numFmtId="0" xfId="0" applyAlignment="1" applyBorder="1" applyFont="1">
      <alignment shrinkToFit="0" vertical="center" wrapText="0"/>
    </xf>
    <xf borderId="0" fillId="12" fontId="16" numFmtId="49" xfId="0" applyAlignment="1" applyFont="1" applyNumberFormat="1">
      <alignment readingOrder="0" shrinkToFit="0" vertical="center" wrapText="0"/>
    </xf>
    <xf borderId="31" fillId="17" fontId="31" numFmtId="0" xfId="0" applyAlignment="1" applyBorder="1" applyFont="1">
      <alignment shrinkToFit="0" vertical="center" wrapText="0"/>
    </xf>
    <xf borderId="32" fillId="16" fontId="31" numFmtId="49" xfId="0" applyAlignment="1" applyBorder="1" applyFont="1" applyNumberFormat="1">
      <alignment shrinkToFit="0" vertical="center" wrapText="0"/>
    </xf>
    <xf borderId="3" fillId="17" fontId="31" numFmtId="49" xfId="0" applyAlignment="1" applyBorder="1" applyFont="1" applyNumberFormat="1">
      <alignment readingOrder="0" shrinkToFit="0" vertical="center" wrapText="1"/>
    </xf>
    <xf borderId="0" fillId="17" fontId="6" numFmtId="49" xfId="0" applyAlignment="1" applyFont="1" applyNumberFormat="1">
      <alignment readingOrder="0" shrinkToFit="0" vertical="center" wrapText="0"/>
    </xf>
    <xf borderId="5" fillId="12" fontId="31" numFmtId="49" xfId="0" applyAlignment="1" applyBorder="1" applyFont="1" applyNumberFormat="1">
      <alignment readingOrder="0" shrinkToFit="0" vertical="center" wrapText="1"/>
    </xf>
    <xf borderId="5" fillId="12" fontId="31" numFmtId="0" xfId="0" applyAlignment="1" applyBorder="1" applyFont="1">
      <alignment readingOrder="0" shrinkToFit="0" vertical="center" wrapText="0"/>
    </xf>
    <xf borderId="31" fillId="0" fontId="31" numFmtId="0" xfId="0" applyAlignment="1" applyBorder="1" applyFont="1">
      <alignment readingOrder="0"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0" fillId="0" fontId="2" numFmtId="0" xfId="0" applyAlignment="1" applyFont="1">
      <alignment readingOrder="0" shrinkToFit="0"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26" fillId="12" fontId="31" numFmtId="164" xfId="0" applyAlignment="1" applyBorder="1" applyFont="1" applyNumberFormat="1">
      <alignment horizontal="right" readingOrder="0" shrinkToFit="0" vertical="center" wrapText="0"/>
    </xf>
    <xf borderId="5" fillId="17" fontId="31" numFmtId="49" xfId="0" applyAlignment="1" applyBorder="1" applyFont="1" applyNumberFormat="1">
      <alignment shrinkToFit="0" vertical="center" wrapText="1"/>
    </xf>
    <xf borderId="5" fillId="17" fontId="31" numFmtId="49" xfId="0" applyAlignment="1" applyBorder="1" applyFont="1" applyNumberFormat="1">
      <alignment readingOrder="0" shrinkToFit="0" vertical="center" wrapText="0"/>
    </xf>
    <xf borderId="5" fillId="17" fontId="31" numFmtId="0" xfId="0" applyAlignment="1" applyBorder="1" applyFont="1">
      <alignment readingOrder="0" shrinkToFit="0" vertical="center" wrapText="0"/>
    </xf>
    <xf borderId="5" fillId="12" fontId="40" numFmtId="0" xfId="0" applyAlignment="1" applyBorder="1" applyFont="1">
      <alignment readingOrder="0" shrinkToFit="0" vertical="center" wrapText="0"/>
    </xf>
    <xf borderId="12" fillId="0" fontId="2" numFmtId="164"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1"/>
    </xf>
    <xf borderId="12" fillId="12" fontId="31" numFmtId="164" xfId="0" applyAlignment="1" applyBorder="1" applyFont="1" applyNumberFormat="1">
      <alignment horizontal="right" readingOrder="0" shrinkToFit="0" vertical="center" wrapText="0"/>
    </xf>
    <xf borderId="9" fillId="17" fontId="31" numFmtId="164" xfId="0" applyAlignment="1" applyBorder="1" applyFont="1" applyNumberFormat="1">
      <alignment horizontal="right" readingOrder="0" shrinkToFit="0" vertical="center" wrapText="0"/>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31" numFmtId="49" xfId="0" applyAlignment="1" applyBorder="1" applyFont="1" applyNumberFormat="1">
      <alignment readingOrder="0" shrinkToFit="0" vertical="center" wrapText="1"/>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3" fillId="0" fontId="17" numFmtId="49" xfId="0" applyAlignment="1" applyBorder="1" applyFont="1" applyNumberFormat="1">
      <alignment readingOrder="0" shrinkToFit="0" vertical="center" wrapText="0"/>
    </xf>
    <xf borderId="3" fillId="0" fontId="17" numFmtId="49" xfId="0" applyAlignment="1" applyBorder="1" applyFont="1" applyNumberFormat="1">
      <alignment readingOrder="0" shrinkToFit="0" vertical="center" wrapText="1"/>
    </xf>
    <xf borderId="5" fillId="0" fontId="17" numFmtId="49" xfId="0" applyAlignment="1" applyBorder="1" applyFont="1" applyNumberFormat="1">
      <alignment readingOrder="0" shrinkToFit="0" vertical="center" wrapText="0"/>
    </xf>
    <xf borderId="0" fillId="12" fontId="28"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1"/>
    </xf>
    <xf borderId="0" fillId="12" fontId="22"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0"/>
    </xf>
    <xf borderId="0" fillId="0" fontId="6" numFmtId="164" xfId="0" applyAlignment="1" applyFont="1" applyNumberFormat="1">
      <alignment readingOrder="0" shrinkToFit="0" vertical="center" wrapText="0"/>
    </xf>
    <xf borderId="33" fillId="12" fontId="31" numFmtId="0" xfId="0" applyAlignment="1" applyBorder="1" applyFont="1">
      <alignment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0" fillId="2" fontId="2" numFmtId="49" xfId="0" applyAlignment="1" applyFont="1" applyNumberFormat="1">
      <alignment readingOrder="0" shrinkToFit="0" vertical="center" wrapText="0"/>
    </xf>
    <xf borderId="9" fillId="0" fontId="31" numFmtId="164" xfId="0" applyAlignment="1" applyBorder="1" applyFont="1" applyNumberFormat="1">
      <alignment horizontal="right" readingOrder="0" shrinkToFit="0" vertical="center" wrapText="0"/>
    </xf>
    <xf borderId="0" fillId="0" fontId="48" numFmtId="49" xfId="0" applyAlignment="1" applyFont="1" applyNumberFormat="1">
      <alignment readingOrder="0" shrinkToFit="0" vertical="center" wrapText="0"/>
    </xf>
    <xf borderId="0" fillId="0" fontId="49" numFmtId="49" xfId="0" applyAlignment="1" applyFont="1" applyNumberFormat="1">
      <alignment readingOrder="0" shrinkToFit="0" vertical="bottom" wrapText="0"/>
    </xf>
    <xf borderId="34" fillId="12" fontId="31" numFmtId="164" xfId="0" applyAlignment="1" applyBorder="1" applyFont="1" applyNumberFormat="1">
      <alignment horizontal="right" shrinkToFit="0" vertical="center"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3" fillId="12" fontId="31" numFmtId="0" xfId="0" applyAlignment="1" applyBorder="1" applyFont="1">
      <alignment readingOrder="0" shrinkToFit="0" vertical="center" wrapText="0"/>
    </xf>
    <xf borderId="0" fillId="12" fontId="21" numFmtId="49" xfId="0" applyAlignment="1" applyFont="1" applyNumberFormat="1">
      <alignment shrinkToFit="0" vertical="center" wrapText="0"/>
    </xf>
    <xf borderId="0" fillId="0" fontId="2" numFmtId="49" xfId="0" applyAlignment="1" applyFont="1" applyNumberFormat="1">
      <alignment readingOrder="0" shrinkToFit="0" vertical="center" wrapText="1"/>
    </xf>
    <xf borderId="5" fillId="0" fontId="31" numFmtId="49" xfId="0" applyAlignment="1" applyBorder="1" applyFont="1" applyNumberFormat="1">
      <alignment shrinkToFit="0" vertical="center" wrapText="0"/>
    </xf>
    <xf borderId="35" fillId="12" fontId="31" numFmtId="164" xfId="0" applyAlignment="1" applyBorder="1" applyFont="1" applyNumberFormat="1">
      <alignment horizontal="right" shrinkToFit="0" vertical="center" wrapText="0"/>
    </xf>
    <xf borderId="36" fillId="17" fontId="31" numFmtId="164" xfId="0" applyAlignment="1" applyBorder="1" applyFont="1" applyNumberFormat="1">
      <alignment horizontal="right" shrinkToFit="0" vertical="center" wrapText="0"/>
    </xf>
    <xf borderId="0" fillId="23" fontId="2" numFmtId="0" xfId="0" applyAlignment="1" applyFont="1">
      <alignment readingOrder="0" shrinkToFit="0"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xf borderId="0" fillId="12" fontId="31" numFmtId="49" xfId="0" applyAlignment="1" applyFont="1" applyNumberFormat="1">
      <alignment readingOrder="0" shrinkToFit="0" vertical="center" wrapText="0"/>
    </xf>
    <xf borderId="0" fillId="2" fontId="2" numFmtId="0" xfId="0" applyAlignment="1" applyFont="1">
      <alignment readingOrder="0" shrinkToFit="0" vertical="center" wrapText="0"/>
    </xf>
  </cellXfs>
  <cellStyles count="1">
    <cellStyle xfId="0" name="Normal" builtinId="0"/>
  </cellStyles>
  <dxfs count="17">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
      <font/>
      <fill>
        <patternFill patternType="solid">
          <fgColor rgb="FFFF8B00"/>
          <bgColor rgb="FFFF8B00"/>
        </patternFill>
      </fill>
      <border/>
    </dxf>
    <dxf>
      <font/>
      <fill>
        <patternFill patternType="solid">
          <fgColor rgb="FF0024FF"/>
          <bgColor rgb="FF0024FF"/>
        </patternFill>
      </fill>
      <border/>
    </dxf>
  </dxfs>
  <tableStyles count="42">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 count="4" pivot="0" name="June-style 9">
      <tableStyleElement dxfId="15" type="headerRow"/>
      <tableStyleElement dxfId="3" type="firstRowStripe"/>
      <tableStyleElement dxfId="4" type="secondRowStripe"/>
      <tableStyleElement dxfId="5" size="0" type="wholeTable"/>
    </tableStyle>
    <tableStyle count="4" pivot="0" name="June-style 10">
      <tableStyleElement dxfId="16" type="headerRow"/>
      <tableStyleElement dxfId="3" type="firstRowStripe"/>
      <tableStyleElement dxfId="4" type="secondRowStripe"/>
      <tableStyleElement dxfId="5" size="0" type="wholeTable"/>
    </tableStyle>
    <tableStyle count="4" pivot="0" name="July-style">
      <tableStyleElement dxfId="13" type="headerRow"/>
      <tableStyleElement dxfId="3" type="firstRowStripe"/>
      <tableStyleElement dxfId="4" type="secondRowStripe"/>
      <tableStyleElement dxfId="5" size="0" type="wholeTable"/>
    </tableStyle>
    <tableStyle count="4" pivot="0" name="July-style 2">
      <tableStyleElement dxfId="13" type="headerRow"/>
      <tableStyleElement dxfId="3" type="firstRowStripe"/>
      <tableStyleElement dxfId="4" type="secondRowStripe"/>
      <tableStyleElement dxfId="5" size="0" type="wholeTable"/>
    </tableStyle>
    <tableStyle count="5" pivot="0" name="July-style 3">
      <tableStyleElement dxfId="7" type="headerRow"/>
      <tableStyleElement dxfId="3" type="firstRowStripe"/>
      <tableStyleElement dxfId="4" type="secondRowStripe"/>
      <tableStyleElement dxfId="14" type="totalRow"/>
      <tableStyleElement dxfId="5" size="0" type="wholeTable"/>
    </tableStyle>
    <tableStyle count="4" pivot="0" name="July-style 4">
      <tableStyleElement dxfId="8" type="headerRow"/>
      <tableStyleElement dxfId="3" type="firstRowStripe"/>
      <tableStyleElement dxfId="4" type="secondRowStripe"/>
      <tableStyleElement dxfId="5" size="0" type="wholeTable"/>
    </tableStyle>
    <tableStyle count="4" pivot="0" name="July-style 5">
      <tableStyleElement dxfId="9" type="headerRow"/>
      <tableStyleElement dxfId="3" type="firstRowStripe"/>
      <tableStyleElement dxfId="4" type="secondRowStripe"/>
      <tableStyleElement dxfId="5" size="0" type="wholeTable"/>
    </tableStyle>
    <tableStyle count="4" pivot="0" name="July-style 6">
      <tableStyleElement dxfId="10" type="headerRow"/>
      <tableStyleElement dxfId="3" type="firstRowStripe"/>
      <tableStyleElement dxfId="4" type="secondRowStripe"/>
      <tableStyleElement dxfId="5" size="0" type="wholeTable"/>
    </tableStyle>
    <tableStyle count="4" pivot="0" name="July-style 7">
      <tableStyleElement dxfId="11" type="headerRow"/>
      <tableStyleElement dxfId="3" type="firstRowStripe"/>
      <tableStyleElement dxfId="4" type="secondRowStripe"/>
      <tableStyleElement dxfId="5" size="0" type="wholeTable"/>
    </tableStyle>
    <tableStyle count="4" pivot="0" name="July-style 8">
      <tableStyleElement dxfId="2"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6.xml"/><Relationship Id="rId42" Type="http://schemas.openxmlformats.org/officeDocument/2006/relationships/pivotCacheDefinition" Target="pivotCache/pivotCacheDefinition28.xml"/><Relationship Id="rId41" Type="http://schemas.openxmlformats.org/officeDocument/2006/relationships/pivotCacheDefinition" Target="pivotCache/pivotCacheDefinition27.xml"/><Relationship Id="rId44" Type="http://schemas.openxmlformats.org/officeDocument/2006/relationships/pivotCacheDefinition" Target="pivotCache/pivotCacheDefinition30.xml"/><Relationship Id="rId43" Type="http://schemas.openxmlformats.org/officeDocument/2006/relationships/pivotCacheDefinition" Target="pivotCache/pivotCacheDefinition29.xml"/><Relationship Id="rId46" Type="http://schemas.openxmlformats.org/officeDocument/2006/relationships/pivotCacheDefinition" Target="pivotCache/pivotCacheDefinition32.xml"/><Relationship Id="rId45" Type="http://schemas.openxmlformats.org/officeDocument/2006/relationships/pivotCacheDefinition" Target="pivotCache/pivotCacheDefinition31.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48" Type="http://schemas.openxmlformats.org/officeDocument/2006/relationships/pivotCacheDefinition" Target="pivotCache/pivotCacheDefinition34.xml"/><Relationship Id="rId47" Type="http://schemas.openxmlformats.org/officeDocument/2006/relationships/pivotCacheDefinition" Target="pivotCache/pivotCacheDefinition33.xml"/><Relationship Id="rId49" Type="http://schemas.openxmlformats.org/officeDocument/2006/relationships/pivotCacheDefinition" Target="pivotCache/pivotCacheDefinition3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7.xml"/><Relationship Id="rId30" Type="http://schemas.openxmlformats.org/officeDocument/2006/relationships/pivotCacheDefinition" Target="pivotCache/pivotCacheDefinition16.xml"/><Relationship Id="rId33" Type="http://schemas.openxmlformats.org/officeDocument/2006/relationships/pivotCacheDefinition" Target="pivotCache/pivotCacheDefinition19.xml"/><Relationship Id="rId32" Type="http://schemas.openxmlformats.org/officeDocument/2006/relationships/pivotCacheDefinition" Target="pivotCache/pivotCacheDefinition18.xml"/><Relationship Id="rId35" Type="http://schemas.openxmlformats.org/officeDocument/2006/relationships/pivotCacheDefinition" Target="pivotCache/pivotCacheDefinition21.xml"/><Relationship Id="rId34" Type="http://schemas.openxmlformats.org/officeDocument/2006/relationships/pivotCacheDefinition" Target="pivotCache/pivotCacheDefinition20.xml"/><Relationship Id="rId37" Type="http://schemas.openxmlformats.org/officeDocument/2006/relationships/pivotCacheDefinition" Target="pivotCache/pivotCacheDefinition23.xml"/><Relationship Id="rId36" Type="http://schemas.openxmlformats.org/officeDocument/2006/relationships/pivotCacheDefinition" Target="pivotCache/pivotCacheDefinition22.xml"/><Relationship Id="rId39" Type="http://schemas.openxmlformats.org/officeDocument/2006/relationships/pivotCacheDefinition" Target="pivotCache/pivotCacheDefinition25.xml"/><Relationship Id="rId38" Type="http://schemas.openxmlformats.org/officeDocument/2006/relationships/pivotCacheDefinition" Target="pivotCache/pivotCacheDefinition24.xml"/><Relationship Id="rId20" Type="http://schemas.openxmlformats.org/officeDocument/2006/relationships/pivotCacheDefinition" Target="pivotCache/pivotCacheDefinition6.xml"/><Relationship Id="rId22" Type="http://schemas.openxmlformats.org/officeDocument/2006/relationships/pivotCacheDefinition" Target="pivotCache/pivotCacheDefinition8.xml"/><Relationship Id="rId21" Type="http://schemas.openxmlformats.org/officeDocument/2006/relationships/pivotCacheDefinition" Target="pivotCache/pivotCacheDefinition7.xml"/><Relationship Id="rId24" Type="http://schemas.openxmlformats.org/officeDocument/2006/relationships/pivotCacheDefinition" Target="pivotCache/pivotCacheDefinition10.xml"/><Relationship Id="rId23" Type="http://schemas.openxmlformats.org/officeDocument/2006/relationships/pivotCacheDefinition" Target="pivotCache/pivotCacheDefinition9.xml"/><Relationship Id="rId26" Type="http://schemas.openxmlformats.org/officeDocument/2006/relationships/pivotCacheDefinition" Target="pivotCache/pivotCacheDefinition12.xml"/><Relationship Id="rId25" Type="http://schemas.openxmlformats.org/officeDocument/2006/relationships/pivotCacheDefinition" Target="pivotCache/pivotCacheDefinition11.xml"/><Relationship Id="rId28" Type="http://schemas.openxmlformats.org/officeDocument/2006/relationships/pivotCacheDefinition" Target="pivotCache/pivotCacheDefinition14.xml"/><Relationship Id="rId27" Type="http://schemas.openxmlformats.org/officeDocument/2006/relationships/pivotCacheDefinition" Target="pivotCache/pivotCacheDefinition13.xml"/><Relationship Id="rId29" Type="http://schemas.openxmlformats.org/officeDocument/2006/relationships/pivotCacheDefinition" Target="pivotCache/pivotCacheDefinition15.xml"/><Relationship Id="rId51" Type="http://schemas.openxmlformats.org/officeDocument/2006/relationships/pivotCacheDefinition" Target="pivotCache/pivotCacheDefinition37.xml"/><Relationship Id="rId50" Type="http://schemas.openxmlformats.org/officeDocument/2006/relationships/pivotCacheDefinition" Target="pivotCache/pivotCacheDefinition36.xml"/><Relationship Id="rId53" Type="http://schemas.openxmlformats.org/officeDocument/2006/relationships/pivotCacheDefinition" Target="pivotCache/pivotCacheDefinition39.xml"/><Relationship Id="rId52" Type="http://schemas.openxmlformats.org/officeDocument/2006/relationships/pivotCacheDefinition" Target="pivotCache/pivotCacheDefinition38.xml"/><Relationship Id="rId11" Type="http://schemas.openxmlformats.org/officeDocument/2006/relationships/worksheet" Target="worksheets/sheet7.xml"/><Relationship Id="rId55" Type="http://schemas.openxmlformats.org/officeDocument/2006/relationships/pivotCacheDefinition" Target="pivotCache/pivotCacheDefinition41.xml"/><Relationship Id="rId10" Type="http://schemas.openxmlformats.org/officeDocument/2006/relationships/worksheet" Target="worksheets/sheet6.xml"/><Relationship Id="rId54" Type="http://schemas.openxmlformats.org/officeDocument/2006/relationships/pivotCacheDefinition" Target="pivotCache/pivotCacheDefinition40.xml"/><Relationship Id="rId13" Type="http://schemas.openxmlformats.org/officeDocument/2006/relationships/worksheet" Target="worksheets/sheet9.xml"/><Relationship Id="rId12" Type="http://schemas.openxmlformats.org/officeDocument/2006/relationships/worksheet" Target="worksheets/sheet8.xml"/><Relationship Id="rId56" Type="http://schemas.openxmlformats.org/officeDocument/2006/relationships/pivotCacheDefinition" Target="pivotCache/pivotCacheDefinition42.xml"/><Relationship Id="rId15" Type="http://schemas.openxmlformats.org/officeDocument/2006/relationships/pivotCacheDefinition" Target="pivotCache/pivotCacheDefinition1.xml"/><Relationship Id="rId14" Type="http://schemas.openxmlformats.org/officeDocument/2006/relationships/worksheet" Target="worksheets/sheet10.xml"/><Relationship Id="rId17" Type="http://schemas.openxmlformats.org/officeDocument/2006/relationships/pivotCacheDefinition" Target="pivotCache/pivotCacheDefinition3.xml"/><Relationship Id="rId16" Type="http://schemas.openxmlformats.org/officeDocument/2006/relationships/pivotCacheDefinition" Target="pivotCache/pivotCacheDefinition2.xml"/><Relationship Id="rId19" Type="http://schemas.openxmlformats.org/officeDocument/2006/relationships/pivotCacheDefinition" Target="pivotCache/pivotCacheDefinition5.xml"/><Relationship Id="rId18" Type="http://schemas.openxmlformats.org/officeDocument/2006/relationships/pivotCacheDefinition" Target="pivotCache/pivotCacheDefinition4.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f55efb7c-3d73-4901-8731-d63ae77a7a2a}"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2.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Grupoanipa" numFmtId="164">
      <sharedItems containsDate="1" containsString="0" containsBlank="1">
        <d v="2026-06-01T00:00:00Z"/>
        <d v="2026-06-02T00:00:00Z"/>
        <d v="2026-06-03T00:00:00Z"/>
        <d v="2026-06-04T00:00:00Z"/>
        <d v="2026-06-05T00:00:00Z"/>
        <d v="2026-06-08T00:00:00Z"/>
        <m/>
      </sharedItems>
    </cacheField>
    <cacheField name="Mexico"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Francisco"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4652506#1"/>
        <s v="3358399#1"/>
        <s v="4397162#1"/>
        <s v="4550651#1"/>
        <s v="1639156#1"/>
        <s v="1061303#1"/>
        <s v="4411218#1"/>
        <s v="1145297#1"/>
        <s v="1010193#2"/>
        <s v="2127638#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s v="Addgpanama"/>
        <s v="BurtonCasanova"/>
        <s v="Earthtech Engineering Ltd."/>
        <s v="Edicro"/>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s v="Jesus"/>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164">
      <sharedItems containsDate="1" containsString="0" containsBlank="1">
        <d v="2026-06-22T00:00:00Z"/>
        <d v="2026-06-23T00:00:00Z"/>
        <d v="2026-06-24T00:00:00Z"/>
        <d v="2026-06-25T00:00:00Z"/>
        <d v="2026-06-26T00:00:00Z"/>
        <d v="2026-06-27T00:00:00Z"/>
        <d v="2026-06-28T00:00:00Z"/>
        <d v="2026-06-29T00:00:00Z"/>
        <m/>
      </sharedItems>
    </cacheField>
    <cacheField name="External Case ID" numFmtId="49">
      <sharedItems containsBlank="1">
        <s v="2476734#1"/>
        <s v="564761#1"/>
        <s v="4512011#1"/>
        <s v="1028090#1"/>
        <s v="1075493#1"/>
        <s v="4622009#1"/>
        <s v="4622442#1"/>
        <s v="4610091#1"/>
        <s v="4516609#1"/>
        <s v="4496357#1"/>
        <s v="4494291#1"/>
        <s v="4397774#1"/>
        <s v="4414791#1"/>
        <s v="4463953#1"/>
        <s v="4522256#1"/>
        <s v="4431195#1"/>
        <s v="4524934#1"/>
        <s v="4530451#1"/>
        <s v="4424542#1"/>
        <s v="4445264#1"/>
        <s v="4460491#1"/>
        <s v="4581869#1"/>
        <s v="4575113#1"/>
        <s v="4651405#1"/>
        <s v="4549133#1"/>
        <s v="4651171#1"/>
        <s v="4481355#1"/>
        <s v="4524923#1"/>
        <s v="4442923#1"/>
        <s v="4650087#1"/>
        <s v="4532848#1"/>
        <s v="1039685#1"/>
        <s v="1030283#1"/>
        <s v="1096484#1"/>
        <s v="1034378#1"/>
        <s v="1066776#1"/>
        <s v="4603559#1"/>
        <s v="1676501#1"/>
        <s v="2419653#1"/>
        <s v="891281#1"/>
        <s v="189526#2"/>
        <s v="4445586#1"/>
        <s v="4535315#1"/>
        <s v="4642848#1"/>
        <s v="4538670#1"/>
        <s v="4551681#1"/>
        <s v="4622219#1"/>
        <s v="4577731#1"/>
        <s v="4601501#1"/>
        <s v="4548104#1"/>
        <s v="4551897#1"/>
        <s v="4632948#1"/>
        <s v="4536412#1"/>
        <s v="4545498#1"/>
        <s v="4539431#1"/>
        <s v="4550377#1"/>
        <s v="4613756#1"/>
        <s v="4653325#1"/>
        <s v="4653324#1"/>
        <s v="4632410#1"/>
        <s v="4653298#1"/>
        <s v="4653299#1"/>
        <s v="4629572#1"/>
        <s v="4593808#1"/>
        <s v="4551029#1"/>
        <s v="4580689#1"/>
        <s v="1313666#1"/>
        <s v="1186541#2"/>
        <s v="4651392#1"/>
        <s v="4650749#1"/>
        <s v="4602843#1"/>
        <s v="4596757#1"/>
        <s v="4535102#1"/>
        <s v="4577001#1"/>
        <s v="4653044#1"/>
        <s v="4651566#1"/>
        <s v="4578034#1"/>
        <s v="4386290#1"/>
        <s v="1642908#1"/>
        <s v="4605063#1"/>
        <s v="4543506#1"/>
        <s v="4582505#1"/>
        <s v="4557515#1"/>
        <s v="4598857#1"/>
        <s v="598335#1"/>
        <s v="2454768#1"/>
        <s v="661620#1"/>
        <s v="4547031#1"/>
        <s v="4595321#1"/>
        <s v="4593515#1"/>
        <s v="4653942#1 "/>
        <s v="2463435#1"/>
        <s v="4653943#1"/>
        <s v="4653945#1 "/>
        <s v="4653950#1 "/>
        <s v="557385#1"/>
        <s v="4654250#1 "/>
        <s v="4602310#1"/>
        <s v="4570174#1"/>
        <s v="4654447#1 "/>
        <s v="4654784#1&#10;"/>
        <s v="4654786#1 "/>
        <s v="4336857#1"/>
        <s v="1927042#1"/>
        <s v="2239767#1"/>
        <s v="4654789#1"/>
        <s v="588871#1"/>
        <s v="4654791#1"/>
        <s v="4620227#1"/>
        <s v="3548020#1"/>
        <s v="4587731#1"/>
        <s v="4628311#1"/>
        <s v="4576120#1"/>
        <m/>
      </sharedItems>
    </cacheField>
    <cacheField name="Case Name" numFmtId="49">
      <sharedItems containsBlank="1">
        <s v="Esestudio"/>
        <s v="Corporacion Prisma"/>
        <s v="Agrovasahn"/>
        <s v="RGR ARQUITECTOS"/>
        <s v="MyR Construcciones"/>
        <s v="Arquetipohn"/>
        <s v="Arasociados"/>
        <s v="Tacto Arquitectos - Estudio de Arquitectura en Panamá"/>
        <s v="Cucinacapitale"/>
        <s v="Disac"/>
        <s v="Gridex"/>
        <s v="Ace"/>
        <s v="Itecnos"/>
        <s v="Venteohvacr"/>
        <s v="Energiaslimpias"/>
        <s v="Binfinita"/>
        <s v="Nanoprotecto"/>
        <s v="Proyectosmodulares"/>
        <s v="Sovialsa"/>
        <s v="John Head S.A."/>
        <s v="Lotinica"/>
        <s v="Grupoaitarmin"/>
        <s v="Jjhs"/>
        <s v="Ingenica"/>
        <s v="GRUPO YANG"/>
        <s v="Garlascontrol"/>
        <s v="Nonstudio"/>
        <s v="Tradicom"/>
        <s v="Blindajesyequipos"/>
        <s v="Tradeco"/>
        <s v="Kayvegroup"/>
        <s v="Diana Ponce Designs"/>
        <s v="Tamuse Systems"/>
        <s v="Abelardo Gonzalez Saldivar"/>
        <s v="Perssa"/>
        <s v="TISA Arquitectura Y Construccion"/>
        <s v="Arceavicola "/>
        <s v="Arqui Dec"/>
        <s v="AQAFILTRA purificación de agua"/>
        <s v="Peninsulapapagayo"/>
        <s v="Perfumes Y Esencias Fraiche De Costa Rica S,.A"/>
        <s v="Tadug"/>
        <s v="Equirenta"/>
        <s v="Cmurban"/>
        <s v="Arancr"/>
        <s v="Prodescocr"/>
        <s v="Moore &amp;.amp; Thompson, Inc."/>
        <s v="Arx"/>
        <s v="Ginvg"/>
        <s v="Jkproyectos"/>
        <s v="Tares"/>
        <s v="Corporacionaps"/>
        <s v="Timesa"/>
        <s v="Arquitecturaneutral"/>
        <s v="Codigo Arquitectura"/>
        <s v="Arcomconstructora"/>
        <s v="Maeseingenieria01"/>
        <s v="Galán Galán Arquitectos"/>
        <s v="Edez Arquitectos"/>
        <s v="Artesano Arquitectura"/>
        <s v="Doppelmayr México S.A. de C.V."/>
        <s v="Marca Prefabricados"/>
        <s v="4d7eec20-18da-44ed-B1c1-Ecd34841d95c"/>
        <s v="Ulatearquitectura"/>
        <s v="Navicarpinteria"/>
        <s v="Quadro"/>
        <s v="CDR Constructora"/>
        <s v="Newcom"/>
        <s v="Brucobodas"/>
        <s v="Cfscr"/>
        <s v="Panacontrol"/>
        <s v="Multicredit"/>
        <s v="Abank"/>
        <s v="Oecsa"/>
        <s v="Imporey"/>
        <s v="Smdrafter"/>
        <s v="Proestsa"/>
        <s v="Instagreen"/>
        <s v="Cermas"/>
        <s v="Constructorajolso"/>
        <s v="AB arquitectura&#10;"/>
        <s v="Atharaconstrucciones"/>
        <s v="Tgramol"/>
        <s v="Srsolutions"/>
        <s v="SAGA Arquitectos"/>
        <s v="Gremio Diseño"/>
        <s v="AlgoritmoNica"/>
        <s v="Epearquitectos"/>
        <s v="Trideacero"/>
        <s v="Geasolaris"/>
        <s v="RARK Design Group"/>
        <s v="Aparato Taller"/>
        <s v="M&amp;CAV SERVICIOS Y PROYECTOS APLICADOS A LA CONSTRUCCION SA DE CV"/>
        <s v="Muratti Enterprises"/>
        <s v="ENNCO Energy Consulting"/>
        <s v="IDEA Making Everything REAL"/>
        <s v="IMAA, S.A. DE C.V"/>
        <s v="Luxorema"/>
        <s v="Monkarq"/>
        <s v="Calidad y Atención"/>
        <s v="EMSOJU"/>
        <s v="Nucleo Construccion y Desarrollo"/>
        <s v="Infactstudiogt"/>
        <s v="La Manada MX"/>
        <s v="Primoderoma S.A."/>
        <s v="People4Lux"/>
        <s v="Empírica Interiores"/>
        <s v="We Are Producers"/>
        <s v="Pyrproyectos"/>
        <s v="Watercolor"/>
        <s v="Atlassolar"/>
        <s v="InverVÃ"/>
        <s v="Coframare"/>
        <m/>
      </sharedItems>
    </cacheField>
    <cacheField name="Country" numFmtId="0">
      <sharedItems containsBlank="1">
        <s v="Mexico"/>
        <s v="Guatemala"/>
        <s v="Honduras"/>
        <s v="Dominican Republic"/>
        <s v="Panama"/>
        <s v="El Salvador"/>
        <s v="Nicaragua"/>
        <s v="Costa Rica"/>
        <m/>
      </sharedItems>
    </cacheField>
    <cacheField name="Investigator" numFmtId="0">
      <sharedItems containsBlank="1">
        <s v="Clara"/>
        <s v="Maria Celeste"/>
        <s v="Noel"/>
        <s v="Mariadelaida"/>
        <s v="Luis"/>
        <m/>
      </sharedItems>
    </cacheField>
    <cacheField name="QA Notes" numFmtId="0">
      <sharedItems containsBlank="1">
        <m/>
        <s v="Multinational"/>
        <s v="Big Deal"/>
        <s v="Case Reconstruction needed: only 4 of the 44 machines were identified as having a direct or indirect connection to the entity. "/>
        <s v="Relanzamiento"/>
        <s v="Case Rejected. No contact email registered."/>
        <s v="Big Deal. Relanzamiento"/>
      </sharedItems>
    </cacheField>
    <cacheField name="QA'd" numFmtId="0">
      <sharedItems containsBlank="1">
        <b v="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N1:BT976" sheet="June"/>
  </cacheSource>
  <cacheFields>
    <cacheField name="Date" numFmtId="164">
      <sharedItems containsDate="1" containsString="0" containsBlank="1">
        <d v="2026-06-29T00:00:00Z"/>
        <d v="2026-06-30T00:00:00Z"/>
        <d v="2026-07-01T00:00:00Z"/>
        <d v="2026-07-02T00:00:00Z"/>
        <d v="2026-07-03T00:00:00Z"/>
        <d v="2026-07-04T00:00:00Z"/>
        <d v="2026-07-05T00:00:00Z"/>
        <d v="2026-07-06T00:00:00Z"/>
        <d v="2026-07-07T00:00:00Z"/>
        <d v="2026-07-08T00:00:00Z"/>
        <m/>
      </sharedItems>
    </cacheField>
    <cacheField name="External Case ID" numFmtId="49">
      <sharedItems containsBlank="1">
        <s v="798691#1"/>
        <s v="2404983#1"/>
        <s v="1102010#1"/>
        <s v="4650991#1"/>
        <s v="4579780#1"/>
        <s v="373908#1"/>
        <s v="3901869#1"/>
        <s v="4631549#1"/>
        <s v="4544844#1"/>
        <s v="4371350#1"/>
        <s v="4592205#1"/>
        <s v="4498399#1"/>
        <s v="1080349#1"/>
        <s v="4600074#1"/>
        <s v="4610313#1"/>
        <s v="4529410#1"/>
        <s v="4213815#1"/>
        <s v="4339117#1"/>
        <s v="3260398#1"/>
        <s v="684727#1"/>
        <s v="1040791#1"/>
        <s v="1907128#1"/>
        <s v="567237#1"/>
        <s v="4537059#1"/>
        <s v="692276#1"/>
        <s v="1325993#1"/>
        <s v="993701#1"/>
        <s v="995363#1"/>
        <s v="3865530#1"/>
        <s v="1155281#1"/>
        <s v="899295#1"/>
        <s v="913551#1"/>
        <s v="4552760#1"/>
        <s v="2395337#1"/>
        <s v="3870957#1"/>
        <s v="4578549#1"/>
        <s v="4641647#1"/>
        <s v="4653509#1"/>
        <s v="2382419#1"/>
        <s v="1072963#1"/>
        <s v="552207#1"/>
        <s v="3868838#1"/>
        <s v="903647#1"/>
        <s v="885074#1"/>
        <s v="4338776#1"/>
        <s v="750961#1"/>
        <s v="1840136#1"/>
        <s v="4644114#1"/>
        <s v="1004722#1"/>
        <s v="995490#1&#10;"/>
        <s v="4655790#1"/>
        <s v="4339742#1"/>
        <s v="222209#2"/>
        <s v="4544846#1"/>
        <s v="4654310#1"/>
        <s v="4411532#1"/>
        <s v="4655787#1"/>
        <s v="422539#1"/>
        <s v="332342#1"/>
        <s v="1910844#1"/>
        <s v="1997967#1"/>
        <s v="4656265#1"/>
        <s v="4656266#1"/>
        <s v="4656267#1 "/>
        <s v="4656268#1"/>
        <s v="4656269#1"/>
        <s v="1074709#1"/>
        <s v="1010097#1"/>
        <s v="4656270#1 "/>
        <s v="4615863#1 "/>
        <s v="4538646#1"/>
        <s v="4628113#1"/>
        <s v="4590108#1"/>
        <s v="4568951#1"/>
        <s v="4589303#1"/>
        <s v="4535274#1"/>
        <s v="4603657#1"/>
        <s v="4648870#1"/>
        <s v="926851#1 "/>
        <s v="4656413#1"/>
        <s v="4654884#1"/>
        <s v="4640666#1"/>
        <s v="4537918#1"/>
        <s v="4582112#1"/>
        <s v="4655448#1"/>
        <s v="4595549#1"/>
        <s v="4530842#1"/>
        <s v="4533446#1"/>
        <s v="4552134#1"/>
        <s v="4654696#1"/>
        <s v="4653484#1"/>
        <s v="598360#1"/>
        <s v="4628296#1"/>
        <s v="4591000#1"/>
        <s v="4601141#1"/>
        <s v="4583308#1"/>
        <s v="3253541#1"/>
        <s v="4605743#1"/>
        <s v="4610092#1"/>
        <s v="4615798#1"/>
        <s v="4614531#1"/>
        <s v="4621995#1"/>
        <s v="4578604#1"/>
        <s v="3402442#1"/>
        <s v="4498953#1"/>
        <s v="4642854#1"/>
        <s v="4651199#1"/>
        <s v="4591978#1"/>
        <s v="705880#1&#10;"/>
        <s v="4652866#1"/>
        <s v="3052148#1"/>
        <s v="4521499#1"/>
        <s v="4594894#1"/>
        <s v="4534409#1"/>
        <s v="4607948#1"/>
        <s v="4645250#1"/>
        <s v="4580853#1"/>
        <s v="4592623#1"/>
        <s v="3443036#1"/>
        <s v="4569331#1"/>
        <s v="4512249#1"/>
        <s v="4607787#1"/>
        <s v="4639200#1"/>
        <s v="4544296#1"/>
        <s v="484966#2"/>
        <s v="4516888#1"/>
        <s v="4170621#1"/>
        <s v="4642829#1"/>
        <s v="4532909#1"/>
        <s v="4410865#1"/>
        <s v="4583084#1 "/>
        <s v="4608318#1"/>
        <m/>
      </sharedItems>
    </cacheField>
    <cacheField name="Case Name" numFmtId="49">
      <sharedItems containsBlank="1">
        <s v="Gruporvq"/>
        <s v="Bc Consulting"/>
        <s v="TALLER G"/>
        <s v="Vielcani"/>
        <s v="Unbekannt"/>
        <s v="Proyeco"/>
        <s v="Estudioaureo"/>
        <s v="Grupoherso"/>
        <s v="Grupoimpulso"/>
        <s v="Besafeasesores"/>
        <s v="Biolwa"/>
        <s v="Galta"/>
        <s v="Tecnical, S.A. de C.V."/>
        <s v="Aquasistemas"/>
        <s v="Smartco"/>
        <s v="Grossarquitectura"/>
        <s v="Inversionesfuturo"/>
        <s v="Incofer"/>
        <s v="hidroingenia"/>
        <s v="Rapid Print Panama"/>
        <s v="Nldpanama"/>
        <s v="Distribuidora Larce"/>
        <s v="Deco Plastic, S. A."/>
        <s v="Arqmonia"/>
        <s v="INVISA"/>
        <s v="Urbanizadora"/>
        <s v="Workingslatam"/>
        <s v="SODEPSA"/>
        <s v="Etspma"/>
        <s v="Accesos Automaticos"/>
        <s v="Promotional Sales And Marketing"/>
        <s v="GrupoCESA"/>
        <s v="Remz"/>
        <s v="Constructorazion"/>
        <s v="Externoelementia"/>
        <s v="Imitsa"/>
        <s v="Axpar, Grupo Integral De Ingenieria S.a. De C.v."/>
        <s v="Arteingenieriacr"/>
        <s v="Anxor Ingeniería S.A."/>
        <s v="Summa Consultores"/>
        <s v="Grupo JCB"/>
        <s v="Edifisa Constructora"/>
        <s v="Copisa"/>
        <s v="CreARQ"/>
        <s v="Conincasa"/>
        <s v="A&amp;O, Artes &amp; Oficios"/>
        <s v="Crocsa Corporativo"/>
        <s v="Jleyat"/>
        <s v="caribbean catering services"/>
        <s v="Cocinasygranito"/>
        <s v="Grupo Navas"/>
        <s v="Grupofocus"/>
        <s v="Imfica El Salvador"/>
        <s v="Hoch mobiliario"/>
        <s v="Mueblesimet"/>
        <s v="Multisas"/>
        <s v="SMP Diseño y Construcción"/>
        <s v="Arcsagroup"/>
        <s v="MSAC S.A. DE C.V."/>
        <s v="Cubero Arquitectos"/>
        <s v="Constructora Gemca"/>
        <s v="Gcanedo Arquitectura"/>
        <s v="SPAZI Función Arquitectónica"/>
        <s v="3Lotus Consulting"/>
        <s v="Estudio Hayol"/>
        <s v="Vitelier"/>
        <s v="Arbamex"/>
        <s v="Arcon"/>
        <s v="Cristina Grappin"/>
        <s v="Experiencias360"/>
        <s v="Siecconvenciones"/>
        <s v="Magroup"/>
        <s v="Talleremk"/>
        <s v="Orobotix"/>
        <s v="Giainteriorismo"/>
        <s v="Rote"/>
        <s v="Fsgroupe"/>
        <s v="Segoviarealtors"/>
        <s v="Bace Arquitectos"/>
        <s v="German Lomeli Studio"/>
        <s v="Electroqonsult"/>
        <s v="CAMBESMART"/>
        <s v="Omniservice"/>
        <s v="Pcihn"/>
        <s v="Petragua"/>
        <s v="Pliconsa"/>
        <s v="Rotulaciondigitalsv"/>
        <s v="Sermerca"/>
        <s v="Rvalentinrd"/>
        <s v=" &#10;Eshopgroup"/>
        <s v="Europlazaworld"/>
        <s v="Grupo Santa Fe"/>
        <s v="Grupo Logistico Empremar | Operador de Comercio Internacional"/>
        <s v="Construcsa"/>
        <s v="Sumaarquitectos"/>
        <s v="Chicoorg"/>
        <s v="RAUM Rendering"/>
        <s v="Xn32studio"/>
        <s v="Arqsolutions Di&amp;Co."/>
        <s v="Nazan"/>
        <s v="Abogaciaempresarial"/>
        <s v="Grupoanipa"/>
        <s v="Grupohigh"/>
        <s v="Eurococinas"/>
        <s v="Alianzainmobiliariaestrategica"/>
        <s v="Rcconstruccion"/>
        <s v="Corporativodelsur"/>
        <s v="Plastihogar"/>
        <s v="Helpdesk"/>
        <s v="Leicocr"/>
        <s v="Facebook"/>
        <s v="In1cio"/>
        <s v="Drarquitectura"/>
        <s v="Atletica"/>
        <s v="Nueva Construcción Inteligente"/>
        <s v="Alcinos Residencial"/>
        <s v="Rudo4x4"/>
        <s v="Dicap"/>
        <s v="Infrasur"/>
        <s v="Huloza"/>
        <s v="Climahn"/>
        <s v="Organikasv"/>
        <s v="Fessic"/>
        <s v="Mjsoluciones"/>
        <s v="Milla8"/>
        <s v="Grupointech"/>
        <s v="Imacdepricesmart"/>
        <s v="Rooftec"/>
        <s v="Arquitecturapositivapty"/>
        <s v="Inaconsa"/>
        <s v="Trecediez"/>
        <s v="Espacioscorporativos"/>
        <m/>
      </sharedItems>
    </cacheField>
    <cacheField name="Country" numFmtId="0">
      <sharedItems containsBlank="1">
        <s v="El Salvador"/>
        <s v="Guatemala"/>
        <s v="Mexico"/>
        <s v="Nicaragua"/>
        <s v="Dominican Republic"/>
        <s v="Panama"/>
        <s v="Costa Rica"/>
        <s v="Honduras"/>
        <m/>
      </sharedItems>
    </cacheField>
    <cacheField name="Investigator" numFmtId="0">
      <sharedItems containsBlank="1">
        <s v="Maria Celeste"/>
        <s v="Clara"/>
        <s v="Noel"/>
        <s v="Luis"/>
        <s v="Francisco"/>
        <m/>
      </sharedItems>
    </cacheField>
    <cacheField name="QA Notes" numFmtId="0">
      <sharedItems containsBlank="1">
        <m/>
        <s v="No notes. Send back for revision."/>
        <s v="Multiple Cases"/>
        <s v="Big deal - Multiple Cases"/>
        <s v="Multiple Cases, Big Deal "/>
        <s v="Relanzamiento. High value."/>
        <s v="Big Deal. Relanzamiento"/>
        <s v="Duplicate case, Reincidencia, sent back for reinvestigation of other case."/>
        <s v="After further investigation the correct entity is related to CREATA Muebles, an entity already launched in May 2026. Rejected."/>
        <s v="Case disqualified, not enough data or information to associate machine with entity"/>
        <s v="Multiple case"/>
        <s v="Only 3 out of 25 machines are linked to the entity"/>
      </sharedItems>
    </cacheField>
    <cacheField name="QA'd" numFmtId="0">
      <sharedItems containsBlank="1">
        <b v="1"/>
        <m/>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4505787#1"/>
        <s v="2208664#1"/>
        <s v="3530170#1"/>
        <s v="4575388#1"/>
        <s v="1231932#1"/>
        <s v="4372035#1"/>
        <s v="4405941#1"/>
        <s v="939725#1"/>
        <s v="603858#1"/>
        <s v="896309#1"/>
        <s v="3256671#1"/>
        <s v="4400456#1, 2188326#1"/>
        <s v="2290978#1"/>
        <s v="3406449#1"/>
        <s v="1562728#1"/>
        <s v="4578394#1"/>
        <s v="4545884#1"/>
        <s v="4529632#1"/>
        <s v="4597347#1"/>
        <s v="4600140#1"/>
        <s v="4410915#1"/>
        <s v="2006002#2"/>
        <s v="1158775#1"/>
        <s v="2279209#1"/>
        <s v="2465612#1"/>
        <s v="2919603#1"/>
        <s v="4155265#1,  534414#1"/>
        <s v="1078880#1"/>
        <s v="4461557#1"/>
        <s v="1009978#1"/>
        <s v="1414915#1"/>
        <s v="4417950#1"/>
        <s v="1797375#1"/>
        <s v="4652245#1"/>
        <s v="4652244#1"/>
        <s v="4330300#1"/>
        <s v="4649748#1"/>
        <s v="4538555#1"/>
        <s v="4529301#1"/>
        <s v="4424777#1,  579878#1"/>
        <s v="4529350#1"/>
        <s v="4649109#1"/>
        <s v="4626452#1"/>
        <s v="2390651#1"/>
        <s v="4534866#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s v="Cesaraquino"/>
        <s v="Dcmobiliario"/>
        <s v="Disenca"/>
        <s v="Doomobr"/>
        <s v="Cne"/>
        <s v="Cecatec"/>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Case disqualified, not enough data or information to associate the machine with the entity "/>
        <s v="An additional case related to the entity was identified and investigated. Case ID 4505787#1&#10;"/>
        <s v="Big Deal"/>
        <s v="An additional case related to the entity was identified and investigated. Case ID 2188326#1. "/>
        <s v="An additional case related to the entity was identified in SmartFlow and imported to Pleteo. Case ID 534414#1."/>
        <s v="Kasznar"/>
        <s v="Reincidencia. Big deal. Old case was reinvestigated."/>
        <s v="Big Deal. An additional case related to the entity was identified. That case was previously assigned to Kasznar but was recently given back to Ruvixx by POC Renata. Case ID 579878#1.&#10;Many additional machines were transferred to the case."/>
        <s v="gov"/>
      </sharedItems>
    </cacheField>
    <cacheField name="QA'd" numFmtId="0">
      <sharedItems containsBlank="1">
        <b v="1"/>
        <m/>
      </sharedItems>
    </cacheField>
  </cacheFields>
</pivotCacheDefinition>
</file>

<file path=xl/pivotCache/pivotCacheDefinition3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164">
      <sharedItems containsDate="1" containsString="0" containsBlank="1">
        <d v="2026-06-22T00:00:00Z"/>
        <d v="2026-06-23T00:00:00Z"/>
        <d v="2026-06-24T00:00:00Z"/>
        <d v="2026-06-25T00:00:00Z"/>
        <d v="2026-06-26T00:00:00Z"/>
        <d v="2026-06-27T00:00:00Z"/>
        <m/>
      </sharedItems>
    </cacheField>
    <cacheField name="External Case ID" numFmtId="49">
      <sharedItems containsBlank="1">
        <s v="4455689#1"/>
        <s v="4461451#1"/>
        <s v="4432303#1"/>
        <s v="4362827#1"/>
        <s v="4393574#1"/>
        <s v="4405991#1"/>
        <s v="596204#1"/>
        <s v="4582303#1"/>
        <s v="4641411#1"/>
        <s v="4630606#1"/>
        <s v="4643053#1"/>
        <s v="4649123#1"/>
        <s v="4606574#1"/>
        <s v="4531535#1"/>
        <s v="4647322#1, 4512770#1"/>
        <s v="4522464#1, 4496201#1"/>
        <s v="4639757#1"/>
        <s v="4546938#1"/>
        <s v="4488547#1"/>
        <s v="3441389#1"/>
        <s v="4541708#1"/>
        <s v="4471114#1"/>
        <s v="446225#2"/>
        <s v="4645939#1"/>
        <s v="522325#1"/>
        <s v="4643091#1"/>
        <s v="4647554#1"/>
        <s v="4530178#1"/>
        <s v="534414#1"/>
        <s v="4462867#1"/>
        <s v="4499543#1"/>
        <s v="4456382#1"/>
        <s v="4522674#1"/>
        <s v="4568377#1"/>
        <s v="604278#1"/>
        <s v="2951615#1"/>
        <s v="4551539#1"/>
        <s v="4605804#1"/>
        <s v="4643683#1"/>
        <s v="4609804#1"/>
        <s v="4635812#1"/>
        <s v="3518409#1"/>
        <s v="4602259#1"/>
        <s v="4513183#1"/>
        <s v="4647140#1"/>
        <s v="4602665#1"/>
        <s v="1796714#1"/>
        <s v="4640012#1"/>
        <s v="743190#2"/>
        <s v="3052881#1"/>
        <s v="4569308#1"/>
        <s v="1444315#1"/>
        <s v="4489179#1"/>
        <s v="565242#1"/>
        <s v="742691#2"/>
        <s v="745160#1"/>
        <s v="2312599#1"/>
        <s v="4513971#1"/>
        <s v="3888956#1"/>
        <s v="4504837#1"/>
        <s v="4297278#1"/>
        <s v="3563702#1"/>
        <s v="1679178#1"/>
        <s v="1144515#1"/>
        <s v="2407844#1"/>
        <s v="2219980#1"/>
        <s v="1075838#1"/>
        <s v="4568245#1"/>
        <s v="4572997#1"/>
        <s v="4566368#1"/>
        <s v="4580378#1"/>
        <s v="4613170#1"/>
        <s v="4600393#1"/>
        <s v="4615814#1"/>
        <s v="533230#2"/>
        <s v="1462410#1"/>
        <s v="281100#2"/>
        <s v="4488768#1"/>
        <s v="2245002#2"/>
        <s v="965049#1"/>
        <m/>
      </sharedItems>
    </cacheField>
    <cacheField name="Case Name" numFmtId="49">
      <sharedItems containsBlank="1">
        <s v="Threepointsix "/>
        <s v="Dgmuebleseideas"/>
        <s v="Cuadraconstrucciones"/>
        <s v="Ruleman Patagonia"/>
        <s v="Galvasa"/>
        <s v="Thebroosagency"/>
        <s v="Bolk"/>
        <s v="Xsoftware3"/>
        <s v="Tapiajacobs"/>
        <s v="Studio K - Mariscal"/>
        <s v="Santavictoria"/>
        <s v="Rrproingenieria"/>
        <s v="Pymengineering"/>
        <s v="Pinar"/>
        <s v="Mueblesparaoficina"/>
        <s v="Inadaptado"/>
        <s v="Mueblespeumayen"/>
        <s v="Lerque Portes Wladimir Adrian"/>
        <s v="Arquitecaperu"/>
        <s v="Pilares"/>
        <s v="Grupo Bonnett S.A"/>
        <s v="Ceodonbosco"/>
        <s v="Hualca Ingenieros S.A.C."/>
        <s v="Eve-move. Movilidad eléctrica"/>
        <s v="GOMEZ ABENTE CONSTRUCCIONES"/>
        <s v="Mitadesignstudio"/>
        <s v="Metalminingchile"/>
        <s v="Lusterviz"/>
        <s v="Cronembold"/>
        <s v="Gruposolutions "/>
        <s v="Mdosconsultores "/>
        <s v="Mosoarquitectos"/>
        <s v="Cmconstructora "/>
        <s v="Vvt"/>
        <s v="Tecnica Ingenieros S.R.L."/>
        <s v="moret, matias"/>
        <s v="Publimatchperu"/>
        <s v="Zekiri"/>
        <s v="Fh15arquitectura"/>
        <s v="Estudio Gesto Arquitectura"/>
        <s v="Infraltda"/>
        <s v="Ieplainmaculadajg"/>
        <s v="Skedia"/>
        <s v="Munno"/>
        <s v="Grupogillibrand"/>
        <s v="Salvatori S.A. Parques y Jardines"/>
        <s v="C.E.C.A.I.T.R.A"/>
        <s v="Solnik S.A."/>
        <s v="Produktiva"/>
        <s v="Mnj"/>
        <s v="Aldesign"/>
        <s v="Ambercrest"/>
        <s v="Aclsoluciones "/>
        <s v="Eco100arquitectos"/>
        <s v="Demem"/>
        <s v="Medios Publicitarios Peru SAC"/>
        <s v="jordi alba"/>
        <s v="Nomena"/>
        <s v="Cmc&#10;"/>
        <s v="Viva"/>
        <s v="Graficauniversal"/>
        <s v="Gfconsultor"/>
        <s v="AUTOMATION SERVICE SAC"/>
        <s v="altpaca studio"/>
        <s v="viraq eirl"/>
        <s v="Par y Nudillo SAC"/>
        <s v="Morgenstern Inmobiliaria"/>
        <s v="Amera"/>
        <s v="Spaciodesignperu"/>
        <s v="Luciadiaz"/>
        <s v="Criteria"/>
        <s v="Bauelefant"/>
        <s v="Wwf3588yp6whfd3"/>
        <s v="Tiendaloftco"/>
        <s v="IMCO Services S.A.C."/>
        <s v="ANB y Asociados"/>
        <s v="VENG S.A."/>
        <s v="Constructoraquantica"/>
        <s v="Masimaginaria"/>
        <s v="RACKLATINA S.A."/>
        <m/>
      </sharedItems>
    </cacheField>
    <cacheField name="Country" numFmtId="0">
      <sharedItems containsBlank="1">
        <s v="Colombia"/>
        <s v="Argentina"/>
        <s v="Ecuador"/>
        <s v="Bolivia"/>
        <s v="Chile"/>
        <s v="Peru"/>
        <m/>
        <s v="Uruguay"/>
        <s v="Paraguay"/>
      </sharedItems>
    </cacheField>
    <cacheField name="Investigator" numFmtId="0">
      <sharedItems containsBlank="1">
        <s v="Daniela"/>
        <s v="Rafael"/>
        <s v="Luis"/>
        <s v="Enrique"/>
        <m/>
      </sharedItems>
    </cacheField>
    <cacheField name="QA Notes" numFmtId="0">
      <sharedItems containsBlank="1">
        <m/>
        <s v="Previously investigated entity https://www.sketchup.pleteo.com/cases/5315731/activityLog&#10;Nancy is the case manager. She was contacted and this additional info arrived on time to be considered in the negotiations.&#10;This case cannot be launched in the new ba"/>
        <s v="An additional case related to the entity was identified and investigated. Case ID 4512770#1 &#10;"/>
        <s v="Educational Institution. "/>
        <s v="Case disqualified, not enough data or information to associate machine with entity"/>
      </sharedItems>
    </cacheField>
    <cacheField name="QA'd" numFmtId="0">
      <sharedItems containsBlank="1">
        <b v="1"/>
        <b v="0"/>
        <m/>
      </sharedItems>
    </cacheField>
  </cacheFields>
</pivotCacheDefinition>
</file>

<file path=xl/pivotCache/pivotCacheDefinition3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V1:CB992" sheet="June"/>
  </cacheSource>
  <cacheFields>
    <cacheField name="Date" numFmtId="164">
      <sharedItems containsDate="1" containsString="0" containsBlank="1">
        <d v="2026-06-29T00:00:00Z"/>
        <d v="2026-06-30T00:00:00Z"/>
        <d v="2026-07-01T00:00:00Z"/>
        <d v="2026-07-02T00:00:00Z"/>
        <d v="2026-07-03T00:00:00Z"/>
        <d v="2026-07-07T00:00:00Z"/>
        <d v="2026-07-06T00:00:00Z"/>
        <m/>
      </sharedItems>
    </cacheField>
    <cacheField name="External Case ID" numFmtId="49">
      <sharedItems containsBlank="1">
        <s v="2166845#1"/>
        <s v="257470#3"/>
        <s v="2512246#1, 1940570#1"/>
        <s v="4377447#1"/>
        <s v="4569204#1"/>
        <s v="4577531#1"/>
        <s v="1348934#1"/>
        <s v="2011917#1"/>
        <s v="881479#1"/>
        <s v="1762135#1"/>
        <s v="523812#1"/>
        <s v="3251467#1"/>
        <s v="1713527#1"/>
        <s v="661625#1"/>
        <s v="2127722#1"/>
        <s v="1402770#1"/>
        <s v="4635944#1"/>
        <s v="4373388#1"/>
        <s v="4383454#1"/>
        <s v="1982717#1"/>
        <s v="3867362#1"/>
        <s v="617998#1"/>
        <s v="4448200#1"/>
        <s v="4474655#1"/>
        <s v="4507194#1, 4569826#1"/>
        <s v="3876436#1"/>
        <s v="2477686#1"/>
        <s v="4500879#1"/>
        <s v="1927920#1"/>
        <s v="2190641#1"/>
        <s v="1670287#2"/>
        <s v="4443397#1"/>
        <s v="2490206#1"/>
        <s v="1714899#1"/>
        <s v="956067#1"/>
        <s v="390442#2"/>
        <s v="4446560#1 "/>
        <s v="4655300#1"/>
        <s v="1139735#1"/>
        <s v="649801#1"/>
        <s v="4371449#1"/>
        <s v="1432806#1"/>
        <s v="4654790#1"/>
        <s v="4341564#1"/>
        <s v="3776595#2"/>
        <s v="3902264#1"/>
        <s v="742349#3"/>
        <s v="4577551#1"/>
        <s v="650891#2"/>
        <s v="4544988#1"/>
        <s v="4572603#1"/>
        <s v="4469496#1"/>
        <s v="4531965#1"/>
        <s v="4460729#1"/>
        <s v="1093920#1"/>
        <s v="4537935#1"/>
        <s v="2378591#1"/>
        <s v="4539068#1"/>
        <s v="2189236#1"/>
        <s v="4534422#1"/>
        <s v="4594369#1"/>
        <s v="1914925#1"/>
        <s v="4373799#1"/>
        <s v="4453535#1"/>
        <s v="4481140#1"/>
        <s v="955669#1, 343143#1"/>
        <s v="4332130#1"/>
        <s v="4442931#1"/>
        <s v="3123236#1"/>
        <s v="4644856#1"/>
        <s v="4534362#1"/>
        <s v="4631942#1"/>
        <s v="4568885#1"/>
        <s v="4536807#1"/>
        <s v="4399228#1"/>
        <s v="4477796#1"/>
        <s v="4412207#1"/>
        <s v="4522227#1"/>
        <s v="4320530#1"/>
        <s v="4328686#1"/>
        <s v="4396585#1"/>
        <s v="1261260#1"/>
        <s v="4489204#1"/>
        <s v="4203478#1"/>
        <s v="4648246#1"/>
        <s v="4545056#1"/>
        <s v="4655471#1"/>
        <s v="4655164#1"/>
        <s v="4653795#1"/>
        <s v="4650652#1"/>
        <s v="4644883#1"/>
        <s v="4595285#1"/>
        <s v="4651586#1"/>
        <s v="1744928#1"/>
        <s v="2231048#1"/>
        <s v="4656619#1"/>
        <s v="4615788#1"/>
        <s v="4601540#1"/>
        <s v="4580059#1"/>
        <s v="4645907#1"/>
        <s v="4646836#1"/>
        <s v="4639160#1"/>
        <s v="4530122#1"/>
        <s v="4568950#1"/>
        <s v="4650312#1"/>
        <s v="4583042#1"/>
        <s v="4587106#1"/>
        <s v="4499340#1"/>
        <s v="4608423#1"/>
        <s v="4655162#1"/>
        <s v="3881309#1"/>
        <s v="4364350#1"/>
        <s v="4294497#1"/>
        <s v="1142407#2"/>
        <s v="1099941#1"/>
        <m/>
      </sharedItems>
    </cacheField>
    <cacheField name="Case Name" numFmtId="49">
      <sharedItems containsBlank="1">
        <s v="Abugattas"/>
        <s v="J.R VERSAC Construcciones y Montajes Electromecanicos"/>
        <s v="Oscar Fuentes Arquitectos"/>
        <s v="Pandoraambientaciones"/>
        <s v="Estudiocvh"/>
        <s v="Estudiosi"/>
        <s v="Levyresels"/>
        <s v="Tres Torres S.A.C."/>
        <s v="Ojedaas"/>
        <s v="Mycllano"/>
        <s v="Aicequip"/>
        <s v="Andesflooring"/>
        <s v="Andjel SA"/>
        <s v="FYSA amoblados "/>
        <s v="INVERTI Gestion Inmobiliaria y Gestion del Automotor"/>
        <s v="FAMAT"/>
        <s v="Realedificaciones"/>
        <s v="Koku"/>
        <s v="Ueisrael"/>
        <s v="Vms3drendering"/>
        <s v="Choixconstructora"/>
        <s v="Carpicentro"/>
        <s v="Hianvastudio"/>
        <s v="Ciapesa"/>
        <s v="Limtex"/>
        <s v="Qroma"/>
        <s v="Santaangela"/>
        <s v="Portillo"/>
        <s v="FACTORY177"/>
        <s v="vysatec sac"/>
        <s v="Letman S.A.C."/>
        <s v="YOPLAC ASOCIADOS SAC"/>
        <s v="ESTUDIO RCR"/>
        <s v="Sjm"/>
        <s v="Stgeorges"/>
        <s v="Alto Contacto - La Molina Int"/>
        <s v="Criteria"/>
        <s v="TECNOPOR S.A."/>
        <s v="Hipódromo Argentino de Palermo"/>
        <s v="MADETEC"/>
        <s v="Cdhproyectos"/>
        <s v="alejandro balut"/>
        <s v="amna arquitectura"/>
        <s v="FVB Propiedades + Arquitectura"/>
        <s v="Lontecsac"/>
        <s v="Cagperu"/>
        <s v="ByV Iesemin SAC"/>
        <s v="Studiopenka"/>
        <s v="Gire S.A."/>
        <s v="Tienda Inglesa"/>
        <s v="Foldmv"/>
        <s v="Raurospe"/>
        <s v="Sucive"/>
        <s v="Humans"/>
        <s v="Hass Diamond Co."/>
        <s v="Tablessrl"/>
        <s v="E-kipa SRL"/>
        <s v="Barrier Solution S.A."/>
        <s v="Newlab Nutrition &quot;Nutrición Deportiva/Productos Naturales&quot;"/>
        <s v="Panaca"/>
        <s v="Irama"/>
        <s v="Ankana"/>
        <s v="Cdbarquitectos"/>
        <s v="Shiltonarquitectos"/>
        <s v="Ncarquitectura"/>
        <s v="Estudiomodulo3, Módulo 3 arquitectura"/>
        <s v="Griscaniluminacion"/>
        <s v="Cosaca"/>
        <s v="Juan Zani"/>
        <s v="Achuradostudio"/>
        <s v="Bybdesign"/>
        <s v="Cafe Quindio Sas"/>
        <s v="Clinica Del Prado "/>
        <s v="Cocinasnicol"/>
        <s v="Iviva"/>
        <s v="Arrimaq"/>
        <s v="Soldesp"/>
        <s v="Anna"/>
        <s v="Medusadigital"/>
        <s v="Abenis"/>
        <s v="Urbest"/>
        <s v="Importadora Ortega"/>
        <s v="Proyectomelaminapiura"/>
        <s v="Fcsac"/>
        <s v="Stmlubricantes"/>
        <s v="Scarpellinimuebles"/>
        <s v="Santenor"/>
        <s v="Rojoarqs"/>
        <s v="Potensa"/>
        <s v="Mming"/>
        <s v="Meyerscholle"/>
        <s v="Mejores"/>
        <s v="Eservinco"/>
        <s v="10A Arquitectura "/>
        <s v="3D DISEÑO Publicidad"/>
        <s v="J&amp;C INGENIERIA"/>
        <s v="Cimaingenieria"/>
        <s v="Coupe de France "/>
        <s v="Elevemobiliarios"/>
        <s v="Emsa"/>
        <s v="Fritega"/>
        <s v="Gamospa"/>
        <s v="Elplaceressoloagua"/>
        <s v="Ieshercar"/>
        <s v="Agimex"/>
        <s v="Descom"/>
        <s v="Dibari"/>
        <s v="Dipecla"/>
        <s v="DIVISACRUZ SRL. Sucursal 1 Cuatro CaÃ±adas"/>
        <s v="Sabyl"/>
        <s v="Consorciottichin"/>
        <s v="Egeasrl"/>
        <s v="Ittsabus"/>
        <s v="Security Sat"/>
        <s v="Global Care"/>
        <m/>
      </sharedItems>
    </cacheField>
    <cacheField name="Country" numFmtId="0">
      <sharedItems containsBlank="1">
        <s v="Peru"/>
        <s v="Argentina"/>
        <s v="Paraguay"/>
        <m/>
        <s v="Colombia"/>
        <s v="Chile"/>
        <s v="Ecuador"/>
        <s v="Bolivia"/>
        <s v="Uruguay"/>
      </sharedItems>
    </cacheField>
    <cacheField name="Investigator" numFmtId="0">
      <sharedItems containsBlank="1">
        <s v="Maria Celeste"/>
        <s v="Rafael"/>
        <s v="Enrique"/>
        <s v="Mariadelaida"/>
        <s v="Luis"/>
        <s v="Daniela"/>
        <m/>
      </sharedItems>
    </cacheField>
    <cacheField name="QA Notes" numFmtId="0">
      <sharedItems containsBlank="1">
        <m/>
        <s v="Not enough evidence to link the data to the Instagram page found. &#10;"/>
        <s v="Relanzamiento"/>
        <s v="Reincidencia"/>
        <s v="An additional case related to the entity was identified and investigated. Case ID 4569826#1. &#10;"/>
        <s v="Kasznar"/>
        <s v="Kasznar (Status &quot;Lauched&quot; please check)"/>
        <s v="Duplicate case."/>
      </sharedItems>
    </cacheField>
    <cacheField name="QA'd" numFmtId="0">
      <sharedItems containsBlank="1">
        <b v="1"/>
        <m/>
        <b v="0"/>
      </sharedItems>
    </cacheField>
  </cacheFields>
</pivotCacheDefinition>
</file>

<file path=xl/pivotCache/pivotCacheDefinition3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ly"/>
  </cacheSource>
  <cacheFields>
    <cacheField name="Date" numFmtId="164">
      <sharedItems containsDate="1" containsString="0" containsBlank="1">
        <d v="2026-07-08T00:00:00Z"/>
        <d v="2026-07-09T00:00:00Z"/>
        <m/>
      </sharedItems>
    </cacheField>
    <cacheField name="External Case ID" numFmtId="49">
      <sharedItems containsBlank="1">
        <s v="4534400#1"/>
        <s v="4632103#1"/>
        <s v="4534381#1"/>
        <s v="4536179#1"/>
        <s v="4650536#1"/>
        <s v="4614459#1"/>
        <s v="4550263#1"/>
        <s v="4614632#1"/>
        <s v="4605970#1"/>
        <s v="4546611#1"/>
        <s v="4656167#1"/>
        <s v="2132064#1"/>
        <s v="4333696#1"/>
        <s v="4579073#1"/>
        <s v="4396380#1"/>
        <s v="4149817#1"/>
        <s v="4436530#1"/>
        <s v="2402479#1"/>
        <s v="4374678#1"/>
        <s v="4437828#1"/>
        <s v="3407619#1"/>
        <s v="1602337#2"/>
        <s v="3474625#1"/>
        <s v="189316#2"/>
        <m/>
      </sharedItems>
    </cacheField>
    <cacheField name="Case Name" numFmtId="49">
      <sharedItems containsBlank="1">
        <s v="Palmettosadecv"/>
        <s v="Scriptum"/>
        <s v="Olaspanama"/>
        <s v="Nubo Inmuebles"/>
        <s v="Kisherqro"/>
        <s v="Micaestudio"/>
        <s v="Horushn"/>
        <s v="The Colorado Springs Urban Renewal Authority"/>
        <s v="Bgcapital"/>
        <s v="Icquba"/>
        <s v="Ziyaconcept"/>
        <s v="Sintec S.A."/>
        <s v="ECAMI S.A"/>
        <s v="Getinsagt"/>
        <s v="Estrumet"/>
        <s v="Frutilight"/>
        <s v="Inggenios"/>
        <s v="Propagas"/>
        <s v="Garabatocr"/>
        <s v="Pci"/>
        <s v="Vidcon"/>
        <s v="Grupo Collado S.A. de C.V."/>
        <s v="Trmusicdj"/>
        <s v="Ueta Incorporated"/>
        <m/>
      </sharedItems>
    </cacheField>
    <cacheField name="Country" numFmtId="0">
      <sharedItems containsBlank="1">
        <s v="El Salvador"/>
        <s v="Guatemala"/>
        <s v="Panama"/>
        <s v="Mexico"/>
        <s v="Honduras"/>
        <s v="Costa Rica"/>
        <s v="Nicaragua"/>
        <s v="Dominican Republic"/>
        <m/>
      </sharedItems>
    </cacheField>
    <cacheField name="Investigator" numFmtId="0">
      <sharedItems containsBlank="1">
        <s v="Francisco"/>
        <s v="Maria Celeste"/>
        <s v="Noel"/>
        <s v="Mariadelaida"/>
        <m/>
      </sharedItems>
    </cacheField>
    <cacheField name="QA Notes" numFmtId="0">
      <sharedItems containsString="0" containsBlank="1">
        <m/>
      </sharedItems>
    </cacheField>
    <cacheField name="QA'd" numFmtId="0">
      <sharedItems containsBlank="1">
        <b v="1"/>
        <m/>
        <b v="0"/>
      </sharedItems>
    </cacheField>
  </cacheFields>
</pivotCacheDefinition>
</file>

<file path=xl/pivotCache/pivotCacheDefinition3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3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String="0" containsBlank="1">
        <m/>
      </sharedItems>
    </cacheField>
  </cacheFields>
</pivotCacheDefinition>
</file>

<file path=xl/pivotCache/pivotCacheDefinition3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3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ly"/>
  </cacheSource>
  <cacheFields>
    <cacheField name="Date" numFmtId="164">
      <sharedItems containsDate="1" containsString="0" containsBlank="1">
        <d v="2026-07-08T00:00:00Z"/>
        <d v="2026-07-09T00:00:00Z"/>
        <m/>
      </sharedItems>
    </cacheField>
    <cacheField name="External Case ID" numFmtId="0">
      <sharedItems containsBlank="1">
        <s v="4486591#1"/>
        <s v="4484155#1"/>
        <s v="4361115#1"/>
        <s v="2474234#1"/>
        <s v="4442774#1"/>
        <s v="4179161#1"/>
        <s v="3443344#1"/>
        <s v="1106067#1"/>
        <s v="1679742#1"/>
        <s v="4469049#1"/>
        <s v="4543754#1"/>
        <s v="4656771#1"/>
        <s v="4549380#1"/>
        <s v="4631100#1"/>
        <s v="4550489#1"/>
        <s v="4607605#1"/>
        <s v="4652502#1"/>
        <s v="4650945#1"/>
        <s v="4652971#1"/>
        <s v="4497737#1"/>
        <s v="4229087#1"/>
        <s v="4420498#1"/>
        <s v="4493634#1"/>
        <s v="4445728#1"/>
        <s v="4435963#1"/>
        <s v="4463501#1"/>
        <s v="4518692#1"/>
        <s v="4515688#1"/>
        <s v="4517011#1"/>
        <m/>
      </sharedItems>
    </cacheField>
    <cacheField name="Case Name" numFmtId="0">
      <sharedItems containsBlank="1">
        <s v="Balkon"/>
        <s v="Gonzalomardones"/>
        <s v="Riegosalz Chile S.A"/>
        <s v="Labvictoria"/>
        <s v="Aga"/>
        <s v="Letitrender"/>
        <s v="Cmsarquitectas"/>
        <s v="National Country Club"/>
        <s v="AP &amp; H ANTONIOPAN &amp; SONS"/>
        <s v="Monterrico"/>
        <s v="TyE Corporation"/>
        <s v="Unicomec"/>
        <s v="Surcomusica"/>
        <s v="Istinternacional"/>
        <s v="Granzotto"/>
        <s v="FORSEMAX CIA LTDA"/>
        <s v="Espacio &amp; Forma Arquitectura"/>
        <s v="Sofia"/>
        <s v="Donnelmotors"/>
        <s v="Proyectaingenieros"/>
        <s v="Motorarg S.A.I.C.F.I.A."/>
        <s v="Frigopico"/>
        <s v="Eksconstructora"/>
        <s v="Rumieribiscayart"/>
        <s v="Jaic"/>
        <s v="Estudiooromi"/>
        <s v="Donsalim"/>
        <s v="Masterpetcol"/>
        <s v="Grupobe"/>
        <m/>
      </sharedItems>
    </cacheField>
    <cacheField name="Country" numFmtId="0">
      <sharedItems containsBlank="1">
        <s v="Chile"/>
        <s v="Argentina"/>
        <s v="Uruguay"/>
        <s v="Peru"/>
        <s v="Ecuador"/>
        <s v="Colombia"/>
        <s v="Paraguay"/>
        <s v="Bolivia"/>
        <m/>
      </sharedItems>
    </cacheField>
    <cacheField name="Investigator" numFmtId="0">
      <sharedItems containsBlank="1">
        <s v="Mariadelaida"/>
        <s v="Rafael"/>
        <s v="Maria Celeste"/>
        <m/>
      </sharedItems>
    </cacheField>
    <cacheField name="QA Notes" numFmtId="0">
      <sharedItems containsString="0" containsBlank="1">
        <m/>
      </sharedItems>
    </cacheField>
    <cacheField name="QA'd" numFmtId="0">
      <sharedItems containsBlank="1">
        <b v="1"/>
        <m/>
        <b v="0"/>
      </sharedItems>
    </cacheField>
  </cacheFields>
</pivotCacheDefinition>
</file>

<file path=xl/pivotCache/pivotCacheDefinition4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4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String="0" containsBlank="1">
        <m/>
      </sharedItems>
    </cacheField>
  </cacheFields>
</pivotCacheDefinition>
</file>

<file path=xl/pivotCache/pivotCacheDefinition4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39.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39.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83.xml.rels><?xml version="1.0" encoding="UTF-8" standalone="yes"?><Relationships xmlns="http://schemas.openxmlformats.org/package/2006/relationships"><Relationship Id="rId1" Type="http://schemas.openxmlformats.org/officeDocument/2006/relationships/pivotCacheDefinition" Target="../pivotCache/pivotCacheDefinition40.xml"/></Relationships>
</file>

<file path=xl/pivotTables/_rels/pivotTable84.xml.rels><?xml version="1.0" encoding="UTF-8" standalone="yes"?><Relationships xmlns="http://schemas.openxmlformats.org/package/2006/relationships"><Relationship Id="rId1" Type="http://schemas.openxmlformats.org/officeDocument/2006/relationships/pivotCacheDefinition" Target="../pivotCache/pivotCacheDefinition40.xml"/></Relationships>
</file>

<file path=xl/pivotTables/_rels/pivotTable85.xml.rels><?xml version="1.0" encoding="UTF-8" standalone="yes"?><Relationships xmlns="http://schemas.openxmlformats.org/package/2006/relationships"><Relationship Id="rId1" Type="http://schemas.openxmlformats.org/officeDocument/2006/relationships/pivotCacheDefinition" Target="../pivotCache/pivotCacheDefinition37.xml"/></Relationships>
</file>

<file path=xl/pivotTables/_rels/pivotTable86.xml.rels><?xml version="1.0" encoding="UTF-8" standalone="yes"?><Relationships xmlns="http://schemas.openxmlformats.org/package/2006/relationships"><Relationship Id="rId1" Type="http://schemas.openxmlformats.org/officeDocument/2006/relationships/pivotCacheDefinition" Target="../pivotCache/pivotCacheDefinition37.xml"/></Relationships>
</file>

<file path=xl/pivotTables/_rels/pivotTable87.xml.rels><?xml version="1.0" encoding="UTF-8" standalone="yes"?><Relationships xmlns="http://schemas.openxmlformats.org/package/2006/relationships"><Relationship Id="rId1" Type="http://schemas.openxmlformats.org/officeDocument/2006/relationships/pivotCacheDefinition" Target="../pivotCache/pivotCacheDefinition41.xml"/></Relationships>
</file>

<file path=xl/pivotTables/_rels/pivotTable88.xml.rels><?xml version="1.0" encoding="UTF-8" standalone="yes"?><Relationships xmlns="http://schemas.openxmlformats.org/package/2006/relationships"><Relationship Id="rId1" Type="http://schemas.openxmlformats.org/officeDocument/2006/relationships/pivotCacheDefinition" Target="../pivotCache/pivotCacheDefinition41.xml"/></Relationships>
</file>

<file path=xl/pivotTables/_rels/pivotTable89.xml.rels><?xml version="1.0" encoding="UTF-8" standalone="yes"?><Relationships xmlns="http://schemas.openxmlformats.org/package/2006/relationships"><Relationship Id="rId1" Type="http://schemas.openxmlformats.org/officeDocument/2006/relationships/pivotCacheDefinition" Target="../pivotCache/pivotCacheDefinition38.xml"/></Relationships>
</file>

<file path=xl/pivotTables/_rels/pivotTable90.xml.rels><?xml version="1.0" encoding="UTF-8" standalone="yes"?><Relationships xmlns="http://schemas.openxmlformats.org/package/2006/relationships"><Relationship Id="rId1" Type="http://schemas.openxmlformats.org/officeDocument/2006/relationships/pivotCacheDefinition" Target="../pivotCache/pivotCacheDefinition38.xml"/></Relationships>
</file>

<file path=xl/pivotTables/_rels/pivotTable91.xml.rels><?xml version="1.0" encoding="UTF-8" standalone="yes"?><Relationships xmlns="http://schemas.openxmlformats.org/package/2006/relationships"><Relationship Id="rId1" Type="http://schemas.openxmlformats.org/officeDocument/2006/relationships/pivotCacheDefinition" Target="../pivotCache/pivotCacheDefinition42.xml"/></Relationships>
</file>

<file path=xl/pivotTables/_rels/pivotTable92.xml.rels><?xml version="1.0" encoding="UTF-8" standalone="yes"?><Relationships xmlns="http://schemas.openxmlformats.org/package/2006/relationships"><Relationship Id="rId1" Type="http://schemas.openxmlformats.org/officeDocument/2006/relationships/pivotCacheDefinition" Target="../pivotCache/pivotCacheDefinition42.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Grupoanipa" compact="0" numFmtId="164" outline="0" multipleItemSelectionAllowed="1" showAll="0">
      <items>
        <item x="0"/>
        <item x="1"/>
        <item x="2"/>
        <item x="3"/>
        <item x="4"/>
        <item x="5"/>
        <item x="6"/>
        <item t="default"/>
      </items>
    </pivotField>
    <pivotField name="Mexi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Francis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Grupoanipa" compact="0" numFmtId="164" outline="0" multipleItemSelectionAllowed="1" showAll="0">
      <items>
        <item x="0"/>
        <item x="1"/>
        <item x="2"/>
        <item x="3"/>
        <item x="4"/>
        <item x="5"/>
        <item x="6"/>
        <item t="default"/>
      </items>
    </pivotField>
    <pivotField name="Mexi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Francis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9"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9"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30"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30"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0"/>
        <item x="1"/>
        <item x="5"/>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1" dataCaption="" compact="0" compactData="0">
  <location ref="H75:I8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1" dataCaption="" compact="0" compactData="0">
  <location ref="K75:L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0"/>
        <item x="4"/>
        <item x="1"/>
        <item x="3"/>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20"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axis="axisRow" dataField="1" compact="0" outline="0" multipleItemSelectionAllowed="1" showAll="0" sortType="ascending">
      <items>
        <item x="8"/>
        <item x="7"/>
        <item x="3"/>
        <item x="5"/>
        <item x="1"/>
        <item x="2"/>
        <item x="0"/>
        <item x="6"/>
        <item x="4"/>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2" dataCaption="" compact="0" compactData="0">
  <location ref="H111:I11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0"/>
        <item x="3"/>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2" dataCaption="" compact="0" compactData="0">
  <location ref="K111:L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axis="axisRow" dataField="1" compact="0" outline="0" multipleItemSelectionAllowed="1" showAll="0" sortType="ascending">
      <items>
        <item x="6"/>
        <item x="1"/>
        <item x="3"/>
        <item x="4"/>
        <item x="0"/>
        <item x="2"/>
        <item x="8"/>
        <item x="5"/>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3.xml><?xml version="1.0" encoding="utf-8"?>
<pivotTableDefinition xmlns="http://schemas.openxmlformats.org/spreadsheetml/2006/main" name="Summary-June 17" cacheId="28" dataCaption="" compact="0" compactData="0">
  <location ref="B147:C153"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1"/>
        <item x="4"/>
        <item x="3"/>
        <item x="0"/>
        <item x="2"/>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4.xml><?xml version="1.0" encoding="utf-8"?>
<pivotTableDefinition xmlns="http://schemas.openxmlformats.org/spreadsheetml/2006/main" name="Summary-June 18" cacheId="28" dataCaption="" compact="0" compactData="0">
  <location ref="E147:F156"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ountry" axis="axisRow" dataField="1" compact="0" outline="0" multipleItemSelectionAllowed="1" showAll="0" sortType="ascending">
      <items>
        <item x="8"/>
        <item x="6"/>
        <item x="4"/>
        <item x="0"/>
        <item x="1"/>
        <item x="7"/>
        <item x="2"/>
        <item x="3"/>
        <item x="5"/>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5.xml><?xml version="1.0" encoding="utf-8"?>
<pivotTableDefinition xmlns="http://schemas.openxmlformats.org/spreadsheetml/2006/main" name="Summary-June 19" cacheId="33" dataCaption="" compact="0" compactData="0">
  <location ref="H147:I15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5"/>
        <item x="2"/>
        <item x="4"/>
        <item x="0"/>
        <item x="3"/>
        <item x="1"/>
        <item t="default"/>
      </items>
    </pivotField>
    <pivotField name="QA Notes" compact="0" outline="0" multipleItemSelectionAllowed="1" showAll="0">
      <items>
        <item x="0"/>
        <item x="1"/>
        <item x="2"/>
        <item x="3"/>
        <item x="4"/>
        <item x="5"/>
        <item x="6"/>
        <item x="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6.xml><?xml version="1.0" encoding="utf-8"?>
<pivotTableDefinition xmlns="http://schemas.openxmlformats.org/spreadsheetml/2006/main" name="Summary-June 20" cacheId="33" dataCaption="" compact="0" compactData="0">
  <location ref="K147:L156"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ountry" axis="axisRow" dataField="1" compact="0" outline="0" multipleItemSelectionAllowed="1" showAll="0" sortType="ascending">
      <items>
        <item x="3"/>
        <item x="1"/>
        <item x="7"/>
        <item x="5"/>
        <item x="4"/>
        <item x="6"/>
        <item x="2"/>
        <item x="0"/>
        <item x="8"/>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7.xml><?xml version="1.0" encoding="utf-8"?>
<pivotTableDefinition xmlns="http://schemas.openxmlformats.org/spreadsheetml/2006/main" name="Summary-July" cacheId="34" dataCaption="" compact="0" compactData="0">
  <location ref="B3:C8" firstHeaderRow="0" firstDataRow="1" firstDataCol="0"/>
  <pivotFields>
    <pivotField name="Date" compact="0" numFmtId="164" outline="0" multipleItemSelectionAllowed="1" showAll="0">
      <items>
        <item x="0"/>
        <item x="1"/>
        <item x="2"/>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outline="0" multipleItemSelectionAllowed="1" showAll="0">
      <items>
        <item x="0"/>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8.xml><?xml version="1.0" encoding="utf-8"?>
<pivotTableDefinition xmlns="http://schemas.openxmlformats.org/spreadsheetml/2006/main" name="Summary-July 2" cacheId="34" dataCaption="" compact="0" compactData="0">
  <location ref="E3:F12" firstHeaderRow="0" firstDataRow="1" firstDataCol="0"/>
  <pivotFields>
    <pivotField name="Date" compact="0" numFmtId="164" outline="0" multipleItemSelectionAllowed="1" showAll="0">
      <items>
        <item x="0"/>
        <item x="1"/>
        <item x="2"/>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t="default"/>
      </items>
    </pivotField>
    <pivotField name="Country" axis="axisRow" dataField="1" compact="0" outline="0" multipleItemSelectionAllowed="1" showAll="0" sortType="ascending">
      <items>
        <item x="8"/>
        <item x="5"/>
        <item x="7"/>
        <item x="0"/>
        <item x="1"/>
        <item x="4"/>
        <item x="3"/>
        <item x="6"/>
        <item x="2"/>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9.xml><?xml version="1.0" encoding="utf-8"?>
<pivotTableDefinition xmlns="http://schemas.openxmlformats.org/spreadsheetml/2006/main" name="Summary-July 3" cacheId="38" dataCaption="" compact="0" compactData="0">
  <location ref="H3:I7" firstHeaderRow="0" firstDataRow="1" firstDataCol="0"/>
  <pivotFields>
    <pivotField name="Date" compact="0" numFmtId="164" outline="0" multipleItemSelectionAllowed="1" showAll="0">
      <items>
        <item x="0"/>
        <item x="1"/>
        <item x="2"/>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t="default"/>
      </items>
      <autoSortScope>
        <pivotArea>
          <references>
            <reference field="4294967294">
              <x v="0"/>
            </reference>
          </references>
        </pivotArea>
      </autoSortScope>
    </pivotField>
    <pivotField name="QA Notes" compact="0" outline="0" multipleItemSelectionAllowed="1" showAll="0">
      <items>
        <item x="0"/>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80.xml><?xml version="1.0" encoding="utf-8"?>
<pivotTableDefinition xmlns="http://schemas.openxmlformats.org/spreadsheetml/2006/main" name="Summary-July 4" cacheId="38" dataCaption="" compact="0" compactData="0">
  <location ref="K3:L12" firstHeaderRow="0" firstDataRow="1" firstDataCol="0"/>
  <pivotFields>
    <pivotField name="Date" compact="0" numFmtId="164" outline="0" multipleItemSelectionAllowed="1" showAll="0">
      <items>
        <item x="0"/>
        <item x="1"/>
        <item x="2"/>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t="default"/>
      </items>
    </pivotField>
    <pivotField name="Country" axis="axisRow" dataField="1" compact="0" outline="0" multipleItemSelectionAllowed="1" showAll="0" sortType="ascending">
      <items>
        <item x="8"/>
        <item x="1"/>
        <item x="7"/>
        <item x="0"/>
        <item x="5"/>
        <item x="4"/>
        <item x="6"/>
        <item x="3"/>
        <item x="2"/>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81.xml><?xml version="1.0" encoding="utf-8"?>
<pivotTableDefinition xmlns="http://schemas.openxmlformats.org/spreadsheetml/2006/main" name="Summary-July 5" cacheId="35" dataCaption="" compact="0" compactData="0">
  <location ref="B39:C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2.xml><?xml version="1.0" encoding="utf-8"?>
<pivotTableDefinition xmlns="http://schemas.openxmlformats.org/spreadsheetml/2006/main" name="Summary-July 6" cacheId="35" dataCaption="" compact="0" compactData="0">
  <location ref="E39:F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3.xml><?xml version="1.0" encoding="utf-8"?>
<pivotTableDefinition xmlns="http://schemas.openxmlformats.org/spreadsheetml/2006/main" name="Summary-July 7" cacheId="39" dataCaption="" compact="0" compactData="0">
  <location ref="H39:I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4.xml><?xml version="1.0" encoding="utf-8"?>
<pivotTableDefinition xmlns="http://schemas.openxmlformats.org/spreadsheetml/2006/main" name="Summary-July 8" cacheId="39" dataCaption="" compact="0" compactData="0">
  <location ref="K39:L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5.xml><?xml version="1.0" encoding="utf-8"?>
<pivotTableDefinition xmlns="http://schemas.openxmlformats.org/spreadsheetml/2006/main" name="Summary-July 9" cacheId="36" dataCaption="" compact="0" compactData="0">
  <location ref="B75:C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86.xml><?xml version="1.0" encoding="utf-8"?>
<pivotTableDefinition xmlns="http://schemas.openxmlformats.org/spreadsheetml/2006/main" name="Summary-July 10" cacheId="36" dataCaption="" compact="0" compactData="0">
  <location ref="E75:F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87.xml><?xml version="1.0" encoding="utf-8"?>
<pivotTableDefinition xmlns="http://schemas.openxmlformats.org/spreadsheetml/2006/main" name="Summary-July 11" cacheId="40" dataCaption="" compact="0" compactData="0">
  <location ref="H75:I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88.xml><?xml version="1.0" encoding="utf-8"?>
<pivotTableDefinition xmlns="http://schemas.openxmlformats.org/spreadsheetml/2006/main" name="Summary-July 12" cacheId="40" dataCaption="" compact="0" compactData="0">
  <location ref="K75:L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89.xml><?xml version="1.0" encoding="utf-8"?>
<pivotTableDefinition xmlns="http://schemas.openxmlformats.org/spreadsheetml/2006/main" name="Summary-July 13" cacheId="37" dataCaption="" compact="0" compactData="0">
  <location ref="B111:C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90.xml><?xml version="1.0" encoding="utf-8"?>
<pivotTableDefinition xmlns="http://schemas.openxmlformats.org/spreadsheetml/2006/main" name="Summary-July 14" cacheId="37" dataCaption="" compact="0" compactData="0">
  <location ref="E111:F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1.xml><?xml version="1.0" encoding="utf-8"?>
<pivotTableDefinition xmlns="http://schemas.openxmlformats.org/spreadsheetml/2006/main" name="Summary-July 15" cacheId="41"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92.xml><?xml version="1.0" encoding="utf-8"?>
<pivotTableDefinition xmlns="http://schemas.openxmlformats.org/spreadsheetml/2006/main" name="Summary-July 16" cacheId="41"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Grupoanipa" id="1"/>
    <tableColumn name="Mexico" id="2"/>
    <tableColumn name="Francisco"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ables/table33.xml><?xml version="1.0" encoding="utf-8"?>
<table xmlns="http://schemas.openxmlformats.org/spreadsheetml/2006/main" ref="BN1:BT976" displayName="MCC_June_Week_5" name="MCC_June_Week_5" id="33">
  <tableColumns count="7">
    <tableColumn name="Date" id="1"/>
    <tableColumn name="External Case ID" id="2"/>
    <tableColumn name="Case Name" id="3"/>
    <tableColumn name="Country" id="4"/>
    <tableColumn name="Investigator" id="5"/>
    <tableColumn name="QA Notes" id="6"/>
    <tableColumn name="QA'd" id="7"/>
  </tableColumns>
  <tableStyleInfo name="June-style 9" showColumnStripes="0" showFirstColumn="1" showLastColumn="1" showRowStripes="1"/>
</table>
</file>

<file path=xl/tables/table34.xml><?xml version="1.0" encoding="utf-8"?>
<table xmlns="http://schemas.openxmlformats.org/spreadsheetml/2006/main" ref="BV1:CB992" displayName="CS_June_Week_5" name="CS_June_Week_5" id="34">
  <tableColumns count="7">
    <tableColumn name="Date" id="1"/>
    <tableColumn name="External Case ID" id="2"/>
    <tableColumn name="Case Name" id="3"/>
    <tableColumn name="Country" id="4"/>
    <tableColumn name="Investigator" id="5"/>
    <tableColumn name="QA Notes" id="6"/>
    <tableColumn name="QA'd" id="7"/>
  </tableColumns>
  <tableStyleInfo name="June-style 10" showColumnStripes="0" showFirstColumn="1" showLastColumn="1" showRowStripes="1"/>
</table>
</file>

<file path=xl/tables/table35.xml><?xml version="1.0" encoding="utf-8"?>
<table xmlns="http://schemas.openxmlformats.org/spreadsheetml/2006/main" ref="B1:H1003" displayName="MCC_July_Week_1" name="MCC_July_Week_1" id="35">
  <autoFilter ref="$B$1:$H$1003"/>
  <tableColumns count="7">
    <tableColumn name="Date" id="1"/>
    <tableColumn name="External Case ID" id="2"/>
    <tableColumn name="Case Name" id="3"/>
    <tableColumn name="Country" id="4"/>
    <tableColumn name="Investigator" id="5"/>
    <tableColumn name="QA Notes" id="6"/>
    <tableColumn name="QA'd" id="7"/>
  </tableColumns>
  <tableStyleInfo name="July-style" showColumnStripes="0" showFirstColumn="1" showLastColumn="1" showRowStripes="1"/>
</table>
</file>

<file path=xl/tables/table36.xml><?xml version="1.0" encoding="utf-8"?>
<table xmlns="http://schemas.openxmlformats.org/spreadsheetml/2006/main" ref="J1:P1008" displayName="CS_July_Week_1" name="CS_July_Week_1" id="36">
  <tableColumns count="7">
    <tableColumn name="Date" id="1"/>
    <tableColumn name="External Case ID" id="2"/>
    <tableColumn name="Case Name" id="3"/>
    <tableColumn name="Country" id="4"/>
    <tableColumn name="Investigator" id="5"/>
    <tableColumn name="QA Notes" id="6"/>
    <tableColumn name="QA'd" id="7"/>
  </tableColumns>
  <tableStyleInfo name="July-style 2" showColumnStripes="0" showFirstColumn="1" showLastColumn="1" showRowStripes="1"/>
</table>
</file>

<file path=xl/tables/table37.xml><?xml version="1.0" encoding="utf-8"?>
<table xmlns="http://schemas.openxmlformats.org/spreadsheetml/2006/main" totalsRowCount="1" ref="R1:X994" displayName="MCC_July_Week_2" name="MCC_July_Week_2" id="37">
  <tableColumns count="7">
    <tableColumn name="Date" id="1"/>
    <tableColumn name="External Case ID" id="2"/>
    <tableColumn name="Case Name" id="3"/>
    <tableColumn name="Country" id="4"/>
    <tableColumn name="Investigator" id="5"/>
    <tableColumn name="QA Notes" id="6"/>
    <tableColumn name="QA'd" id="7"/>
  </tableColumns>
  <tableStyleInfo name="July-style 3" showColumnStripes="0" showFirstColumn="1" showLastColumn="1" showRowStripes="1"/>
</table>
</file>

<file path=xl/tables/table38.xml><?xml version="1.0" encoding="utf-8"?>
<table xmlns="http://schemas.openxmlformats.org/spreadsheetml/2006/main" ref="Z1:AF994" displayName="CS_July_Week_2" name="CS_July_Week_2" id="38">
  <tableColumns count="7">
    <tableColumn name="Date" id="1"/>
    <tableColumn name="External Case ID" id="2"/>
    <tableColumn name="Case Name" id="3"/>
    <tableColumn name="Country" id="4"/>
    <tableColumn name="Investigator" id="5"/>
    <tableColumn name="QA Notes" id="6"/>
    <tableColumn name="QA'd" id="7"/>
  </tableColumns>
  <tableStyleInfo name="July-style 4" showColumnStripes="0" showFirstColumn="1" showLastColumn="1" showRowStripes="1"/>
</table>
</file>

<file path=xl/tables/table39.xml><?xml version="1.0" encoding="utf-8"?>
<table xmlns="http://schemas.openxmlformats.org/spreadsheetml/2006/main" ref="AH1:AN994" displayName="MCC_July_Week_3" name="MCC_July_Week_3" id="39">
  <tableColumns count="7">
    <tableColumn name="Date" id="1"/>
    <tableColumn name="External Case ID" id="2"/>
    <tableColumn name="Case Name" id="3"/>
    <tableColumn name="Country" id="4"/>
    <tableColumn name="Investigator" id="5"/>
    <tableColumn name="QA Notes" id="6"/>
    <tableColumn name="QA'd" id="7"/>
  </tableColumns>
  <tableStyleInfo name="July-style 5" showColumnStripes="0" showFirstColumn="1" showLastColumn="1" showRowStripes="1"/>
</table>
</file>

<file path=xl/tables/table40.xml><?xml version="1.0" encoding="utf-8"?>
<table xmlns="http://schemas.openxmlformats.org/spreadsheetml/2006/main" ref="AP1:AV992" displayName="CS_July_Week_3" name="CS_July_Week_3" id="40">
  <tableColumns count="7">
    <tableColumn name="Date" id="1"/>
    <tableColumn name="External Case ID" id="2"/>
    <tableColumn name="Case Name" id="3"/>
    <tableColumn name="Country" id="4"/>
    <tableColumn name="Investigator" id="5"/>
    <tableColumn name="QA Notes" id="6"/>
    <tableColumn name="QA'd" id="7"/>
  </tableColumns>
  <tableStyleInfo name="July-style 6" showColumnStripes="0" showFirstColumn="1" showLastColumn="1" showRowStripes="1"/>
</table>
</file>

<file path=xl/tables/table41.xml><?xml version="1.0" encoding="utf-8"?>
<table xmlns="http://schemas.openxmlformats.org/spreadsheetml/2006/main" ref="AX1:BD976" displayName="MCC_July_Week_4" name="MCC_July_Week_4" id="41">
  <tableColumns count="7">
    <tableColumn name="Date" id="1"/>
    <tableColumn name="External Case ID" id="2"/>
    <tableColumn name="Case Name" id="3"/>
    <tableColumn name="Country" id="4"/>
    <tableColumn name="Investigator" id="5"/>
    <tableColumn name="QA Notes" id="6"/>
    <tableColumn name="QA'd" id="7"/>
  </tableColumns>
  <tableStyleInfo name="July-style 7" showColumnStripes="0" showFirstColumn="1" showLastColumn="1" showRowStripes="1"/>
</table>
</file>

<file path=xl/tables/table42.xml><?xml version="1.0" encoding="utf-8"?>
<table xmlns="http://schemas.openxmlformats.org/spreadsheetml/2006/main" ref="BF1:BL992" displayName="CS_July_Week_4" name="CS_July_Week_4" id="42">
  <tableColumns count="7">
    <tableColumn name="Date" id="1"/>
    <tableColumn name="External Case ID" id="2"/>
    <tableColumn name="Case Name" id="3"/>
    <tableColumn name="Country" id="4"/>
    <tableColumn name="Investigator" id="5"/>
    <tableColumn name="QA Notes" id="6"/>
    <tableColumn name="QA'd" id="7"/>
  </tableColumns>
  <tableStyleInfo name="July-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f55efb7c-3d73-4901-8731-d63ae77a7a2a}" id="{f52016b3-341d-4d30-b3bc-08969d065916}"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20" Type="http://schemas.openxmlformats.org/officeDocument/2006/relationships/pivotTable" Target="../pivotTables/pivotTable76.xml"/><Relationship Id="rId11" Type="http://schemas.openxmlformats.org/officeDocument/2006/relationships/pivotTable" Target="../pivotTables/pivotTable67.xml"/><Relationship Id="rId10" Type="http://schemas.openxmlformats.org/officeDocument/2006/relationships/pivotTable" Target="../pivotTables/pivotTable66.xml"/><Relationship Id="rId21" Type="http://schemas.openxmlformats.org/officeDocument/2006/relationships/drawing" Target="../drawings/drawing7.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pivotTable" Target="../pivotTables/pivotTable73.xml"/><Relationship Id="rId16" Type="http://schemas.openxmlformats.org/officeDocument/2006/relationships/pivotTable" Target="../pivotTables/pivotTable72.xml"/><Relationship Id="rId5" Type="http://schemas.openxmlformats.org/officeDocument/2006/relationships/pivotTable" Target="../pivotTables/pivotTable61.xml"/><Relationship Id="rId19" Type="http://schemas.openxmlformats.org/officeDocument/2006/relationships/pivotTable" Target="../pivotTables/pivotTable75.xml"/><Relationship Id="rId6" Type="http://schemas.openxmlformats.org/officeDocument/2006/relationships/pivotTable" Target="../pivotTables/pivotTable62.xml"/><Relationship Id="rId18" Type="http://schemas.openxmlformats.org/officeDocument/2006/relationships/pivotTable" Target="../pivotTables/pivotTable74.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20" Type="http://schemas.openxmlformats.org/officeDocument/2006/relationships/table" Target="../tables/table31.xml"/><Relationship Id="rId22" Type="http://schemas.openxmlformats.org/officeDocument/2006/relationships/table" Target="../tables/table33.xml"/><Relationship Id="rId21" Type="http://schemas.openxmlformats.org/officeDocument/2006/relationships/table" Target="../tables/table32.xml"/><Relationship Id="rId23" Type="http://schemas.openxmlformats.org/officeDocument/2006/relationships/table" Target="../tables/table34.xml"/><Relationship Id="rId1" Type="http://schemas.openxmlformats.org/officeDocument/2006/relationships/hyperlink" Target="http://soluvial.cl" TargetMode="External"/><Relationship Id="rId2" Type="http://schemas.openxmlformats.org/officeDocument/2006/relationships/hyperlink" Target="https://www.sketchup.pleteo.com/cases/5315731/activityLog" TargetMode="External"/><Relationship Id="rId3" Type="http://schemas.openxmlformats.org/officeDocument/2006/relationships/drawing" Target="../drawings/drawing8.xml"/><Relationship Id="rId15" Type="http://schemas.openxmlformats.org/officeDocument/2006/relationships/table" Target="../tables/table26.xml"/><Relationship Id="rId14" Type="http://schemas.openxmlformats.org/officeDocument/2006/relationships/table" Target="../tables/table25.xml"/><Relationship Id="rId17" Type="http://schemas.openxmlformats.org/officeDocument/2006/relationships/table" Target="../tables/table28.xml"/><Relationship Id="rId16" Type="http://schemas.openxmlformats.org/officeDocument/2006/relationships/table" Target="../tables/table27.xml"/><Relationship Id="rId19" Type="http://schemas.openxmlformats.org/officeDocument/2006/relationships/table" Target="../tables/table30.xml"/><Relationship Id="rId18" Type="http://schemas.openxmlformats.org/officeDocument/2006/relationships/table" Target="../tables/table29.xml"/></Relationships>
</file>

<file path=xl/worksheets/_rels/sheet9.xml.rels><?xml version="1.0" encoding="UTF-8" standalone="yes"?><Relationships xmlns="http://schemas.openxmlformats.org/package/2006/relationships"><Relationship Id="rId11" Type="http://schemas.openxmlformats.org/officeDocument/2006/relationships/pivotTable" Target="../pivotTables/pivotTable87.xml"/><Relationship Id="rId10" Type="http://schemas.openxmlformats.org/officeDocument/2006/relationships/pivotTable" Target="../pivotTables/pivotTable86.xml"/><Relationship Id="rId13" Type="http://schemas.openxmlformats.org/officeDocument/2006/relationships/pivotTable" Target="../pivotTables/pivotTable89.xml"/><Relationship Id="rId12" Type="http://schemas.openxmlformats.org/officeDocument/2006/relationships/pivotTable" Target="../pivotTables/pivotTable88.xml"/><Relationship Id="rId1" Type="http://schemas.openxmlformats.org/officeDocument/2006/relationships/pivotTable" Target="../pivotTables/pivotTable77.xml"/><Relationship Id="rId2" Type="http://schemas.openxmlformats.org/officeDocument/2006/relationships/pivotTable" Target="../pivotTables/pivotTable78.xml"/><Relationship Id="rId3" Type="http://schemas.openxmlformats.org/officeDocument/2006/relationships/pivotTable" Target="../pivotTables/pivotTable79.xml"/><Relationship Id="rId4" Type="http://schemas.openxmlformats.org/officeDocument/2006/relationships/pivotTable" Target="../pivotTables/pivotTable80.xml"/><Relationship Id="rId9" Type="http://schemas.openxmlformats.org/officeDocument/2006/relationships/pivotTable" Target="../pivotTables/pivotTable85.xml"/><Relationship Id="rId15" Type="http://schemas.openxmlformats.org/officeDocument/2006/relationships/pivotTable" Target="../pivotTables/pivotTable91.xml"/><Relationship Id="rId14" Type="http://schemas.openxmlformats.org/officeDocument/2006/relationships/pivotTable" Target="../pivotTables/pivotTable90.xml"/><Relationship Id="rId17" Type="http://schemas.openxmlformats.org/officeDocument/2006/relationships/drawing" Target="../drawings/drawing9.xml"/><Relationship Id="rId16" Type="http://schemas.openxmlformats.org/officeDocument/2006/relationships/pivotTable" Target="../pivotTables/pivotTable92.xml"/><Relationship Id="rId5" Type="http://schemas.openxmlformats.org/officeDocument/2006/relationships/pivotTable" Target="../pivotTables/pivotTable81.xml"/><Relationship Id="rId6" Type="http://schemas.openxmlformats.org/officeDocument/2006/relationships/pivotTable" Target="../pivotTables/pivotTable82.xml"/><Relationship Id="rId7" Type="http://schemas.openxmlformats.org/officeDocument/2006/relationships/pivotTable" Target="../pivotTables/pivotTable83.xml"/><Relationship Id="rId8" Type="http://schemas.openxmlformats.org/officeDocument/2006/relationships/pivotTable" Target="../pivotTables/pivotTable84.xml"/></Relationships>
</file>

<file path=xl/worksheets/_rels/sheet10.xml.rels><?xml version="1.0" encoding="UTF-8" standalone="yes"?><Relationships xmlns="http://schemas.openxmlformats.org/package/2006/relationships"><Relationship Id="rId11" Type="http://schemas.openxmlformats.org/officeDocument/2006/relationships/table" Target="../tables/table36.xml"/><Relationship Id="rId10" Type="http://schemas.openxmlformats.org/officeDocument/2006/relationships/table" Target="../tables/table35.xml"/><Relationship Id="rId13" Type="http://schemas.openxmlformats.org/officeDocument/2006/relationships/table" Target="../tables/table38.xml"/><Relationship Id="rId12" Type="http://schemas.openxmlformats.org/officeDocument/2006/relationships/table" Target="../tables/table37.xml"/><Relationship Id="rId1" Type="http://schemas.openxmlformats.org/officeDocument/2006/relationships/drawing" Target="../drawings/drawing10.xml"/><Relationship Id="rId15" Type="http://schemas.openxmlformats.org/officeDocument/2006/relationships/table" Target="../tables/table40.xml"/><Relationship Id="rId14" Type="http://schemas.openxmlformats.org/officeDocument/2006/relationships/table" Target="../tables/table39.xml"/><Relationship Id="rId17" Type="http://schemas.openxmlformats.org/officeDocument/2006/relationships/table" Target="../tables/table42.xml"/><Relationship Id="rId16" Type="http://schemas.openxmlformats.org/officeDocument/2006/relationships/table" Target="../tables/table4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2336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58" t="s">
        <v>2339</v>
      </c>
      <c r="D18" s="10"/>
      <c r="E18" s="30" t="s">
        <v>34</v>
      </c>
      <c r="F18" s="30" t="s">
        <v>35</v>
      </c>
      <c r="G18" s="10"/>
      <c r="H18" s="16" t="s">
        <v>33</v>
      </c>
      <c r="I18" s="358" t="s">
        <v>2339</v>
      </c>
      <c r="J18" s="10"/>
      <c r="K18" s="30" t="s">
        <v>34</v>
      </c>
      <c r="L18" s="30" t="s">
        <v>35</v>
      </c>
    </row>
    <row r="19"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outlineLevel="1">
      <c r="D22" s="10"/>
      <c r="E22" s="37" t="s">
        <v>40</v>
      </c>
      <c r="F22" s="38">
        <f>sum(C19:C21)</f>
        <v>120</v>
      </c>
      <c r="G22" s="10"/>
      <c r="H22" s="22" t="s">
        <v>23</v>
      </c>
      <c r="I22" s="36">
        <v>10.0</v>
      </c>
      <c r="J22" s="10"/>
      <c r="K22" s="33">
        <f>SUMIF($K$4:$K$17, "Peru", $L$4:$L$17)</f>
        <v>14</v>
      </c>
      <c r="L22" s="33">
        <f t="shared" si="2"/>
        <v>-4</v>
      </c>
    </row>
    <row r="23" outlineLevel="1">
      <c r="D23" s="10"/>
      <c r="E23" s="37" t="s">
        <v>41</v>
      </c>
      <c r="F23" s="38">
        <f>SUM(F19:F21)</f>
        <v>2</v>
      </c>
      <c r="G23" s="10"/>
      <c r="H23" s="23" t="s">
        <v>2340</v>
      </c>
      <c r="I23" s="36">
        <v>20.0</v>
      </c>
      <c r="J23" s="10"/>
      <c r="K23" s="33">
        <f>SUM(SUMIF($K$4:$K$17, "Bolivia",$L$4:$L$17), SUMIF($K$4:$K$17, "Paraguay",$L$4:$L$17), SUMIF($K$4:$K$17, "Uruguay",$L$4:$L$17))</f>
        <v>7</v>
      </c>
      <c r="L23" s="33">
        <f t="shared" si="2"/>
        <v>13</v>
      </c>
    </row>
    <row r="24" outlineLevel="1">
      <c r="D24" s="10"/>
      <c r="G24" s="10"/>
      <c r="H24" s="10"/>
      <c r="I24" s="10"/>
      <c r="J24" s="10"/>
      <c r="K24" s="37" t="s">
        <v>40</v>
      </c>
      <c r="L24" s="247">
        <f>sum(I19:I23)</f>
        <v>110</v>
      </c>
    </row>
    <row r="25" outlineLevel="1">
      <c r="G25" s="10"/>
      <c r="J25" s="10"/>
      <c r="K25" s="37" t="s">
        <v>41</v>
      </c>
      <c r="L25" s="38">
        <f>SUM(L19:L23)</f>
        <v>2</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2341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361" t="s">
        <v>2345</v>
      </c>
      <c r="D54" s="10"/>
      <c r="E54" s="30" t="s">
        <v>34</v>
      </c>
      <c r="F54" s="30" t="s">
        <v>35</v>
      </c>
      <c r="G54" s="10"/>
      <c r="H54" s="29" t="s">
        <v>33</v>
      </c>
      <c r="I54" s="361" t="s">
        <v>2345</v>
      </c>
      <c r="J54" s="10"/>
      <c r="K54" s="30" t="s">
        <v>34</v>
      </c>
      <c r="L54" s="30" t="s">
        <v>35</v>
      </c>
    </row>
    <row r="55"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outlineLevel="1">
      <c r="D58" s="10"/>
      <c r="E58" s="37" t="s">
        <v>40</v>
      </c>
      <c r="F58" s="38">
        <f>sum(C55:C57)</f>
        <v>60</v>
      </c>
      <c r="G58" s="10"/>
      <c r="H58" s="22" t="s">
        <v>23</v>
      </c>
      <c r="I58" s="36">
        <v>15.0</v>
      </c>
      <c r="J58" s="10"/>
      <c r="K58" s="33">
        <f>SUM(SUMIF($K$40:$K$53, "Peru",$L$40:$L$53))</f>
        <v>17</v>
      </c>
      <c r="L58" s="33">
        <f t="shared" si="4"/>
        <v>-2</v>
      </c>
    </row>
    <row r="59"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outlineLevel="1">
      <c r="D60" s="10"/>
      <c r="G60" s="10"/>
      <c r="H60" s="10"/>
      <c r="I60" s="10"/>
      <c r="J60" s="10"/>
      <c r="K60" s="37" t="s">
        <v>40</v>
      </c>
      <c r="L60" s="247">
        <f>sum(I55:I59)</f>
        <v>60</v>
      </c>
    </row>
    <row r="61" outlineLevel="1">
      <c r="G61" s="10"/>
      <c r="J61" s="10"/>
      <c r="K61" s="37" t="s">
        <v>41</v>
      </c>
      <c r="L61" s="38">
        <f>SUM(L55:L59)</f>
        <v>-41</v>
      </c>
    </row>
    <row r="62" outlineLevel="1">
      <c r="G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35</v>
      </c>
      <c r="F91" s="246">
        <f t="shared" ref="F91:F93" si="5">C91-E91</f>
        <v>5</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26</v>
      </c>
      <c r="F92" s="246">
        <f t="shared" si="5"/>
        <v>14</v>
      </c>
      <c r="G92" s="10"/>
      <c r="H92" s="22" t="s">
        <v>18</v>
      </c>
      <c r="I92" s="36">
        <v>25.0</v>
      </c>
      <c r="J92" s="10"/>
      <c r="K92" s="33">
        <f>SUM(SUMIF($K$76:$K$89, "Chile",$L$76:$L$89))</f>
        <v>17</v>
      </c>
      <c r="L92" s="33">
        <f t="shared" si="6"/>
        <v>8</v>
      </c>
    </row>
    <row r="93" outlineLevel="1">
      <c r="B93" s="19" t="s">
        <v>953</v>
      </c>
      <c r="C93" s="32">
        <v>40.0</v>
      </c>
      <c r="D93" s="10"/>
      <c r="E93" s="33">
        <f>SUM(SUMIF($E$76:$E$89,"Nicaragua",$F$76:$F$89), SUMIF($E$76:$E$89,"Guatemala",$F$76:$F$89), SUMIF($E$76:$E$89,"El Salvador",$F$76:$F$89), SUMIF($E$76:$E$89,"Belize",$F$76:$F$89), SUMIF($E$76:$E$89,"Honduras",$F$76:$F$89))</f>
        <v>42</v>
      </c>
      <c r="F93" s="246">
        <f t="shared" si="5"/>
        <v>-2</v>
      </c>
      <c r="G93" s="10"/>
      <c r="H93" s="23" t="s">
        <v>954</v>
      </c>
      <c r="I93" s="36">
        <v>35.0</v>
      </c>
      <c r="J93" s="10"/>
      <c r="K93" s="33">
        <f>SUM(SUMIF($K$76:$K$89, "Ecuador",$L$76:$L$89), SUMIF($K$76:$K$89, "Colombia",$L$76:$L$89))</f>
        <v>25</v>
      </c>
      <c r="L93" s="33">
        <f t="shared" si="6"/>
        <v>10</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17</v>
      </c>
      <c r="G95" s="10"/>
      <c r="H95" s="23" t="s">
        <v>2340</v>
      </c>
      <c r="I95" s="36">
        <v>20.0</v>
      </c>
      <c r="J95" s="10"/>
      <c r="K95" s="33">
        <f>SUM(SUMIF($K$76:$K$89, "Bolivia",$L$76:$L$89), SUMIF($K$76:$K$89, "Paraguay",$L$76:$L$89), SUMIF($K$76:$K$89, "Uruguay",$L$76:$L$89))</f>
        <v>25</v>
      </c>
      <c r="L95" s="33">
        <f t="shared" si="6"/>
        <v>-5</v>
      </c>
    </row>
    <row r="96" outlineLevel="1">
      <c r="D96" s="10"/>
      <c r="G96" s="10"/>
      <c r="H96" s="10"/>
      <c r="I96" s="15"/>
      <c r="J96" s="10"/>
      <c r="K96" s="37" t="s">
        <v>40</v>
      </c>
      <c r="L96" s="247">
        <f>sum(I91:I95)</f>
        <v>120</v>
      </c>
    </row>
    <row r="97" outlineLevel="1">
      <c r="G97" s="10"/>
      <c r="H97" s="10"/>
      <c r="I97" s="10"/>
      <c r="J97" s="10"/>
      <c r="K97" s="37" t="s">
        <v>41</v>
      </c>
      <c r="L97" s="38">
        <f>SUM(L91:L95)</f>
        <v>2</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3665</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68</v>
      </c>
      <c r="F127" s="246">
        <f t="shared" ref="F127:F129" si="7">C127-E127</f>
        <v>-28</v>
      </c>
      <c r="G127" s="10"/>
      <c r="H127" s="23" t="s">
        <v>11</v>
      </c>
      <c r="I127" s="36">
        <v>25.0</v>
      </c>
      <c r="J127" s="10"/>
      <c r="K127" s="33">
        <f>SUM(SUMIF($K$112:$K$125, "Argentina",$L$112:$L$125))</f>
        <v>19</v>
      </c>
      <c r="L127" s="33">
        <f t="shared" ref="L127:L131" si="8">I127-K127</f>
        <v>6</v>
      </c>
    </row>
    <row r="128" outlineLevel="1">
      <c r="B128" s="19" t="s">
        <v>952</v>
      </c>
      <c r="C128" s="32">
        <v>40.0</v>
      </c>
      <c r="D128" s="10"/>
      <c r="E128" s="33">
        <f>SUM(SUMIF($E$112:$E$125,"Dominican Republic",$F$112:$F$125), SUMIF($E$112:$E$125,"Panama",$F$112:$F$125), SUMIF($E$112:$E$125,"Costa Rica",$F$112:$F$125))</f>
        <v>19</v>
      </c>
      <c r="F128" s="246">
        <f t="shared" si="7"/>
        <v>21</v>
      </c>
      <c r="G128" s="10"/>
      <c r="H128" s="22" t="s">
        <v>18</v>
      </c>
      <c r="I128" s="36">
        <v>25.0</v>
      </c>
      <c r="J128" s="10"/>
      <c r="K128" s="33">
        <f>SUM(SUMIF($K$112:$K$125, "Chile",$L$112:$L$125))</f>
        <v>8</v>
      </c>
      <c r="L128" s="33">
        <f t="shared" si="8"/>
        <v>17</v>
      </c>
    </row>
    <row r="129" outlineLevel="1">
      <c r="B129" s="19" t="s">
        <v>953</v>
      </c>
      <c r="C129" s="32">
        <v>40.0</v>
      </c>
      <c r="D129" s="10"/>
      <c r="E129" s="33">
        <f>SUM(SUMIF($E$112:$E$125,"Nicaragua",$F$112:$F$125), SUMIF($E$112:$E$125,"Guatemala",$F$112:$F$125), SUMIF($E$112:$E$125,"El Salvador",$F$112:$F$125), SUMIF($E$112:$E$125,"Belize",$F$112:$F$125), SUMIF($E$112:$E$125,"Honduras",$F$112:$F$125))</f>
        <v>25</v>
      </c>
      <c r="F129" s="246">
        <f t="shared" si="7"/>
        <v>15</v>
      </c>
      <c r="G129" s="10"/>
      <c r="H129" s="23" t="s">
        <v>954</v>
      </c>
      <c r="I129" s="36">
        <v>35.0</v>
      </c>
      <c r="J129" s="10"/>
      <c r="K129" s="33">
        <f>SUM(SUMIF($K$112:$K$125, "Ecuador",$L$112:$L$125), SUMIF($K$112:$K$125, "Colombia",$L$112:$L$125))</f>
        <v>14</v>
      </c>
      <c r="L129" s="33">
        <f t="shared" si="8"/>
        <v>21</v>
      </c>
    </row>
    <row r="130" outlineLevel="1">
      <c r="D130" s="10"/>
      <c r="E130" s="37" t="s">
        <v>40</v>
      </c>
      <c r="F130" s="38">
        <f>sum(C127:C129)</f>
        <v>120</v>
      </c>
      <c r="G130" s="10"/>
      <c r="H130" s="22" t="s">
        <v>23</v>
      </c>
      <c r="I130" s="36">
        <v>15.0</v>
      </c>
      <c r="J130" s="10"/>
      <c r="K130" s="33">
        <f>SUM(SUMIF($K$112:$K$125, "Peru",$L$112:$L$125))</f>
        <v>29</v>
      </c>
      <c r="L130" s="33">
        <f t="shared" si="8"/>
        <v>-14</v>
      </c>
    </row>
    <row r="131" outlineLevel="1">
      <c r="D131" s="10"/>
      <c r="E131" s="37" t="s">
        <v>41</v>
      </c>
      <c r="F131" s="38">
        <f>SUM(F127:F129)</f>
        <v>8</v>
      </c>
      <c r="G131" s="10"/>
      <c r="H131" s="23" t="s">
        <v>37</v>
      </c>
      <c r="I131" s="36">
        <v>20.0</v>
      </c>
      <c r="J131" s="10"/>
      <c r="K131" s="33">
        <f>SUM(SUMIF($K$112:$K$125, "Bolivia",$L$112:$L$125), SUMIF($K$112:$K$125, "Paraguay",$L$112:$L$125), SUMIF($K$112:$K$125, "Uruguay",$L$112:$L$125))</f>
        <v>7</v>
      </c>
      <c r="L131" s="33">
        <f t="shared" si="8"/>
        <v>13</v>
      </c>
    </row>
    <row r="132" outlineLevel="1">
      <c r="D132" s="10"/>
      <c r="G132" s="10"/>
      <c r="H132" s="10"/>
      <c r="I132" s="10"/>
      <c r="J132" s="10"/>
      <c r="K132" s="37" t="s">
        <v>40</v>
      </c>
      <c r="L132" s="247">
        <f>sum(I127:I131)</f>
        <v>120</v>
      </c>
    </row>
    <row r="133" outlineLevel="1">
      <c r="G133" s="10"/>
      <c r="H133" s="10"/>
      <c r="I133" s="10"/>
      <c r="J133" s="10"/>
      <c r="K133" s="37" t="s">
        <v>41</v>
      </c>
      <c r="L133" s="38">
        <f>SUM(L127:L131)</f>
        <v>43</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outlineLevel="1">
      <c r="A146" s="364" t="s">
        <v>3666</v>
      </c>
      <c r="B146" s="9" t="s">
        <v>1</v>
      </c>
      <c r="G146" s="10"/>
      <c r="H146" s="11" t="s">
        <v>2</v>
      </c>
    </row>
    <row r="147" outlineLevel="1"/>
    <row r="148" outlineLevel="1"/>
    <row r="149" outlineLevel="1"/>
    <row r="150" outlineLevel="1"/>
    <row r="151" outlineLevel="1"/>
    <row r="152" outlineLevel="1"/>
    <row r="153" outlineLevel="1"/>
    <row r="154" outlineLevel="1"/>
    <row r="155" outlineLevel="1"/>
    <row r="156" outlineLevel="1"/>
    <row r="157" outlineLevel="1"/>
    <row r="158" outlineLevel="1"/>
    <row r="159" outlineLevel="1"/>
    <row r="160" outlineLevel="1"/>
    <row r="161" outlineLevel="1">
      <c r="B161" s="10"/>
      <c r="C161" s="10"/>
      <c r="D161" s="10"/>
      <c r="E161" s="10"/>
      <c r="F161" s="10"/>
      <c r="G161" s="10"/>
      <c r="H161" s="10"/>
      <c r="I161" s="10"/>
      <c r="J161" s="10"/>
      <c r="K161" s="10"/>
      <c r="L161" s="10"/>
    </row>
    <row r="162" outlineLevel="1">
      <c r="B162" s="29" t="s">
        <v>33</v>
      </c>
      <c r="C162" s="449" t="s">
        <v>2345</v>
      </c>
      <c r="D162" s="10"/>
      <c r="E162" s="30" t="s">
        <v>34</v>
      </c>
      <c r="F162" s="30" t="s">
        <v>35</v>
      </c>
      <c r="G162" s="10"/>
      <c r="H162" s="29" t="s">
        <v>33</v>
      </c>
      <c r="I162" s="449" t="s">
        <v>2345</v>
      </c>
      <c r="J162" s="10"/>
      <c r="K162" s="30" t="s">
        <v>34</v>
      </c>
      <c r="L162" s="30" t="s">
        <v>35</v>
      </c>
    </row>
    <row r="163" outlineLevel="1">
      <c r="B163" s="31" t="s">
        <v>22</v>
      </c>
      <c r="C163" s="32">
        <v>40.0</v>
      </c>
      <c r="D163" s="10"/>
      <c r="E163" s="33">
        <f>SUMIF($E$148:$E$161,"Mexico",$F$148:$F$161)</f>
        <v>59</v>
      </c>
      <c r="F163" s="246">
        <f t="shared" ref="F163:F165" si="9">C163-E163</f>
        <v>-19</v>
      </c>
      <c r="G163" s="10"/>
      <c r="H163" s="23" t="s">
        <v>11</v>
      </c>
      <c r="I163" s="36">
        <v>25.0</v>
      </c>
      <c r="J163" s="10"/>
      <c r="K163" s="33">
        <f>SUM(SUMIF($K$148:$K$161, "Argentina",$L$148:$L$161))</f>
        <v>25</v>
      </c>
      <c r="L163" s="33">
        <f t="shared" ref="L163:L167" si="10">I163-K163</f>
        <v>0</v>
      </c>
    </row>
    <row r="164" outlineLevel="1">
      <c r="B164" s="19" t="s">
        <v>952</v>
      </c>
      <c r="C164" s="32">
        <v>40.0</v>
      </c>
      <c r="D164" s="10"/>
      <c r="E164" s="33">
        <f>SUM(SUMIF($E$148:$E$161,"Dominican Republic",$F$148:$F$161), SUMIF($E$148:$E$161,"Panama",$F$148:$F$161), SUMIF($E$148:$E$161,"Costa Rica",$F$148:$F$161))</f>
        <v>36</v>
      </c>
      <c r="F164" s="246">
        <f t="shared" si="9"/>
        <v>4</v>
      </c>
      <c r="G164" s="10"/>
      <c r="H164" s="22" t="s">
        <v>18</v>
      </c>
      <c r="I164" s="36">
        <v>25.0</v>
      </c>
      <c r="J164" s="10"/>
      <c r="K164" s="33">
        <f>SUM(SUMIF($K$148:$K$161, "Chile",$L$148:$L$161))</f>
        <v>17</v>
      </c>
      <c r="L164" s="33">
        <f t="shared" si="10"/>
        <v>8</v>
      </c>
    </row>
    <row r="165" outlineLevel="1">
      <c r="B165" s="19" t="s">
        <v>953</v>
      </c>
      <c r="C165" s="32">
        <v>40.0</v>
      </c>
      <c r="D165" s="10"/>
      <c r="E165" s="33">
        <f>SUM(SUMIF($E$148:$E$161,"Nicaragua",$F$148:$F$161), SUMIF($E$148:$E$161,"Guatemala",$F$148:$F$161), SUMIF($E$148:$E$161,"El Salvador",$F$148:$F$161), SUMIF($E$112:$E$125,"Belize",$F$112:$F$125), SUMIF($E$112:$E$125,"Honduras",$F$112:$F$125))</f>
        <v>36</v>
      </c>
      <c r="F165" s="246">
        <f t="shared" si="9"/>
        <v>4</v>
      </c>
      <c r="G165" s="10"/>
      <c r="H165" s="23" t="s">
        <v>954</v>
      </c>
      <c r="I165" s="36">
        <v>35.0</v>
      </c>
      <c r="J165" s="10"/>
      <c r="K165" s="33">
        <f>SUM(SUMIF($K$148:$K$161, "Ecuador",$L$148:$L$161), SUMIF($K$148:$K$161, "Colombia",$L$148:$L$161))</f>
        <v>21</v>
      </c>
      <c r="L165" s="33">
        <f t="shared" si="10"/>
        <v>14</v>
      </c>
    </row>
    <row r="166" outlineLevel="1">
      <c r="D166" s="10"/>
      <c r="E166" s="37" t="s">
        <v>40</v>
      </c>
      <c r="F166" s="38">
        <f>sum(C163:C165)</f>
        <v>120</v>
      </c>
      <c r="G166" s="10"/>
      <c r="H166" s="22" t="s">
        <v>23</v>
      </c>
      <c r="I166" s="36">
        <v>15.0</v>
      </c>
      <c r="J166" s="10"/>
      <c r="K166" s="33">
        <f>SUM(SUMIF($K$148:$K$161, "Peru",$L$148:$L$161))</f>
        <v>36</v>
      </c>
      <c r="L166" s="33">
        <f t="shared" si="10"/>
        <v>-21</v>
      </c>
    </row>
    <row r="167" outlineLevel="1">
      <c r="D167" s="10"/>
      <c r="E167" s="37" t="s">
        <v>41</v>
      </c>
      <c r="F167" s="38">
        <f>SUM(F163:F165)</f>
        <v>-11</v>
      </c>
      <c r="G167" s="10"/>
      <c r="H167" s="23" t="s">
        <v>37</v>
      </c>
      <c r="I167" s="36">
        <v>20.0</v>
      </c>
      <c r="J167" s="10"/>
      <c r="K167" s="33">
        <f>SUM(SUMIF($K$148:$K$161, "Bolivia",$L$148:$L$161), SUMIF($K$148:$K$161, "Paraguay",$L$148:$L$161), SUMIF($K$148:$K$161, "Uruguay",$L$148:$L$161))</f>
        <v>14</v>
      </c>
      <c r="L167" s="33">
        <f t="shared" si="10"/>
        <v>6</v>
      </c>
    </row>
    <row r="168" outlineLevel="1">
      <c r="D168" s="10"/>
      <c r="G168" s="10"/>
      <c r="H168" s="10"/>
      <c r="I168" s="10"/>
      <c r="J168" s="10"/>
      <c r="K168" s="37" t="s">
        <v>40</v>
      </c>
      <c r="L168" s="247">
        <f>sum(I163:I167)</f>
        <v>120</v>
      </c>
    </row>
    <row r="169" outlineLevel="1">
      <c r="G169" s="10"/>
      <c r="H169" s="10"/>
      <c r="I169" s="10"/>
      <c r="J169" s="10"/>
      <c r="K169" s="37" t="s">
        <v>41</v>
      </c>
      <c r="L169" s="38">
        <f>SUM(L163:L167)</f>
        <v>7</v>
      </c>
    </row>
    <row r="170" outlineLevel="1">
      <c r="G170" s="10"/>
      <c r="H170" s="10"/>
      <c r="I170" s="10"/>
      <c r="J170" s="10"/>
    </row>
    <row r="171" outlineLevel="1">
      <c r="G171" s="10"/>
    </row>
    <row r="172" outlineLevel="1">
      <c r="G172" s="10"/>
    </row>
    <row r="173" outlineLevel="1">
      <c r="G173" s="10"/>
    </row>
    <row r="174" outlineLevel="1"/>
    <row r="175" outlineLevel="1"/>
    <row r="176" outlineLevel="1"/>
    <row r="177" outlineLevel="1"/>
    <row r="178" outlineLevel="1"/>
    <row r="179" outlineLevel="1"/>
    <row r="180" outlineLevel="1"/>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9">
    <mergeCell ref="A1:AE1"/>
    <mergeCell ref="A2:A36"/>
    <mergeCell ref="B2:F2"/>
    <mergeCell ref="H2:L2"/>
    <mergeCell ref="A37:AE37"/>
    <mergeCell ref="B38:F38"/>
    <mergeCell ref="H38:L38"/>
    <mergeCell ref="A110:A144"/>
    <mergeCell ref="A145:AE145"/>
    <mergeCell ref="A146:A180"/>
    <mergeCell ref="B146:F146"/>
    <mergeCell ref="H146:L146"/>
    <mergeCell ref="A38:A72"/>
    <mergeCell ref="A74:A108"/>
    <mergeCell ref="B74:F74"/>
    <mergeCell ref="H74:L74"/>
    <mergeCell ref="A109:AE109"/>
    <mergeCell ref="B110:F110"/>
    <mergeCell ref="H110:L110"/>
  </mergeCells>
  <drawing r:id="rId2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 customWidth="1" min="65" max="65" width="6.75"/>
    <col customWidth="1" min="66" max="70" width="22.63" outlineLevel="1"/>
    <col customWidth="1" min="71" max="71" width="30.25" outlineLevel="1"/>
    <col customWidth="1" min="72" max="72" width="22.63" outlineLevel="1"/>
    <col customWidth="1" min="73" max="73" width="9.63" outlineLevel="1"/>
    <col customWidth="1" min="74" max="79" width="22.63" outlineLevel="1"/>
    <col customWidth="1" min="80" max="80" width="19.88" outlineLevel="1"/>
  </cols>
  <sheetData>
    <row r="1" ht="22.5" customHeight="1">
      <c r="A1" s="450"/>
      <c r="B1" s="451" t="s">
        <v>3667</v>
      </c>
      <c r="C1" s="452" t="s">
        <v>22</v>
      </c>
      <c r="D1" s="452" t="s">
        <v>2344</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c r="BM1" s="453"/>
      <c r="BN1" s="454" t="s">
        <v>50</v>
      </c>
      <c r="BO1" s="454" t="s">
        <v>48</v>
      </c>
      <c r="BP1" s="454" t="s">
        <v>49</v>
      </c>
      <c r="BQ1" s="454" t="s">
        <v>5</v>
      </c>
      <c r="BR1" s="454" t="s">
        <v>3</v>
      </c>
      <c r="BS1" s="454" t="s">
        <v>51</v>
      </c>
      <c r="BT1" s="454" t="s">
        <v>962</v>
      </c>
      <c r="BU1" s="258"/>
      <c r="BV1" s="48" t="s">
        <v>50</v>
      </c>
      <c r="BW1" s="48" t="s">
        <v>48</v>
      </c>
      <c r="BX1" s="48" t="s">
        <v>49</v>
      </c>
      <c r="BY1" s="48" t="s">
        <v>5</v>
      </c>
      <c r="BZ1" s="48" t="s">
        <v>3</v>
      </c>
      <c r="CA1" s="48" t="s">
        <v>51</v>
      </c>
      <c r="CB1" s="48" t="s">
        <v>962</v>
      </c>
    </row>
    <row r="2" ht="22.5" customHeight="1">
      <c r="A2" s="368"/>
      <c r="B2" s="270">
        <v>46174.0</v>
      </c>
      <c r="C2" s="273" t="s">
        <v>3668</v>
      </c>
      <c r="D2" s="273" t="s">
        <v>3669</v>
      </c>
      <c r="E2" s="402" t="s">
        <v>22</v>
      </c>
      <c r="F2" s="402" t="s">
        <v>2344</v>
      </c>
      <c r="G2" s="61"/>
      <c r="H2" s="269" t="b">
        <v>1</v>
      </c>
      <c r="J2" s="270">
        <v>46174.0</v>
      </c>
      <c r="K2" s="109" t="s">
        <v>3670</v>
      </c>
      <c r="L2" s="109" t="s">
        <v>3671</v>
      </c>
      <c r="M2" s="58"/>
      <c r="N2" s="58" t="s">
        <v>20</v>
      </c>
      <c r="O2" s="109" t="s">
        <v>3672</v>
      </c>
      <c r="P2" s="298"/>
      <c r="R2" s="369">
        <v>46182.0</v>
      </c>
      <c r="S2" s="326" t="s">
        <v>3673</v>
      </c>
      <c r="T2" s="326" t="s">
        <v>3674</v>
      </c>
      <c r="U2" s="370" t="s">
        <v>44</v>
      </c>
      <c r="V2" s="370" t="s">
        <v>9</v>
      </c>
      <c r="W2" s="195"/>
      <c r="X2" s="371" t="b">
        <v>1</v>
      </c>
      <c r="Z2" s="270">
        <v>46182.0</v>
      </c>
      <c r="AA2" s="109" t="s">
        <v>3675</v>
      </c>
      <c r="AB2" s="109" t="s">
        <v>3676</v>
      </c>
      <c r="AC2" s="58" t="s">
        <v>11</v>
      </c>
      <c r="AD2" s="58" t="s">
        <v>28</v>
      </c>
      <c r="AE2" s="109"/>
      <c r="AF2" s="298"/>
      <c r="AH2" s="455">
        <v>46188.0</v>
      </c>
      <c r="AI2" s="456" t="s">
        <v>3677</v>
      </c>
      <c r="AJ2" s="373" t="s">
        <v>3678</v>
      </c>
      <c r="AK2" s="457" t="s">
        <v>32</v>
      </c>
      <c r="AL2" s="457" t="s">
        <v>9</v>
      </c>
      <c r="AM2" s="458" t="s">
        <v>3679</v>
      </c>
      <c r="AN2" s="269" t="b">
        <v>1</v>
      </c>
      <c r="AP2" s="270">
        <v>46188.0</v>
      </c>
      <c r="AQ2" s="109" t="s">
        <v>3680</v>
      </c>
      <c r="AR2" s="297" t="s">
        <v>3681</v>
      </c>
      <c r="AS2" s="58" t="s">
        <v>11</v>
      </c>
      <c r="AT2" s="58" t="s">
        <v>20</v>
      </c>
      <c r="AU2" s="109"/>
      <c r="AV2" s="269" t="b">
        <v>1</v>
      </c>
      <c r="AX2" s="270">
        <v>46195.0</v>
      </c>
      <c r="AY2" s="109" t="s">
        <v>3682</v>
      </c>
      <c r="AZ2" s="373" t="s">
        <v>3683</v>
      </c>
      <c r="BA2" s="58" t="s">
        <v>22</v>
      </c>
      <c r="BB2" s="58" t="s">
        <v>9</v>
      </c>
      <c r="BC2" s="61"/>
      <c r="BD2" s="269" t="b">
        <v>1</v>
      </c>
      <c r="BF2" s="270">
        <v>46195.0</v>
      </c>
      <c r="BG2" s="109" t="s">
        <v>3684</v>
      </c>
      <c r="BH2" s="109" t="s">
        <v>3685</v>
      </c>
      <c r="BI2" s="58" t="s">
        <v>27</v>
      </c>
      <c r="BJ2" s="58" t="s">
        <v>14</v>
      </c>
      <c r="BK2" s="109"/>
      <c r="BL2" s="269" t="b">
        <v>1</v>
      </c>
      <c r="BM2" s="459"/>
      <c r="BN2" s="270">
        <v>46202.0</v>
      </c>
      <c r="BO2" s="109" t="s">
        <v>3686</v>
      </c>
      <c r="BP2" s="373" t="s">
        <v>3687</v>
      </c>
      <c r="BQ2" s="58" t="s">
        <v>13</v>
      </c>
      <c r="BR2" s="58" t="s">
        <v>2347</v>
      </c>
      <c r="BS2" s="61"/>
      <c r="BT2" s="269" t="b">
        <v>1</v>
      </c>
      <c r="BV2" s="270">
        <v>46202.0</v>
      </c>
      <c r="BW2" s="109" t="s">
        <v>3688</v>
      </c>
      <c r="BX2" s="109" t="s">
        <v>3689</v>
      </c>
      <c r="BY2" s="58" t="s">
        <v>23</v>
      </c>
      <c r="BZ2" s="58" t="s">
        <v>2347</v>
      </c>
      <c r="CA2" s="61"/>
      <c r="CB2" s="269" t="b">
        <v>1</v>
      </c>
    </row>
    <row r="3" ht="22.5" customHeight="1">
      <c r="A3" s="368"/>
      <c r="B3" s="270">
        <v>46174.0</v>
      </c>
      <c r="C3" s="273" t="s">
        <v>3690</v>
      </c>
      <c r="D3" s="273" t="s">
        <v>3691</v>
      </c>
      <c r="E3" s="274" t="s">
        <v>22</v>
      </c>
      <c r="F3" s="274" t="s">
        <v>2344</v>
      </c>
      <c r="G3" s="61"/>
      <c r="H3" s="269" t="b">
        <v>1</v>
      </c>
      <c r="J3" s="270">
        <v>46174.0</v>
      </c>
      <c r="K3" s="109" t="s">
        <v>3692</v>
      </c>
      <c r="L3" s="109" t="s">
        <v>3693</v>
      </c>
      <c r="M3" s="58" t="s">
        <v>18</v>
      </c>
      <c r="N3" s="58" t="s">
        <v>20</v>
      </c>
      <c r="O3" s="61"/>
      <c r="P3" s="269" t="b">
        <v>1</v>
      </c>
      <c r="R3" s="369">
        <v>46182.0</v>
      </c>
      <c r="S3" s="326" t="s">
        <v>3694</v>
      </c>
      <c r="T3" s="326" t="s">
        <v>3695</v>
      </c>
      <c r="U3" s="370" t="s">
        <v>10</v>
      </c>
      <c r="V3" s="370" t="s">
        <v>9</v>
      </c>
      <c r="W3" s="195"/>
      <c r="X3" s="371" t="b">
        <v>1</v>
      </c>
      <c r="Z3" s="403">
        <v>46181.0</v>
      </c>
      <c r="AA3" s="294" t="s">
        <v>3696</v>
      </c>
      <c r="AB3" s="294" t="s">
        <v>3697</v>
      </c>
      <c r="AC3" s="295" t="s">
        <v>23</v>
      </c>
      <c r="AD3" s="391" t="s">
        <v>2337</v>
      </c>
      <c r="AE3" s="109"/>
      <c r="AF3" s="269" t="b">
        <v>1</v>
      </c>
      <c r="AH3" s="455">
        <v>46188.0</v>
      </c>
      <c r="AI3" s="294" t="s">
        <v>3698</v>
      </c>
      <c r="AJ3" s="405" t="s">
        <v>3699</v>
      </c>
      <c r="AK3" s="391" t="s">
        <v>19</v>
      </c>
      <c r="AL3" s="391" t="s">
        <v>2344</v>
      </c>
      <c r="AM3" s="61"/>
      <c r="AN3" s="269" t="b">
        <v>1</v>
      </c>
      <c r="AP3" s="270">
        <v>46188.0</v>
      </c>
      <c r="AQ3" s="109" t="s">
        <v>3700</v>
      </c>
      <c r="AR3" s="109" t="s">
        <v>3701</v>
      </c>
      <c r="AS3" s="271" t="s">
        <v>11</v>
      </c>
      <c r="AT3" s="58" t="s">
        <v>20</v>
      </c>
      <c r="AU3" s="61"/>
      <c r="AV3" s="269" t="b">
        <v>1</v>
      </c>
      <c r="AX3" s="270">
        <v>46195.0</v>
      </c>
      <c r="AY3" s="109" t="s">
        <v>3702</v>
      </c>
      <c r="AZ3" s="373" t="s">
        <v>3703</v>
      </c>
      <c r="BA3" s="58" t="s">
        <v>16</v>
      </c>
      <c r="BB3" s="58" t="s">
        <v>9</v>
      </c>
      <c r="BC3" s="109" t="s">
        <v>3704</v>
      </c>
      <c r="BD3" s="269" t="b">
        <v>1</v>
      </c>
      <c r="BF3" s="270">
        <v>46195.0</v>
      </c>
      <c r="BG3" s="460" t="s">
        <v>3705</v>
      </c>
      <c r="BH3" s="460" t="s">
        <v>3706</v>
      </c>
      <c r="BI3" s="461" t="s">
        <v>27</v>
      </c>
      <c r="BJ3" s="58" t="s">
        <v>14</v>
      </c>
      <c r="BK3" s="61"/>
      <c r="BL3" s="269" t="b">
        <v>1</v>
      </c>
      <c r="BM3" s="459"/>
      <c r="BN3" s="270">
        <v>46203.0</v>
      </c>
      <c r="BO3" s="109" t="s">
        <v>3707</v>
      </c>
      <c r="BP3" s="373" t="s">
        <v>3708</v>
      </c>
      <c r="BQ3" s="58" t="s">
        <v>16</v>
      </c>
      <c r="BR3" s="58" t="s">
        <v>9</v>
      </c>
      <c r="BS3" s="109"/>
      <c r="BT3" s="269" t="b">
        <v>1</v>
      </c>
      <c r="BV3" s="403">
        <v>46202.0</v>
      </c>
      <c r="BW3" s="294" t="s">
        <v>3709</v>
      </c>
      <c r="BX3" s="294" t="s">
        <v>3710</v>
      </c>
      <c r="BY3" s="295" t="s">
        <v>23</v>
      </c>
      <c r="BZ3" s="295" t="s">
        <v>2337</v>
      </c>
      <c r="CA3" s="61"/>
      <c r="CB3" s="269" t="b">
        <v>1</v>
      </c>
    </row>
    <row r="4" ht="22.5" customHeight="1">
      <c r="A4" s="368"/>
      <c r="B4" s="270">
        <v>46174.0</v>
      </c>
      <c r="C4" s="312" t="s">
        <v>3711</v>
      </c>
      <c r="D4" s="373" t="s">
        <v>3712</v>
      </c>
      <c r="E4" s="58" t="s">
        <v>22</v>
      </c>
      <c r="F4" s="58" t="s">
        <v>2344</v>
      </c>
      <c r="G4" s="61"/>
      <c r="H4" s="269" t="b">
        <v>1</v>
      </c>
      <c r="J4" s="270">
        <v>46174.0</v>
      </c>
      <c r="K4" s="109" t="s">
        <v>3713</v>
      </c>
      <c r="L4" s="317" t="s">
        <v>3714</v>
      </c>
      <c r="M4" s="58" t="s">
        <v>18</v>
      </c>
      <c r="N4" s="58" t="s">
        <v>20</v>
      </c>
      <c r="O4" s="61"/>
      <c r="P4" s="269" t="b">
        <v>1</v>
      </c>
      <c r="R4" s="369">
        <v>46182.0</v>
      </c>
      <c r="S4" s="326" t="s">
        <v>3715</v>
      </c>
      <c r="T4" s="326" t="s">
        <v>3716</v>
      </c>
      <c r="U4" s="370"/>
      <c r="V4" s="370" t="s">
        <v>9</v>
      </c>
      <c r="W4" s="326" t="s">
        <v>3717</v>
      </c>
      <c r="X4" s="371"/>
      <c r="Z4" s="401">
        <v>46181.0</v>
      </c>
      <c r="AA4" s="273" t="s">
        <v>3718</v>
      </c>
      <c r="AB4" s="273" t="s">
        <v>3719</v>
      </c>
      <c r="AC4" s="342" t="s">
        <v>21</v>
      </c>
      <c r="AD4" s="402" t="s">
        <v>2337</v>
      </c>
      <c r="AE4" s="61"/>
      <c r="AF4" s="269" t="b">
        <v>1</v>
      </c>
      <c r="AH4" s="379">
        <v>46188.0</v>
      </c>
      <c r="AI4" s="430" t="s">
        <v>3720</v>
      </c>
      <c r="AJ4" s="430" t="s">
        <v>3721</v>
      </c>
      <c r="AK4" s="431" t="s">
        <v>32</v>
      </c>
      <c r="AL4" s="462" t="s">
        <v>2344</v>
      </c>
      <c r="AM4" s="61"/>
      <c r="AN4" s="269" t="b">
        <v>1</v>
      </c>
      <c r="AP4" s="270">
        <v>46188.0</v>
      </c>
      <c r="AQ4" s="109" t="s">
        <v>3722</v>
      </c>
      <c r="AR4" s="109" t="s">
        <v>3723</v>
      </c>
      <c r="AS4" s="58" t="s">
        <v>11</v>
      </c>
      <c r="AT4" s="58" t="s">
        <v>20</v>
      </c>
      <c r="AU4" s="109"/>
      <c r="AV4" s="269" t="b">
        <v>1</v>
      </c>
      <c r="AX4" s="379">
        <v>46195.0</v>
      </c>
      <c r="AY4" s="384" t="s">
        <v>3724</v>
      </c>
      <c r="AZ4" s="373" t="s">
        <v>3725</v>
      </c>
      <c r="BA4" s="58" t="s">
        <v>19</v>
      </c>
      <c r="BB4" s="58" t="s">
        <v>2347</v>
      </c>
      <c r="BC4" s="61"/>
      <c r="BD4" s="269" t="b">
        <v>1</v>
      </c>
      <c r="BF4" s="270">
        <v>46195.0</v>
      </c>
      <c r="BG4" s="463" t="s">
        <v>3726</v>
      </c>
      <c r="BH4" s="463" t="s">
        <v>3727</v>
      </c>
      <c r="BI4" s="464" t="s">
        <v>27</v>
      </c>
      <c r="BJ4" s="58" t="s">
        <v>14</v>
      </c>
      <c r="BK4" s="109"/>
      <c r="BL4" s="269" t="b">
        <v>1</v>
      </c>
      <c r="BM4" s="459"/>
      <c r="BN4" s="270">
        <v>46203.0</v>
      </c>
      <c r="BO4" s="109" t="s">
        <v>3728</v>
      </c>
      <c r="BP4" s="373" t="s">
        <v>3729</v>
      </c>
      <c r="BQ4" s="58" t="s">
        <v>22</v>
      </c>
      <c r="BR4" s="58" t="s">
        <v>2347</v>
      </c>
      <c r="BS4" s="61"/>
      <c r="BT4" s="269" t="b">
        <v>1</v>
      </c>
      <c r="BV4" s="401">
        <v>46202.0</v>
      </c>
      <c r="BW4" s="465" t="s">
        <v>3730</v>
      </c>
      <c r="BX4" s="273" t="s">
        <v>3731</v>
      </c>
      <c r="BY4" s="274" t="s">
        <v>11</v>
      </c>
      <c r="BZ4" s="274" t="s">
        <v>2337</v>
      </c>
      <c r="CA4" s="61"/>
      <c r="CB4" s="269" t="b">
        <v>1</v>
      </c>
    </row>
    <row r="5" ht="22.5" customHeight="1">
      <c r="A5" s="368"/>
      <c r="B5" s="270">
        <v>46174.0</v>
      </c>
      <c r="C5" s="312" t="s">
        <v>3732</v>
      </c>
      <c r="D5" s="373" t="s">
        <v>3733</v>
      </c>
      <c r="E5" s="344" t="s">
        <v>22</v>
      </c>
      <c r="F5" s="344" t="s">
        <v>2344</v>
      </c>
      <c r="G5" s="61"/>
      <c r="H5" s="269" t="b">
        <v>1</v>
      </c>
      <c r="J5" s="270">
        <v>46174.0</v>
      </c>
      <c r="K5" s="109" t="s">
        <v>3734</v>
      </c>
      <c r="L5" s="109" t="s">
        <v>3735</v>
      </c>
      <c r="M5" s="58"/>
      <c r="N5" s="58" t="s">
        <v>20</v>
      </c>
      <c r="O5" s="109" t="s">
        <v>3736</v>
      </c>
      <c r="P5" s="298"/>
      <c r="R5" s="369">
        <v>46182.0</v>
      </c>
      <c r="S5" s="326" t="s">
        <v>3737</v>
      </c>
      <c r="T5" s="326" t="s">
        <v>3738</v>
      </c>
      <c r="U5" s="370" t="s">
        <v>10</v>
      </c>
      <c r="V5" s="370" t="s">
        <v>9</v>
      </c>
      <c r="W5" s="195"/>
      <c r="X5" s="371" t="b">
        <v>1</v>
      </c>
      <c r="Z5" s="403">
        <v>46181.0</v>
      </c>
      <c r="AA5" s="294" t="s">
        <v>3739</v>
      </c>
      <c r="AB5" s="294" t="s">
        <v>3740</v>
      </c>
      <c r="AC5" s="391" t="s">
        <v>18</v>
      </c>
      <c r="AD5" s="391" t="s">
        <v>2337</v>
      </c>
      <c r="AE5" s="109"/>
      <c r="AF5" s="269" t="b">
        <v>1</v>
      </c>
      <c r="AH5" s="455">
        <v>46188.0</v>
      </c>
      <c r="AI5" s="273" t="s">
        <v>3741</v>
      </c>
      <c r="AJ5" s="273" t="s">
        <v>3742</v>
      </c>
      <c r="AK5" s="402" t="s">
        <v>22</v>
      </c>
      <c r="AL5" s="462" t="s">
        <v>2344</v>
      </c>
      <c r="AM5" s="61"/>
      <c r="AN5" s="269" t="b">
        <v>1</v>
      </c>
      <c r="AP5" s="270">
        <v>46188.0</v>
      </c>
      <c r="AQ5" s="384" t="s">
        <v>3743</v>
      </c>
      <c r="AR5" s="109" t="s">
        <v>3744</v>
      </c>
      <c r="AS5" s="58" t="s">
        <v>11</v>
      </c>
      <c r="AT5" s="58" t="s">
        <v>20</v>
      </c>
      <c r="AU5" s="61"/>
      <c r="AV5" s="269" t="b">
        <v>1</v>
      </c>
      <c r="AX5" s="270">
        <v>46195.0</v>
      </c>
      <c r="AY5" s="384" t="s">
        <v>3745</v>
      </c>
      <c r="AZ5" s="373" t="s">
        <v>3746</v>
      </c>
      <c r="BA5" s="58" t="s">
        <v>22</v>
      </c>
      <c r="BB5" s="58" t="s">
        <v>9</v>
      </c>
      <c r="BC5" s="61"/>
      <c r="BD5" s="269" t="b">
        <v>1</v>
      </c>
      <c r="BF5" s="270">
        <v>46195.0</v>
      </c>
      <c r="BG5" s="460" t="s">
        <v>3747</v>
      </c>
      <c r="BH5" s="460" t="s">
        <v>3748</v>
      </c>
      <c r="BI5" s="461" t="s">
        <v>11</v>
      </c>
      <c r="BJ5" s="58" t="s">
        <v>14</v>
      </c>
      <c r="BK5" s="109"/>
      <c r="BL5" s="269" t="b">
        <v>1</v>
      </c>
      <c r="BM5" s="459"/>
      <c r="BN5" s="270">
        <v>46203.0</v>
      </c>
      <c r="BO5" s="109" t="s">
        <v>3749</v>
      </c>
      <c r="BP5" s="373" t="s">
        <v>3750</v>
      </c>
      <c r="BQ5" s="58" t="s">
        <v>32</v>
      </c>
      <c r="BR5" s="58" t="s">
        <v>9</v>
      </c>
      <c r="BS5" s="61"/>
      <c r="BT5" s="269" t="b">
        <v>1</v>
      </c>
      <c r="BV5" s="403">
        <v>46202.0</v>
      </c>
      <c r="BW5" s="294" t="s">
        <v>3751</v>
      </c>
      <c r="BX5" s="294" t="s">
        <v>3752</v>
      </c>
      <c r="BY5" s="295" t="s">
        <v>11</v>
      </c>
      <c r="BZ5" s="295" t="s">
        <v>2337</v>
      </c>
      <c r="CA5" s="61"/>
      <c r="CB5" s="269" t="b">
        <v>1</v>
      </c>
    </row>
    <row r="6" ht="22.5" customHeight="1">
      <c r="A6" s="368"/>
      <c r="B6" s="270">
        <v>46174.0</v>
      </c>
      <c r="C6" s="273" t="s">
        <v>3753</v>
      </c>
      <c r="D6" s="273" t="s">
        <v>3754</v>
      </c>
      <c r="E6" s="402" t="s">
        <v>32</v>
      </c>
      <c r="F6" s="402" t="s">
        <v>2344</v>
      </c>
      <c r="G6" s="61"/>
      <c r="H6" s="269" t="b">
        <v>1</v>
      </c>
      <c r="J6" s="270">
        <v>46174.0</v>
      </c>
      <c r="K6" s="109" t="s">
        <v>3755</v>
      </c>
      <c r="L6" s="109" t="s">
        <v>3756</v>
      </c>
      <c r="M6" s="58"/>
      <c r="N6" s="58" t="s">
        <v>20</v>
      </c>
      <c r="O6" s="109" t="s">
        <v>3757</v>
      </c>
      <c r="P6" s="298"/>
      <c r="R6" s="369">
        <v>46182.0</v>
      </c>
      <c r="S6" s="326" t="s">
        <v>3758</v>
      </c>
      <c r="T6" s="326" t="s">
        <v>3759</v>
      </c>
      <c r="U6" s="370" t="s">
        <v>10</v>
      </c>
      <c r="V6" s="370" t="s">
        <v>9</v>
      </c>
      <c r="W6" s="326"/>
      <c r="X6" s="371" t="b">
        <v>1</v>
      </c>
      <c r="Z6" s="401">
        <v>46181.0</v>
      </c>
      <c r="AA6" s="273" t="s">
        <v>3760</v>
      </c>
      <c r="AB6" s="273" t="s">
        <v>3761</v>
      </c>
      <c r="AC6" s="402" t="s">
        <v>27</v>
      </c>
      <c r="AD6" s="402" t="s">
        <v>2337</v>
      </c>
      <c r="AE6" s="61"/>
      <c r="AF6" s="269" t="b">
        <v>1</v>
      </c>
      <c r="AH6" s="379">
        <v>46188.0</v>
      </c>
      <c r="AI6" s="294" t="s">
        <v>3762</v>
      </c>
      <c r="AJ6" s="294" t="s">
        <v>3763</v>
      </c>
      <c r="AK6" s="391" t="s">
        <v>16</v>
      </c>
      <c r="AL6" s="466" t="s">
        <v>2344</v>
      </c>
      <c r="AM6" s="61"/>
      <c r="AN6" s="269" t="b">
        <v>1</v>
      </c>
      <c r="AP6" s="270">
        <v>46188.0</v>
      </c>
      <c r="AQ6" s="384" t="s">
        <v>3764</v>
      </c>
      <c r="AR6" s="109" t="s">
        <v>3765</v>
      </c>
      <c r="AS6" s="58" t="s">
        <v>11</v>
      </c>
      <c r="AT6" s="58" t="s">
        <v>20</v>
      </c>
      <c r="AU6" s="109"/>
      <c r="AV6" s="269" t="b">
        <v>1</v>
      </c>
      <c r="AX6" s="270">
        <v>46195.0</v>
      </c>
      <c r="AY6" s="384" t="s">
        <v>3766</v>
      </c>
      <c r="AZ6" s="373" t="s">
        <v>3767</v>
      </c>
      <c r="BA6" s="58" t="s">
        <v>22</v>
      </c>
      <c r="BB6" s="58" t="s">
        <v>9</v>
      </c>
      <c r="BC6" s="109"/>
      <c r="BD6" s="269" t="b">
        <v>1</v>
      </c>
      <c r="BF6" s="270">
        <v>46195.0</v>
      </c>
      <c r="BG6" s="384" t="s">
        <v>3768</v>
      </c>
      <c r="BH6" s="109" t="s">
        <v>3769</v>
      </c>
      <c r="BI6" s="58" t="s">
        <v>11</v>
      </c>
      <c r="BJ6" s="58" t="s">
        <v>14</v>
      </c>
      <c r="BK6" s="109"/>
      <c r="BL6" s="269" t="b">
        <v>1</v>
      </c>
      <c r="BM6" s="459"/>
      <c r="BN6" s="270">
        <v>46203.0</v>
      </c>
      <c r="BO6" s="109" t="s">
        <v>3770</v>
      </c>
      <c r="BP6" s="373" t="s">
        <v>3771</v>
      </c>
      <c r="BQ6" s="58" t="s">
        <v>22</v>
      </c>
      <c r="BR6" s="58" t="s">
        <v>9</v>
      </c>
      <c r="BS6" s="109"/>
      <c r="BT6" s="269" t="b">
        <v>1</v>
      </c>
      <c r="BV6" s="380">
        <v>46202.0</v>
      </c>
      <c r="BW6" s="294" t="s">
        <v>3772</v>
      </c>
      <c r="BX6" s="294" t="s">
        <v>3773</v>
      </c>
      <c r="BY6" s="295" t="s">
        <v>21</v>
      </c>
      <c r="BZ6" s="295" t="s">
        <v>2338</v>
      </c>
      <c r="CA6" s="61"/>
      <c r="CB6" s="269" t="b">
        <v>1</v>
      </c>
    </row>
    <row r="7" ht="22.5" customHeight="1">
      <c r="A7" s="368"/>
      <c r="B7" s="270">
        <v>46174.0</v>
      </c>
      <c r="C7" s="109" t="s">
        <v>3774</v>
      </c>
      <c r="D7" s="373" t="s">
        <v>3775</v>
      </c>
      <c r="E7" s="58" t="s">
        <v>22</v>
      </c>
      <c r="F7" s="58" t="s">
        <v>2347</v>
      </c>
      <c r="G7" s="61"/>
      <c r="H7" s="269" t="b">
        <v>1</v>
      </c>
      <c r="J7" s="270">
        <v>46174.0</v>
      </c>
      <c r="K7" s="109" t="s">
        <v>3776</v>
      </c>
      <c r="L7" s="109" t="s">
        <v>3777</v>
      </c>
      <c r="M7" s="58" t="s">
        <v>11</v>
      </c>
      <c r="N7" s="58" t="s">
        <v>20</v>
      </c>
      <c r="O7" s="61"/>
      <c r="P7" s="269" t="b">
        <v>1</v>
      </c>
      <c r="R7" s="369">
        <v>46182.0</v>
      </c>
      <c r="S7" s="326" t="s">
        <v>3778</v>
      </c>
      <c r="T7" s="326" t="s">
        <v>3779</v>
      </c>
      <c r="U7" s="370" t="s">
        <v>950</v>
      </c>
      <c r="V7" s="370" t="s">
        <v>9</v>
      </c>
      <c r="W7" s="195"/>
      <c r="X7" s="371" t="b">
        <v>1</v>
      </c>
      <c r="Z7" s="403">
        <v>46181.0</v>
      </c>
      <c r="AA7" s="294" t="s">
        <v>3780</v>
      </c>
      <c r="AB7" s="294" t="s">
        <v>3781</v>
      </c>
      <c r="AC7" s="391" t="s">
        <v>18</v>
      </c>
      <c r="AD7" s="391" t="s">
        <v>2337</v>
      </c>
      <c r="AE7" s="109"/>
      <c r="AF7" s="269" t="b">
        <v>1</v>
      </c>
      <c r="AH7" s="379">
        <v>46188.0</v>
      </c>
      <c r="AI7" s="405" t="s">
        <v>3782</v>
      </c>
      <c r="AJ7" s="405" t="s">
        <v>3783</v>
      </c>
      <c r="AK7" s="406" t="s">
        <v>32</v>
      </c>
      <c r="AL7" s="466" t="s">
        <v>2344</v>
      </c>
      <c r="AM7" s="109" t="s">
        <v>3784</v>
      </c>
      <c r="AN7" s="269" t="b">
        <v>1</v>
      </c>
      <c r="AP7" s="270">
        <v>46188.0</v>
      </c>
      <c r="AQ7" s="109" t="s">
        <v>3785</v>
      </c>
      <c r="AR7" s="109" t="s">
        <v>3786</v>
      </c>
      <c r="AS7" s="58" t="s">
        <v>11</v>
      </c>
      <c r="AT7" s="58" t="s">
        <v>20</v>
      </c>
      <c r="AU7" s="109" t="s">
        <v>3787</v>
      </c>
      <c r="AV7" s="269" t="b">
        <v>1</v>
      </c>
      <c r="AX7" s="379">
        <v>46195.0</v>
      </c>
      <c r="AY7" s="109" t="s">
        <v>3788</v>
      </c>
      <c r="AZ7" s="373" t="s">
        <v>3789</v>
      </c>
      <c r="BA7" s="58" t="s">
        <v>19</v>
      </c>
      <c r="BB7" s="58" t="s">
        <v>2347</v>
      </c>
      <c r="BC7" s="61"/>
      <c r="BD7" s="269" t="b">
        <v>1</v>
      </c>
      <c r="BF7" s="270">
        <v>46195.0</v>
      </c>
      <c r="BG7" s="109" t="s">
        <v>3790</v>
      </c>
      <c r="BH7" s="109" t="s">
        <v>3791</v>
      </c>
      <c r="BI7" s="58" t="s">
        <v>11</v>
      </c>
      <c r="BJ7" s="58" t="s">
        <v>14</v>
      </c>
      <c r="BK7" s="109"/>
      <c r="BL7" s="269" t="b">
        <v>1</v>
      </c>
      <c r="BM7" s="459"/>
      <c r="BN7" s="270">
        <v>46203.0</v>
      </c>
      <c r="BO7" s="109" t="s">
        <v>3792</v>
      </c>
      <c r="BP7" s="373" t="s">
        <v>3793</v>
      </c>
      <c r="BQ7" s="58" t="s">
        <v>22</v>
      </c>
      <c r="BR7" s="58" t="s">
        <v>2347</v>
      </c>
      <c r="BS7" s="61"/>
      <c r="BT7" s="269" t="b">
        <v>1</v>
      </c>
      <c r="BV7" s="382">
        <v>46202.0</v>
      </c>
      <c r="BW7" s="273" t="s">
        <v>3794</v>
      </c>
      <c r="BX7" s="273" t="s">
        <v>3795</v>
      </c>
      <c r="BY7" s="274"/>
      <c r="BZ7" s="274" t="s">
        <v>2338</v>
      </c>
      <c r="CA7" s="109" t="s">
        <v>3796</v>
      </c>
      <c r="CB7" s="298"/>
    </row>
    <row r="8" ht="22.5" customHeight="1">
      <c r="A8" s="368"/>
      <c r="B8" s="270">
        <v>46175.0</v>
      </c>
      <c r="C8" s="109" t="s">
        <v>3797</v>
      </c>
      <c r="D8" s="467" t="s">
        <v>3798</v>
      </c>
      <c r="E8" s="58" t="s">
        <v>22</v>
      </c>
      <c r="F8" s="58" t="s">
        <v>12</v>
      </c>
      <c r="G8" s="61"/>
      <c r="H8" s="269" t="b">
        <v>1</v>
      </c>
      <c r="J8" s="270">
        <v>46174.0</v>
      </c>
      <c r="K8" s="109" t="s">
        <v>3799</v>
      </c>
      <c r="L8" s="109" t="s">
        <v>3800</v>
      </c>
      <c r="M8" s="58" t="s">
        <v>11</v>
      </c>
      <c r="N8" s="58" t="s">
        <v>20</v>
      </c>
      <c r="O8" s="61"/>
      <c r="P8" s="269" t="b">
        <v>1</v>
      </c>
      <c r="R8" s="468">
        <v>46182.0</v>
      </c>
      <c r="S8" s="469" t="s">
        <v>3801</v>
      </c>
      <c r="T8" s="460" t="s">
        <v>3802</v>
      </c>
      <c r="U8" s="470" t="s">
        <v>19</v>
      </c>
      <c r="V8" s="471" t="s">
        <v>2347</v>
      </c>
      <c r="W8" s="109"/>
      <c r="X8" s="269" t="b">
        <v>1</v>
      </c>
      <c r="Z8" s="401">
        <v>46181.0</v>
      </c>
      <c r="AA8" s="273" t="s">
        <v>3803</v>
      </c>
      <c r="AB8" s="273" t="s">
        <v>3804</v>
      </c>
      <c r="AC8" s="402" t="s">
        <v>18</v>
      </c>
      <c r="AD8" s="402" t="s">
        <v>2337</v>
      </c>
      <c r="AE8" s="61"/>
      <c r="AF8" s="269" t="b">
        <v>1</v>
      </c>
      <c r="AH8" s="379">
        <v>46188.0</v>
      </c>
      <c r="AI8" s="472" t="s">
        <v>3805</v>
      </c>
      <c r="AJ8" s="405" t="s">
        <v>3806</v>
      </c>
      <c r="AK8" s="466" t="s">
        <v>13</v>
      </c>
      <c r="AL8" s="466" t="s">
        <v>2344</v>
      </c>
      <c r="AM8" s="61"/>
      <c r="AN8" s="269" t="b">
        <v>1</v>
      </c>
      <c r="AP8" s="270">
        <v>46188.0</v>
      </c>
      <c r="AQ8" s="109" t="s">
        <v>3807</v>
      </c>
      <c r="AR8" s="109" t="s">
        <v>3808</v>
      </c>
      <c r="AS8" s="58" t="s">
        <v>11</v>
      </c>
      <c r="AT8" s="58" t="s">
        <v>20</v>
      </c>
      <c r="AU8" s="61"/>
      <c r="AV8" s="269" t="b">
        <v>1</v>
      </c>
      <c r="AX8" s="379">
        <v>46195.0</v>
      </c>
      <c r="AY8" s="384" t="s">
        <v>3809</v>
      </c>
      <c r="AZ8" s="473" t="s">
        <v>3810</v>
      </c>
      <c r="BA8" s="58" t="s">
        <v>44</v>
      </c>
      <c r="BB8" s="58" t="s">
        <v>2347</v>
      </c>
      <c r="BC8" s="61"/>
      <c r="BD8" s="269" t="b">
        <v>1</v>
      </c>
      <c r="BF8" s="270">
        <v>46195.0</v>
      </c>
      <c r="BG8" s="109" t="s">
        <v>3811</v>
      </c>
      <c r="BH8" s="109" t="s">
        <v>3812</v>
      </c>
      <c r="BI8" s="58" t="s">
        <v>11</v>
      </c>
      <c r="BJ8" s="58" t="s">
        <v>14</v>
      </c>
      <c r="BK8" s="61"/>
      <c r="BL8" s="269" t="b">
        <v>1</v>
      </c>
      <c r="BM8" s="459"/>
      <c r="BN8" s="270">
        <v>46203.0</v>
      </c>
      <c r="BO8" s="294" t="s">
        <v>3813</v>
      </c>
      <c r="BP8" s="294" t="s">
        <v>3814</v>
      </c>
      <c r="BQ8" s="295" t="s">
        <v>22</v>
      </c>
      <c r="BR8" s="58" t="s">
        <v>12</v>
      </c>
      <c r="BS8" s="61"/>
      <c r="BT8" s="269" t="b">
        <v>1</v>
      </c>
      <c r="BV8" s="380">
        <v>46202.0</v>
      </c>
      <c r="BW8" s="294" t="s">
        <v>3815</v>
      </c>
      <c r="BX8" s="294" t="s">
        <v>3816</v>
      </c>
      <c r="BY8" s="381"/>
      <c r="BZ8" s="406" t="s">
        <v>2338</v>
      </c>
      <c r="CA8" s="61"/>
      <c r="CB8" s="298"/>
    </row>
    <row r="9" ht="22.5" customHeight="1">
      <c r="A9" s="368"/>
      <c r="B9" s="270">
        <v>46175.0</v>
      </c>
      <c r="C9" s="109" t="s">
        <v>3817</v>
      </c>
      <c r="D9" s="373" t="s">
        <v>3818</v>
      </c>
      <c r="E9" s="58" t="s">
        <v>950</v>
      </c>
      <c r="F9" s="58" t="s">
        <v>12</v>
      </c>
      <c r="G9" s="61"/>
      <c r="H9" s="269" t="b">
        <v>1</v>
      </c>
      <c r="J9" s="403">
        <v>46174.0</v>
      </c>
      <c r="K9" s="294" t="s">
        <v>3819</v>
      </c>
      <c r="L9" s="294" t="s">
        <v>3820</v>
      </c>
      <c r="M9" s="295" t="s">
        <v>27</v>
      </c>
      <c r="N9" s="295" t="s">
        <v>2337</v>
      </c>
      <c r="O9" s="61"/>
      <c r="P9" s="269" t="b">
        <v>1</v>
      </c>
      <c r="R9" s="369">
        <v>46182.0</v>
      </c>
      <c r="S9" s="469" t="s">
        <v>3821</v>
      </c>
      <c r="T9" s="469" t="s">
        <v>3822</v>
      </c>
      <c r="U9" s="464" t="s">
        <v>19</v>
      </c>
      <c r="V9" s="474" t="s">
        <v>9</v>
      </c>
      <c r="W9" s="61"/>
      <c r="X9" s="269" t="b">
        <v>1</v>
      </c>
      <c r="Z9" s="403">
        <v>46181.0</v>
      </c>
      <c r="AA9" s="294" t="s">
        <v>3823</v>
      </c>
      <c r="AB9" s="294" t="s">
        <v>3824</v>
      </c>
      <c r="AC9" s="391" t="s">
        <v>27</v>
      </c>
      <c r="AD9" s="391" t="s">
        <v>2337</v>
      </c>
      <c r="AE9" s="61"/>
      <c r="AF9" s="269" t="b">
        <v>1</v>
      </c>
      <c r="AH9" s="379">
        <v>46188.0</v>
      </c>
      <c r="AI9" s="475" t="s">
        <v>3825</v>
      </c>
      <c r="AJ9" s="273" t="s">
        <v>3826</v>
      </c>
      <c r="AK9" s="462" t="s">
        <v>16</v>
      </c>
      <c r="AL9" s="462" t="s">
        <v>2344</v>
      </c>
      <c r="AM9" s="109" t="s">
        <v>3827</v>
      </c>
      <c r="AN9" s="269" t="b">
        <v>1</v>
      </c>
      <c r="AP9" s="476">
        <v>46188.0</v>
      </c>
      <c r="AQ9" s="460" t="s">
        <v>3828</v>
      </c>
      <c r="AR9" s="460" t="s">
        <v>3829</v>
      </c>
      <c r="AS9" s="464" t="s">
        <v>11</v>
      </c>
      <c r="AT9" s="470" t="s">
        <v>20</v>
      </c>
      <c r="AU9" s="109"/>
      <c r="AV9" s="269" t="b">
        <v>1</v>
      </c>
      <c r="AX9" s="379">
        <v>46195.0</v>
      </c>
      <c r="AY9" s="384" t="s">
        <v>3830</v>
      </c>
      <c r="AZ9" s="477" t="s">
        <v>3831</v>
      </c>
      <c r="BA9" s="58" t="s">
        <v>24</v>
      </c>
      <c r="BB9" s="58" t="s">
        <v>2347</v>
      </c>
      <c r="BC9" s="61"/>
      <c r="BD9" s="269" t="b">
        <v>1</v>
      </c>
      <c r="BF9" s="401">
        <v>46195.0</v>
      </c>
      <c r="BG9" s="273" t="s">
        <v>3832</v>
      </c>
      <c r="BH9" s="273" t="s">
        <v>3833</v>
      </c>
      <c r="BI9" s="402" t="s">
        <v>30</v>
      </c>
      <c r="BJ9" s="478" t="s">
        <v>2337</v>
      </c>
      <c r="BK9" s="479"/>
      <c r="BL9" s="269" t="b">
        <v>1</v>
      </c>
      <c r="BM9" s="459"/>
      <c r="BN9" s="270">
        <v>46203.0</v>
      </c>
      <c r="BO9" s="273" t="s">
        <v>3834</v>
      </c>
      <c r="BP9" s="273" t="s">
        <v>3835</v>
      </c>
      <c r="BQ9" s="274" t="s">
        <v>22</v>
      </c>
      <c r="BR9" s="58" t="s">
        <v>12</v>
      </c>
      <c r="BS9" s="61"/>
      <c r="BT9" s="269" t="b">
        <v>1</v>
      </c>
      <c r="BV9" s="382">
        <v>46202.0</v>
      </c>
      <c r="BW9" s="430" t="s">
        <v>3836</v>
      </c>
      <c r="BX9" s="430" t="s">
        <v>3837</v>
      </c>
      <c r="BY9" s="410" t="s">
        <v>23</v>
      </c>
      <c r="BZ9" s="410" t="s">
        <v>2338</v>
      </c>
      <c r="CA9" s="61"/>
      <c r="CB9" s="269" t="b">
        <v>1</v>
      </c>
    </row>
    <row r="10" ht="22.5" customHeight="1">
      <c r="A10" s="368"/>
      <c r="B10" s="270">
        <v>46175.0</v>
      </c>
      <c r="C10" s="273" t="s">
        <v>3838</v>
      </c>
      <c r="D10" s="413" t="s">
        <v>3839</v>
      </c>
      <c r="E10" s="58" t="s">
        <v>19</v>
      </c>
      <c r="F10" s="58" t="s">
        <v>12</v>
      </c>
      <c r="G10" s="61"/>
      <c r="H10" s="269" t="b">
        <v>1</v>
      </c>
      <c r="J10" s="401">
        <v>46174.0</v>
      </c>
      <c r="K10" s="273" t="s">
        <v>3840</v>
      </c>
      <c r="L10" s="273" t="s">
        <v>3841</v>
      </c>
      <c r="M10" s="274" t="s">
        <v>15</v>
      </c>
      <c r="N10" s="274" t="s">
        <v>2337</v>
      </c>
      <c r="O10" s="109" t="s">
        <v>3842</v>
      </c>
      <c r="P10" s="298"/>
      <c r="R10" s="369">
        <v>46182.0</v>
      </c>
      <c r="S10" s="469" t="s">
        <v>3843</v>
      </c>
      <c r="T10" s="469" t="s">
        <v>3844</v>
      </c>
      <c r="U10" s="58" t="s">
        <v>32</v>
      </c>
      <c r="V10" s="58" t="s">
        <v>9</v>
      </c>
      <c r="W10" s="61"/>
      <c r="X10" s="269" t="b">
        <v>1</v>
      </c>
      <c r="Z10" s="401">
        <v>46181.0</v>
      </c>
      <c r="AA10" s="273" t="s">
        <v>3845</v>
      </c>
      <c r="AB10" s="273" t="s">
        <v>3846</v>
      </c>
      <c r="AC10" s="402" t="s">
        <v>18</v>
      </c>
      <c r="AD10" s="402" t="s">
        <v>2337</v>
      </c>
      <c r="AE10" s="61"/>
      <c r="AF10" s="269" t="b">
        <v>1</v>
      </c>
      <c r="AH10" s="379">
        <v>46188.0</v>
      </c>
      <c r="AI10" s="472" t="s">
        <v>3847</v>
      </c>
      <c r="AJ10" s="405" t="s">
        <v>3848</v>
      </c>
      <c r="AK10" s="480" t="s">
        <v>13</v>
      </c>
      <c r="AL10" s="466" t="s">
        <v>2344</v>
      </c>
      <c r="AM10" s="109"/>
      <c r="AN10" s="269" t="b">
        <v>1</v>
      </c>
      <c r="AP10" s="403">
        <v>46188.0</v>
      </c>
      <c r="AQ10" s="294" t="s">
        <v>3849</v>
      </c>
      <c r="AR10" s="294" t="s">
        <v>3850</v>
      </c>
      <c r="AS10" s="391" t="s">
        <v>11</v>
      </c>
      <c r="AT10" s="295" t="s">
        <v>2337</v>
      </c>
      <c r="AU10" s="109"/>
      <c r="AV10" s="269" t="b">
        <v>1</v>
      </c>
      <c r="AX10" s="270">
        <v>46195.0</v>
      </c>
      <c r="AY10" s="273" t="s">
        <v>3851</v>
      </c>
      <c r="AZ10" s="413" t="s">
        <v>3852</v>
      </c>
      <c r="BA10" s="274" t="s">
        <v>22</v>
      </c>
      <c r="BB10" s="58" t="s">
        <v>12</v>
      </c>
      <c r="BC10" s="61"/>
      <c r="BD10" s="269" t="b">
        <v>1</v>
      </c>
      <c r="BF10" s="403">
        <v>46195.0</v>
      </c>
      <c r="BG10" s="294" t="s">
        <v>3853</v>
      </c>
      <c r="BH10" s="294" t="s">
        <v>3854</v>
      </c>
      <c r="BI10" s="391" t="s">
        <v>15</v>
      </c>
      <c r="BJ10" s="481" t="s">
        <v>2337</v>
      </c>
      <c r="BK10" s="482"/>
      <c r="BL10" s="269" t="b">
        <v>1</v>
      </c>
      <c r="BM10" s="459"/>
      <c r="BN10" s="270">
        <v>46203.0</v>
      </c>
      <c r="BO10" s="294" t="s">
        <v>3855</v>
      </c>
      <c r="BP10" s="294" t="s">
        <v>3856</v>
      </c>
      <c r="BQ10" s="295" t="s">
        <v>22</v>
      </c>
      <c r="BR10" s="58" t="s">
        <v>12</v>
      </c>
      <c r="BS10" s="61"/>
      <c r="BT10" s="269" t="b">
        <v>1</v>
      </c>
      <c r="BV10" s="380">
        <v>46202.0</v>
      </c>
      <c r="BW10" s="294" t="s">
        <v>3857</v>
      </c>
      <c r="BX10" s="294" t="s">
        <v>3858</v>
      </c>
      <c r="BY10" s="381" t="s">
        <v>23</v>
      </c>
      <c r="BZ10" s="295" t="s">
        <v>2338</v>
      </c>
      <c r="CA10" s="61"/>
      <c r="CB10" s="269" t="b">
        <v>1</v>
      </c>
    </row>
    <row r="11" ht="22.5" customHeight="1">
      <c r="A11" s="368"/>
      <c r="B11" s="270">
        <v>46175.0</v>
      </c>
      <c r="C11" s="273" t="s">
        <v>3859</v>
      </c>
      <c r="D11" s="273" t="s">
        <v>3860</v>
      </c>
      <c r="E11" s="402" t="s">
        <v>22</v>
      </c>
      <c r="F11" s="58" t="s">
        <v>12</v>
      </c>
      <c r="G11" s="61"/>
      <c r="H11" s="269" t="b">
        <v>1</v>
      </c>
      <c r="J11" s="403">
        <v>46174.0</v>
      </c>
      <c r="K11" s="417" t="s">
        <v>3861</v>
      </c>
      <c r="L11" s="294" t="s">
        <v>3862</v>
      </c>
      <c r="M11" s="295" t="s">
        <v>18</v>
      </c>
      <c r="N11" s="295" t="s">
        <v>2337</v>
      </c>
      <c r="O11" s="109" t="s">
        <v>3863</v>
      </c>
      <c r="P11" s="269" t="b">
        <v>1</v>
      </c>
      <c r="R11" s="270">
        <v>46182.0</v>
      </c>
      <c r="S11" s="273" t="s">
        <v>3864</v>
      </c>
      <c r="T11" s="413" t="s">
        <v>3865</v>
      </c>
      <c r="U11" s="402" t="s">
        <v>32</v>
      </c>
      <c r="V11" s="58" t="s">
        <v>12</v>
      </c>
      <c r="W11" s="109"/>
      <c r="X11" s="269" t="b">
        <v>1</v>
      </c>
      <c r="Z11" s="270">
        <v>46182.0</v>
      </c>
      <c r="AA11" s="109" t="s">
        <v>3866</v>
      </c>
      <c r="AB11" s="109" t="s">
        <v>3867</v>
      </c>
      <c r="AC11" s="58" t="s">
        <v>21</v>
      </c>
      <c r="AD11" s="58" t="s">
        <v>28</v>
      </c>
      <c r="AE11" s="61"/>
      <c r="AF11" s="269" t="b">
        <v>1</v>
      </c>
      <c r="AH11" s="379">
        <v>46188.0</v>
      </c>
      <c r="AI11" s="430" t="s">
        <v>3868</v>
      </c>
      <c r="AJ11" s="430" t="s">
        <v>3869</v>
      </c>
      <c r="AK11" s="410" t="s">
        <v>13</v>
      </c>
      <c r="AL11" s="431" t="s">
        <v>2344</v>
      </c>
      <c r="AM11" s="109" t="s">
        <v>3870</v>
      </c>
      <c r="AN11" s="269" t="b">
        <v>1</v>
      </c>
      <c r="AP11" s="401">
        <v>46188.0</v>
      </c>
      <c r="AQ11" s="273" t="s">
        <v>3871</v>
      </c>
      <c r="AR11" s="273" t="s">
        <v>3872</v>
      </c>
      <c r="AS11" s="483" t="s">
        <v>27</v>
      </c>
      <c r="AT11" s="274" t="s">
        <v>2337</v>
      </c>
      <c r="AU11" s="109"/>
      <c r="AV11" s="269" t="b">
        <v>1</v>
      </c>
      <c r="AX11" s="379">
        <v>46195.0</v>
      </c>
      <c r="AY11" s="294" t="s">
        <v>3873</v>
      </c>
      <c r="AZ11" s="411" t="s">
        <v>3874</v>
      </c>
      <c r="BA11" s="391" t="s">
        <v>22</v>
      </c>
      <c r="BB11" s="58" t="s">
        <v>12</v>
      </c>
      <c r="BC11" s="109"/>
      <c r="BD11" s="269" t="b">
        <v>1</v>
      </c>
      <c r="BF11" s="401">
        <v>46195.0</v>
      </c>
      <c r="BG11" s="273" t="s">
        <v>3875</v>
      </c>
      <c r="BH11" s="273" t="s">
        <v>3876</v>
      </c>
      <c r="BI11" s="402" t="s">
        <v>30</v>
      </c>
      <c r="BJ11" s="478" t="s">
        <v>2337</v>
      </c>
      <c r="BK11" s="484" t="s">
        <v>3877</v>
      </c>
      <c r="BL11" s="269" t="b">
        <v>0</v>
      </c>
      <c r="BM11" s="459"/>
      <c r="BN11" s="270">
        <v>46203.0</v>
      </c>
      <c r="BO11" s="430" t="s">
        <v>3878</v>
      </c>
      <c r="BP11" s="430" t="s">
        <v>3879</v>
      </c>
      <c r="BQ11" s="410" t="s">
        <v>13</v>
      </c>
      <c r="BR11" s="58" t="s">
        <v>12</v>
      </c>
      <c r="BS11" s="109"/>
      <c r="BT11" s="269" t="b">
        <v>1</v>
      </c>
      <c r="BV11" s="401">
        <v>46202.0</v>
      </c>
      <c r="BW11" s="273" t="s">
        <v>3880</v>
      </c>
      <c r="BX11" s="273" t="s">
        <v>3881</v>
      </c>
      <c r="BY11" s="274" t="s">
        <v>27</v>
      </c>
      <c r="BZ11" s="274" t="s">
        <v>2337</v>
      </c>
      <c r="CA11" s="61"/>
      <c r="CB11" s="269" t="b">
        <v>1</v>
      </c>
    </row>
    <row r="12" ht="22.5" customHeight="1">
      <c r="A12" s="368"/>
      <c r="B12" s="270">
        <v>46175.0</v>
      </c>
      <c r="C12" s="294" t="s">
        <v>3882</v>
      </c>
      <c r="D12" s="294" t="s">
        <v>3883</v>
      </c>
      <c r="E12" s="391" t="s">
        <v>22</v>
      </c>
      <c r="F12" s="58" t="s">
        <v>12</v>
      </c>
      <c r="G12" s="61"/>
      <c r="H12" s="269" t="b">
        <v>1</v>
      </c>
      <c r="J12" s="401">
        <v>46174.0</v>
      </c>
      <c r="K12" s="465" t="s">
        <v>3884</v>
      </c>
      <c r="L12" s="273" t="s">
        <v>3885</v>
      </c>
      <c r="M12" s="274" t="s">
        <v>27</v>
      </c>
      <c r="N12" s="274" t="s">
        <v>2337</v>
      </c>
      <c r="O12" s="109" t="s">
        <v>3863</v>
      </c>
      <c r="P12" s="269" t="b">
        <v>1</v>
      </c>
      <c r="R12" s="270">
        <v>46182.0</v>
      </c>
      <c r="S12" s="294" t="s">
        <v>3886</v>
      </c>
      <c r="T12" s="411" t="s">
        <v>3887</v>
      </c>
      <c r="U12" s="391" t="s">
        <v>22</v>
      </c>
      <c r="V12" s="58" t="s">
        <v>12</v>
      </c>
      <c r="W12" s="61"/>
      <c r="X12" s="269" t="b">
        <v>1</v>
      </c>
      <c r="Z12" s="270">
        <v>46182.0</v>
      </c>
      <c r="AA12" s="109" t="s">
        <v>3888</v>
      </c>
      <c r="AB12" s="109" t="s">
        <v>3889</v>
      </c>
      <c r="AC12" s="58" t="s">
        <v>30</v>
      </c>
      <c r="AD12" s="58" t="s">
        <v>28</v>
      </c>
      <c r="AE12" s="109"/>
      <c r="AF12" s="269" t="b">
        <v>1</v>
      </c>
      <c r="AH12" s="379">
        <v>46188.0</v>
      </c>
      <c r="AI12" s="273" t="s">
        <v>3890</v>
      </c>
      <c r="AJ12" s="273" t="s">
        <v>3891</v>
      </c>
      <c r="AK12" s="402" t="s">
        <v>24</v>
      </c>
      <c r="AL12" s="402" t="s">
        <v>2344</v>
      </c>
      <c r="AM12" s="61"/>
      <c r="AN12" s="269" t="b">
        <v>1</v>
      </c>
      <c r="AP12" s="403">
        <v>46188.0</v>
      </c>
      <c r="AQ12" s="294" t="s">
        <v>3892</v>
      </c>
      <c r="AR12" s="294" t="s">
        <v>3893</v>
      </c>
      <c r="AS12" s="391" t="s">
        <v>27</v>
      </c>
      <c r="AT12" s="295" t="s">
        <v>2337</v>
      </c>
      <c r="AU12" s="109"/>
      <c r="AV12" s="269" t="b">
        <v>1</v>
      </c>
      <c r="AX12" s="379">
        <v>46195.0</v>
      </c>
      <c r="AY12" s="273" t="s">
        <v>3894</v>
      </c>
      <c r="AZ12" s="413" t="s">
        <v>3895</v>
      </c>
      <c r="BA12" s="402" t="s">
        <v>22</v>
      </c>
      <c r="BB12" s="58" t="s">
        <v>12</v>
      </c>
      <c r="BC12" s="61"/>
      <c r="BD12" s="269" t="b">
        <v>1</v>
      </c>
      <c r="BF12" s="403">
        <v>46195.0</v>
      </c>
      <c r="BG12" s="294" t="s">
        <v>3896</v>
      </c>
      <c r="BH12" s="294" t="s">
        <v>3897</v>
      </c>
      <c r="BI12" s="391" t="s">
        <v>18</v>
      </c>
      <c r="BJ12" s="481" t="s">
        <v>2337</v>
      </c>
      <c r="BK12" s="482"/>
      <c r="BL12" s="269" t="b">
        <v>1</v>
      </c>
      <c r="BM12" s="459"/>
      <c r="BN12" s="270">
        <v>46203.0</v>
      </c>
      <c r="BO12" s="294" t="s">
        <v>3898</v>
      </c>
      <c r="BP12" s="294" t="s">
        <v>3899</v>
      </c>
      <c r="BQ12" s="295" t="s">
        <v>22</v>
      </c>
      <c r="BR12" s="58" t="s">
        <v>12</v>
      </c>
      <c r="BS12" s="61"/>
      <c r="BT12" s="269" t="b">
        <v>1</v>
      </c>
      <c r="BV12" s="403">
        <v>46202.0</v>
      </c>
      <c r="BW12" s="294" t="s">
        <v>3900</v>
      </c>
      <c r="BX12" s="294" t="s">
        <v>3901</v>
      </c>
      <c r="BY12" s="295" t="s">
        <v>23</v>
      </c>
      <c r="BZ12" s="295" t="s">
        <v>2337</v>
      </c>
      <c r="CA12" s="61"/>
      <c r="CB12" s="269" t="b">
        <v>1</v>
      </c>
    </row>
    <row r="13" ht="22.5" customHeight="1">
      <c r="A13" s="368"/>
      <c r="B13" s="270">
        <v>46175.0</v>
      </c>
      <c r="C13" s="273" t="s">
        <v>3902</v>
      </c>
      <c r="D13" s="273" t="s">
        <v>3903</v>
      </c>
      <c r="E13" s="402" t="s">
        <v>22</v>
      </c>
      <c r="F13" s="58" t="s">
        <v>12</v>
      </c>
      <c r="G13" s="61"/>
      <c r="H13" s="269" t="b">
        <v>1</v>
      </c>
      <c r="J13" s="403">
        <v>46174.0</v>
      </c>
      <c r="K13" s="294" t="s">
        <v>3904</v>
      </c>
      <c r="L13" s="294" t="s">
        <v>3905</v>
      </c>
      <c r="M13" s="295" t="s">
        <v>27</v>
      </c>
      <c r="N13" s="295" t="s">
        <v>2337</v>
      </c>
      <c r="O13" s="61"/>
      <c r="P13" s="269" t="b">
        <v>1</v>
      </c>
      <c r="R13" s="270">
        <v>46182.0</v>
      </c>
      <c r="S13" s="273" t="s">
        <v>3906</v>
      </c>
      <c r="T13" s="413" t="s">
        <v>3907</v>
      </c>
      <c r="U13" s="402" t="s">
        <v>32</v>
      </c>
      <c r="V13" s="58" t="s">
        <v>12</v>
      </c>
      <c r="W13" s="61"/>
      <c r="X13" s="269" t="b">
        <v>1</v>
      </c>
      <c r="Z13" s="270">
        <v>46182.0</v>
      </c>
      <c r="AA13" s="109" t="s">
        <v>3908</v>
      </c>
      <c r="AB13" s="109" t="s">
        <v>3909</v>
      </c>
      <c r="AC13" s="58" t="s">
        <v>25</v>
      </c>
      <c r="AD13" s="58" t="s">
        <v>28</v>
      </c>
      <c r="AE13" s="109"/>
      <c r="AF13" s="269" t="b">
        <v>1</v>
      </c>
      <c r="AH13" s="379">
        <v>46188.0</v>
      </c>
      <c r="AI13" s="273" t="s">
        <v>3910</v>
      </c>
      <c r="AJ13" s="273" t="s">
        <v>3911</v>
      </c>
      <c r="AK13" s="402" t="s">
        <v>13</v>
      </c>
      <c r="AL13" s="402" t="s">
        <v>2344</v>
      </c>
      <c r="AM13" s="61"/>
      <c r="AN13" s="269" t="b">
        <v>1</v>
      </c>
      <c r="AP13" s="401">
        <v>46188.0</v>
      </c>
      <c r="AQ13" s="273" t="s">
        <v>3912</v>
      </c>
      <c r="AR13" s="273" t="s">
        <v>3913</v>
      </c>
      <c r="AS13" s="402" t="s">
        <v>27</v>
      </c>
      <c r="AT13" s="402" t="s">
        <v>2337</v>
      </c>
      <c r="AU13" s="61"/>
      <c r="AV13" s="269" t="b">
        <v>1</v>
      </c>
      <c r="AX13" s="379">
        <v>46195.0</v>
      </c>
      <c r="AY13" s="294" t="s">
        <v>3914</v>
      </c>
      <c r="AZ13" s="411" t="s">
        <v>3915</v>
      </c>
      <c r="BA13" s="295" t="s">
        <v>16</v>
      </c>
      <c r="BB13" s="58" t="s">
        <v>12</v>
      </c>
      <c r="BC13" s="109"/>
      <c r="BD13" s="269" t="b">
        <v>1</v>
      </c>
      <c r="BF13" s="401">
        <v>46195.0</v>
      </c>
      <c r="BG13" s="273" t="s">
        <v>3916</v>
      </c>
      <c r="BH13" s="273" t="s">
        <v>3917</v>
      </c>
      <c r="BI13" s="402" t="s">
        <v>27</v>
      </c>
      <c r="BJ13" s="485" t="s">
        <v>2337</v>
      </c>
      <c r="BK13" s="479"/>
      <c r="BL13" s="269" t="b">
        <v>1</v>
      </c>
      <c r="BM13" s="459"/>
      <c r="BN13" s="270">
        <v>46203.0</v>
      </c>
      <c r="BO13" s="273" t="s">
        <v>3918</v>
      </c>
      <c r="BP13" s="273" t="s">
        <v>3919</v>
      </c>
      <c r="BQ13" s="274" t="s">
        <v>22</v>
      </c>
      <c r="BR13" s="58" t="s">
        <v>12</v>
      </c>
      <c r="BS13" s="109" t="s">
        <v>3920</v>
      </c>
      <c r="BT13" s="269" t="b">
        <v>1</v>
      </c>
      <c r="BV13" s="401">
        <v>46202.0</v>
      </c>
      <c r="BW13" s="273" t="s">
        <v>3921</v>
      </c>
      <c r="BX13" s="273" t="s">
        <v>3922</v>
      </c>
      <c r="BY13" s="274" t="s">
        <v>18</v>
      </c>
      <c r="BZ13" s="274" t="s">
        <v>2337</v>
      </c>
      <c r="CA13" s="61"/>
      <c r="CB13" s="269" t="b">
        <v>1</v>
      </c>
    </row>
    <row r="14" ht="22.5" customHeight="1">
      <c r="A14" s="368"/>
      <c r="B14" s="270">
        <v>46175.0</v>
      </c>
      <c r="C14" s="312" t="s">
        <v>3923</v>
      </c>
      <c r="D14" s="486" t="s">
        <v>3924</v>
      </c>
      <c r="E14" s="58" t="s">
        <v>10</v>
      </c>
      <c r="F14" s="58" t="s">
        <v>2349</v>
      </c>
      <c r="G14" s="61"/>
      <c r="H14" s="269" t="b">
        <v>1</v>
      </c>
      <c r="J14" s="401">
        <v>46174.0</v>
      </c>
      <c r="K14" s="273" t="s">
        <v>3925</v>
      </c>
      <c r="L14" s="273" t="s">
        <v>3926</v>
      </c>
      <c r="M14" s="274" t="s">
        <v>11</v>
      </c>
      <c r="N14" s="274" t="s">
        <v>2337</v>
      </c>
      <c r="O14" s="61"/>
      <c r="P14" s="269" t="b">
        <v>1</v>
      </c>
      <c r="R14" s="270">
        <v>46182.0</v>
      </c>
      <c r="S14" s="294" t="s">
        <v>3927</v>
      </c>
      <c r="T14" s="411" t="s">
        <v>3928</v>
      </c>
      <c r="U14" s="391" t="s">
        <v>10</v>
      </c>
      <c r="V14" s="58" t="s">
        <v>12</v>
      </c>
      <c r="W14" s="109"/>
      <c r="X14" s="269" t="b">
        <v>1</v>
      </c>
      <c r="Z14" s="270">
        <v>46182.0</v>
      </c>
      <c r="AA14" s="109" t="s">
        <v>3929</v>
      </c>
      <c r="AB14" s="109" t="s">
        <v>3930</v>
      </c>
      <c r="AC14" s="58" t="s">
        <v>23</v>
      </c>
      <c r="AD14" s="58" t="s">
        <v>28</v>
      </c>
      <c r="AE14" s="109"/>
      <c r="AF14" s="269" t="b">
        <v>1</v>
      </c>
      <c r="AH14" s="379">
        <v>46188.0</v>
      </c>
      <c r="AI14" s="294" t="s">
        <v>3931</v>
      </c>
      <c r="AJ14" s="294" t="s">
        <v>3932</v>
      </c>
      <c r="AK14" s="391" t="s">
        <v>16</v>
      </c>
      <c r="AL14" s="391" t="s">
        <v>2344</v>
      </c>
      <c r="AM14" s="61"/>
      <c r="AN14" s="269" t="b">
        <v>1</v>
      </c>
      <c r="AP14" s="403">
        <v>46188.0</v>
      </c>
      <c r="AQ14" s="294" t="s">
        <v>3933</v>
      </c>
      <c r="AR14" s="294" t="s">
        <v>3934</v>
      </c>
      <c r="AS14" s="391" t="s">
        <v>27</v>
      </c>
      <c r="AT14" s="391" t="s">
        <v>2337</v>
      </c>
      <c r="AU14" s="61"/>
      <c r="AV14" s="269" t="b">
        <v>1</v>
      </c>
      <c r="AX14" s="270">
        <v>46195.0</v>
      </c>
      <c r="AY14" s="273" t="s">
        <v>3935</v>
      </c>
      <c r="AZ14" s="413" t="s">
        <v>3936</v>
      </c>
      <c r="BA14" s="402" t="s">
        <v>22</v>
      </c>
      <c r="BB14" s="58" t="s">
        <v>12</v>
      </c>
      <c r="BC14" s="61"/>
      <c r="BD14" s="269" t="b">
        <v>1</v>
      </c>
      <c r="BF14" s="403">
        <v>46195.0</v>
      </c>
      <c r="BG14" s="294" t="s">
        <v>3937</v>
      </c>
      <c r="BH14" s="294" t="s">
        <v>3938</v>
      </c>
      <c r="BI14" s="295" t="s">
        <v>27</v>
      </c>
      <c r="BJ14" s="487" t="s">
        <v>2337</v>
      </c>
      <c r="BK14" s="482"/>
      <c r="BL14" s="269" t="b">
        <v>1</v>
      </c>
      <c r="BM14" s="459"/>
      <c r="BN14" s="270">
        <v>46203.0</v>
      </c>
      <c r="BO14" s="405" t="s">
        <v>3939</v>
      </c>
      <c r="BP14" s="405" t="s">
        <v>3940</v>
      </c>
      <c r="BQ14" s="406" t="s">
        <v>22</v>
      </c>
      <c r="BR14" s="58" t="s">
        <v>12</v>
      </c>
      <c r="BS14" s="61"/>
      <c r="BT14" s="269" t="b">
        <v>1</v>
      </c>
      <c r="BV14" s="403">
        <v>46202.0</v>
      </c>
      <c r="BW14" s="294" t="s">
        <v>3941</v>
      </c>
      <c r="BX14" s="294" t="s">
        <v>3942</v>
      </c>
      <c r="BY14" s="295" t="s">
        <v>11</v>
      </c>
      <c r="BZ14" s="295" t="s">
        <v>2337</v>
      </c>
      <c r="CA14" s="61"/>
      <c r="CB14" s="269" t="b">
        <v>1</v>
      </c>
    </row>
    <row r="15" ht="22.5" customHeight="1">
      <c r="A15" s="368"/>
      <c r="B15" s="270">
        <v>46175.0</v>
      </c>
      <c r="C15" s="294" t="s">
        <v>3943</v>
      </c>
      <c r="D15" s="294" t="s">
        <v>3944</v>
      </c>
      <c r="E15" s="391" t="s">
        <v>22</v>
      </c>
      <c r="F15" s="391" t="s">
        <v>2344</v>
      </c>
      <c r="G15" s="61"/>
      <c r="H15" s="269" t="b">
        <v>1</v>
      </c>
      <c r="J15" s="403">
        <v>46174.0</v>
      </c>
      <c r="K15" s="294" t="s">
        <v>3945</v>
      </c>
      <c r="L15" s="294" t="s">
        <v>3946</v>
      </c>
      <c r="M15" s="295" t="s">
        <v>11</v>
      </c>
      <c r="N15" s="295" t="s">
        <v>2337</v>
      </c>
      <c r="O15" s="61"/>
      <c r="P15" s="269" t="b">
        <v>1</v>
      </c>
      <c r="R15" s="270">
        <v>46182.0</v>
      </c>
      <c r="S15" s="488" t="s">
        <v>3947</v>
      </c>
      <c r="T15" s="273" t="s">
        <v>3948</v>
      </c>
      <c r="U15" s="402" t="s">
        <v>24</v>
      </c>
      <c r="V15" s="402" t="s">
        <v>2344</v>
      </c>
      <c r="W15" s="61"/>
      <c r="X15" s="269" t="b">
        <v>1</v>
      </c>
      <c r="Z15" s="270">
        <v>46182.0</v>
      </c>
      <c r="AA15" s="384" t="s">
        <v>3949</v>
      </c>
      <c r="AB15" s="109" t="s">
        <v>3950</v>
      </c>
      <c r="AC15" s="58" t="s">
        <v>27</v>
      </c>
      <c r="AD15" s="58" t="s">
        <v>28</v>
      </c>
      <c r="AE15" s="109"/>
      <c r="AF15" s="269" t="b">
        <v>1</v>
      </c>
      <c r="AH15" s="379">
        <v>46188.0</v>
      </c>
      <c r="AI15" s="294" t="s">
        <v>3951</v>
      </c>
      <c r="AJ15" s="294" t="s">
        <v>3952</v>
      </c>
      <c r="AK15" s="391" t="s">
        <v>32</v>
      </c>
      <c r="AL15" s="391" t="s">
        <v>2344</v>
      </c>
      <c r="AM15" s="61"/>
      <c r="AN15" s="269" t="b">
        <v>1</v>
      </c>
      <c r="AP15" s="401">
        <v>46188.0</v>
      </c>
      <c r="AQ15" s="273" t="s">
        <v>3953</v>
      </c>
      <c r="AR15" s="273" t="s">
        <v>3954</v>
      </c>
      <c r="AS15" s="402" t="s">
        <v>27</v>
      </c>
      <c r="AT15" s="402" t="s">
        <v>2337</v>
      </c>
      <c r="AU15" s="109"/>
      <c r="AV15" s="269" t="b">
        <v>1</v>
      </c>
      <c r="AX15" s="270">
        <v>46195.0</v>
      </c>
      <c r="AY15" s="294" t="s">
        <v>3955</v>
      </c>
      <c r="AZ15" s="411" t="s">
        <v>3956</v>
      </c>
      <c r="BA15" s="391" t="s">
        <v>22</v>
      </c>
      <c r="BB15" s="58" t="s">
        <v>12</v>
      </c>
      <c r="BC15" s="61"/>
      <c r="BD15" s="269" t="b">
        <v>1</v>
      </c>
      <c r="BF15" s="401">
        <v>46195.0</v>
      </c>
      <c r="BG15" s="273" t="s">
        <v>3957</v>
      </c>
      <c r="BH15" s="273" t="s">
        <v>3958</v>
      </c>
      <c r="BI15" s="274" t="s">
        <v>27</v>
      </c>
      <c r="BJ15" s="485" t="s">
        <v>2337</v>
      </c>
      <c r="BK15" s="479"/>
      <c r="BL15" s="269" t="b">
        <v>1</v>
      </c>
      <c r="BM15" s="459"/>
      <c r="BN15" s="270">
        <v>46204.0</v>
      </c>
      <c r="BO15" s="417" t="s">
        <v>3959</v>
      </c>
      <c r="BP15" s="489" t="s">
        <v>3960</v>
      </c>
      <c r="BQ15" s="418" t="s">
        <v>22</v>
      </c>
      <c r="BR15" s="58" t="s">
        <v>9</v>
      </c>
      <c r="BS15" s="109" t="s">
        <v>3961</v>
      </c>
      <c r="BT15" s="269" t="b">
        <v>1</v>
      </c>
      <c r="BV15" s="401">
        <v>46202.0</v>
      </c>
      <c r="BW15" s="273" t="s">
        <v>3962</v>
      </c>
      <c r="BX15" s="273" t="s">
        <v>3963</v>
      </c>
      <c r="BY15" s="274" t="s">
        <v>23</v>
      </c>
      <c r="BZ15" s="274" t="s">
        <v>2337</v>
      </c>
      <c r="CA15" s="61"/>
      <c r="CB15" s="269" t="b">
        <v>1</v>
      </c>
    </row>
    <row r="16" ht="22.5" customHeight="1">
      <c r="A16" s="368"/>
      <c r="B16" s="270">
        <v>46175.0</v>
      </c>
      <c r="C16" s="273" t="s">
        <v>3964</v>
      </c>
      <c r="D16" s="273" t="s">
        <v>3965</v>
      </c>
      <c r="E16" s="402"/>
      <c r="F16" s="402" t="s">
        <v>2344</v>
      </c>
      <c r="G16" s="427" t="s">
        <v>2432</v>
      </c>
      <c r="H16" s="269"/>
      <c r="J16" s="401">
        <v>46174.0</v>
      </c>
      <c r="K16" s="273" t="s">
        <v>3966</v>
      </c>
      <c r="L16" s="273" t="s">
        <v>3967</v>
      </c>
      <c r="M16" s="274" t="s">
        <v>23</v>
      </c>
      <c r="N16" s="274" t="s">
        <v>2337</v>
      </c>
      <c r="O16" s="61"/>
      <c r="P16" s="269" t="b">
        <v>1</v>
      </c>
      <c r="R16" s="270">
        <v>46182.0</v>
      </c>
      <c r="S16" s="488" t="s">
        <v>3968</v>
      </c>
      <c r="T16" s="294" t="s">
        <v>3969</v>
      </c>
      <c r="U16" s="391" t="s">
        <v>13</v>
      </c>
      <c r="V16" s="391" t="s">
        <v>2344</v>
      </c>
      <c r="W16" s="61"/>
      <c r="X16" s="269" t="b">
        <v>1</v>
      </c>
      <c r="Z16" s="270">
        <v>46182.0</v>
      </c>
      <c r="AA16" s="109" t="s">
        <v>3970</v>
      </c>
      <c r="AB16" s="109" t="s">
        <v>3971</v>
      </c>
      <c r="AC16" s="58" t="s">
        <v>11</v>
      </c>
      <c r="AD16" s="58" t="s">
        <v>20</v>
      </c>
      <c r="AE16" s="61"/>
      <c r="AF16" s="269" t="b">
        <v>1</v>
      </c>
      <c r="AH16" s="379">
        <v>46188.0</v>
      </c>
      <c r="AI16" s="430" t="s">
        <v>3972</v>
      </c>
      <c r="AJ16" s="430" t="s">
        <v>3973</v>
      </c>
      <c r="AK16" s="431" t="s">
        <v>32</v>
      </c>
      <c r="AL16" s="431" t="s">
        <v>2344</v>
      </c>
      <c r="AM16" s="61"/>
      <c r="AN16" s="269" t="b">
        <v>1</v>
      </c>
      <c r="AP16" s="403">
        <v>46188.0</v>
      </c>
      <c r="AQ16" s="294" t="s">
        <v>3974</v>
      </c>
      <c r="AR16" s="294" t="s">
        <v>3975</v>
      </c>
      <c r="AS16" s="391" t="s">
        <v>27</v>
      </c>
      <c r="AT16" s="391" t="s">
        <v>2337</v>
      </c>
      <c r="AU16" s="61"/>
      <c r="AV16" s="269" t="b">
        <v>1</v>
      </c>
      <c r="AX16" s="270">
        <v>46195.0</v>
      </c>
      <c r="AY16" s="273" t="s">
        <v>3976</v>
      </c>
      <c r="AZ16" s="413" t="s">
        <v>3977</v>
      </c>
      <c r="BA16" s="402" t="s">
        <v>22</v>
      </c>
      <c r="BB16" s="58" t="s">
        <v>12</v>
      </c>
      <c r="BC16" s="61"/>
      <c r="BD16" s="269" t="b">
        <v>1</v>
      </c>
      <c r="BF16" s="403">
        <v>46195.0</v>
      </c>
      <c r="BG16" s="417" t="s">
        <v>3978</v>
      </c>
      <c r="BH16" s="294" t="s">
        <v>3979</v>
      </c>
      <c r="BI16" s="295" t="s">
        <v>27</v>
      </c>
      <c r="BJ16" s="487" t="s">
        <v>2337</v>
      </c>
      <c r="BK16" s="490" t="s">
        <v>3980</v>
      </c>
      <c r="BL16" s="269" t="b">
        <v>1</v>
      </c>
      <c r="BM16" s="459"/>
      <c r="BN16" s="270">
        <v>46204.0</v>
      </c>
      <c r="BO16" s="465" t="s">
        <v>3981</v>
      </c>
      <c r="BP16" s="491" t="s">
        <v>3982</v>
      </c>
      <c r="BQ16" s="492" t="s">
        <v>22</v>
      </c>
      <c r="BR16" s="58" t="s">
        <v>9</v>
      </c>
      <c r="BS16" s="61"/>
      <c r="BT16" s="269" t="b">
        <v>1</v>
      </c>
      <c r="BV16" s="403">
        <v>46203.0</v>
      </c>
      <c r="BW16" s="294" t="s">
        <v>3983</v>
      </c>
      <c r="BX16" s="294" t="s">
        <v>3984</v>
      </c>
      <c r="BY16" s="295" t="s">
        <v>11</v>
      </c>
      <c r="BZ16" s="295" t="s">
        <v>2337</v>
      </c>
      <c r="CA16" s="109" t="s">
        <v>3985</v>
      </c>
      <c r="CB16" s="269" t="b">
        <v>1</v>
      </c>
    </row>
    <row r="17" ht="22.5" customHeight="1">
      <c r="A17" s="368"/>
      <c r="B17" s="270">
        <v>46175.0</v>
      </c>
      <c r="C17" s="273" t="s">
        <v>3986</v>
      </c>
      <c r="D17" s="273" t="s">
        <v>3987</v>
      </c>
      <c r="E17" s="402"/>
      <c r="F17" s="274" t="s">
        <v>2344</v>
      </c>
      <c r="G17" s="427" t="s">
        <v>2432</v>
      </c>
      <c r="H17" s="269"/>
      <c r="J17" s="380">
        <v>46174.0</v>
      </c>
      <c r="K17" s="294" t="s">
        <v>3988</v>
      </c>
      <c r="L17" s="294" t="s">
        <v>3989</v>
      </c>
      <c r="M17" s="381" t="s">
        <v>11</v>
      </c>
      <c r="N17" s="404" t="s">
        <v>2338</v>
      </c>
      <c r="O17" s="61"/>
      <c r="P17" s="269" t="b">
        <v>1</v>
      </c>
      <c r="R17" s="270">
        <v>46182.0</v>
      </c>
      <c r="S17" s="488" t="s">
        <v>3990</v>
      </c>
      <c r="T17" s="294" t="s">
        <v>3991</v>
      </c>
      <c r="U17" s="391"/>
      <c r="V17" s="391" t="s">
        <v>2344</v>
      </c>
      <c r="W17" s="109" t="s">
        <v>3992</v>
      </c>
      <c r="X17" s="269" t="b">
        <v>1</v>
      </c>
      <c r="Z17" s="270">
        <v>46182.0</v>
      </c>
      <c r="AA17" s="109" t="s">
        <v>725</v>
      </c>
      <c r="AB17" s="109" t="s">
        <v>726</v>
      </c>
      <c r="AC17" s="58" t="s">
        <v>18</v>
      </c>
      <c r="AD17" s="58" t="s">
        <v>20</v>
      </c>
      <c r="AE17" s="109"/>
      <c r="AF17" s="269" t="b">
        <v>1</v>
      </c>
      <c r="AH17" s="379">
        <v>46188.0</v>
      </c>
      <c r="AI17" s="273" t="s">
        <v>3993</v>
      </c>
      <c r="AJ17" s="273" t="s">
        <v>3994</v>
      </c>
      <c r="AK17" s="402" t="s">
        <v>22</v>
      </c>
      <c r="AL17" s="402" t="s">
        <v>2344</v>
      </c>
      <c r="AM17" s="109" t="s">
        <v>3995</v>
      </c>
      <c r="AN17" s="269" t="b">
        <v>1</v>
      </c>
      <c r="AP17" s="401">
        <v>46188.0</v>
      </c>
      <c r="AQ17" s="273" t="s">
        <v>3996</v>
      </c>
      <c r="AR17" s="273" t="s">
        <v>3997</v>
      </c>
      <c r="AS17" s="402" t="s">
        <v>27</v>
      </c>
      <c r="AT17" s="402" t="s">
        <v>2337</v>
      </c>
      <c r="AU17" s="61"/>
      <c r="AV17" s="269" t="b">
        <v>1</v>
      </c>
      <c r="AX17" s="270">
        <v>46195.0</v>
      </c>
      <c r="AY17" s="294" t="s">
        <v>3998</v>
      </c>
      <c r="AZ17" s="411" t="s">
        <v>3999</v>
      </c>
      <c r="BA17" s="391" t="s">
        <v>22</v>
      </c>
      <c r="BB17" s="58" t="s">
        <v>12</v>
      </c>
      <c r="BC17" s="61"/>
      <c r="BD17" s="269" t="b">
        <v>1</v>
      </c>
      <c r="BF17" s="476">
        <v>46196.0</v>
      </c>
      <c r="BG17" s="460" t="s">
        <v>4000</v>
      </c>
      <c r="BH17" s="460" t="s">
        <v>4001</v>
      </c>
      <c r="BI17" s="470" t="s">
        <v>11</v>
      </c>
      <c r="BJ17" s="493" t="s">
        <v>28</v>
      </c>
      <c r="BK17" s="61"/>
      <c r="BL17" s="269"/>
      <c r="BM17" s="459"/>
      <c r="BN17" s="270">
        <v>46204.0</v>
      </c>
      <c r="BO17" s="312" t="s">
        <v>4002</v>
      </c>
      <c r="BP17" s="489" t="s">
        <v>4003</v>
      </c>
      <c r="BQ17" s="418" t="s">
        <v>22</v>
      </c>
      <c r="BR17" s="58" t="s">
        <v>2347</v>
      </c>
      <c r="BS17" s="61"/>
      <c r="BT17" s="269" t="b">
        <v>1</v>
      </c>
      <c r="BV17" s="380">
        <v>46203.0</v>
      </c>
      <c r="BW17" s="405" t="s">
        <v>4004</v>
      </c>
      <c r="BX17" s="405" t="s">
        <v>4005</v>
      </c>
      <c r="BY17" s="406" t="s">
        <v>23</v>
      </c>
      <c r="BZ17" s="406" t="s">
        <v>2338</v>
      </c>
      <c r="CA17" s="61"/>
      <c r="CB17" s="269" t="b">
        <v>1</v>
      </c>
    </row>
    <row r="18" ht="22.5" customHeight="1">
      <c r="A18" s="368"/>
      <c r="B18" s="270">
        <v>46175.0</v>
      </c>
      <c r="C18" s="273" t="s">
        <v>4006</v>
      </c>
      <c r="D18" s="273" t="s">
        <v>4007</v>
      </c>
      <c r="E18" s="402" t="s">
        <v>22</v>
      </c>
      <c r="F18" s="402" t="s">
        <v>2344</v>
      </c>
      <c r="G18" s="61"/>
      <c r="H18" s="269" t="b">
        <v>1</v>
      </c>
      <c r="J18" s="382">
        <v>46174.0</v>
      </c>
      <c r="K18" s="273" t="s">
        <v>4008</v>
      </c>
      <c r="L18" s="273" t="s">
        <v>4009</v>
      </c>
      <c r="M18" s="399" t="s">
        <v>11</v>
      </c>
      <c r="N18" s="410" t="s">
        <v>2338</v>
      </c>
      <c r="O18" s="109" t="s">
        <v>4010</v>
      </c>
      <c r="P18" s="298"/>
      <c r="R18" s="270">
        <v>46182.0</v>
      </c>
      <c r="S18" s="488" t="s">
        <v>4011</v>
      </c>
      <c r="T18" s="273" t="s">
        <v>2186</v>
      </c>
      <c r="U18" s="402"/>
      <c r="V18" s="402" t="s">
        <v>2344</v>
      </c>
      <c r="W18" s="109" t="s">
        <v>4012</v>
      </c>
      <c r="X18" s="269"/>
      <c r="Z18" s="270">
        <v>46182.0</v>
      </c>
      <c r="AA18" s="109" t="s">
        <v>4013</v>
      </c>
      <c r="AB18" s="109" t="s">
        <v>4014</v>
      </c>
      <c r="AC18" s="58" t="s">
        <v>11</v>
      </c>
      <c r="AD18" s="58" t="s">
        <v>20</v>
      </c>
      <c r="AE18" s="109" t="s">
        <v>4015</v>
      </c>
      <c r="AF18" s="269" t="b">
        <v>1</v>
      </c>
      <c r="AH18" s="494">
        <v>46188.0</v>
      </c>
      <c r="AI18" s="378" t="s">
        <v>4016</v>
      </c>
      <c r="AJ18" s="378" t="s">
        <v>4017</v>
      </c>
      <c r="AK18" s="376" t="s">
        <v>22</v>
      </c>
      <c r="AL18" s="376" t="s">
        <v>28</v>
      </c>
      <c r="AM18" s="495" t="s">
        <v>4018</v>
      </c>
      <c r="AN18" s="269" t="b">
        <v>1</v>
      </c>
      <c r="AP18" s="380">
        <v>46188.0</v>
      </c>
      <c r="AQ18" s="294" t="s">
        <v>4019</v>
      </c>
      <c r="AR18" s="294" t="s">
        <v>4020</v>
      </c>
      <c r="AS18" s="409"/>
      <c r="AT18" s="391" t="s">
        <v>2338</v>
      </c>
      <c r="AU18" s="61"/>
      <c r="AV18" s="269"/>
      <c r="AX18" s="270">
        <v>46195.0</v>
      </c>
      <c r="AY18" s="273" t="s">
        <v>4021</v>
      </c>
      <c r="AZ18" s="413" t="s">
        <v>4022</v>
      </c>
      <c r="BA18" s="402" t="s">
        <v>22</v>
      </c>
      <c r="BB18" s="58" t="s">
        <v>12</v>
      </c>
      <c r="BC18" s="61"/>
      <c r="BD18" s="269" t="b">
        <v>1</v>
      </c>
      <c r="BF18" s="380">
        <v>46196.0</v>
      </c>
      <c r="BG18" s="294" t="s">
        <v>4023</v>
      </c>
      <c r="BH18" s="294" t="s">
        <v>4024</v>
      </c>
      <c r="BI18" s="295" t="s">
        <v>18</v>
      </c>
      <c r="BJ18" s="295" t="s">
        <v>2338</v>
      </c>
      <c r="BK18" s="61"/>
      <c r="BL18" s="269" t="b">
        <v>1</v>
      </c>
      <c r="BM18" s="459"/>
      <c r="BN18" s="270">
        <v>46204.0</v>
      </c>
      <c r="BO18" s="465" t="s">
        <v>4025</v>
      </c>
      <c r="BP18" s="491" t="s">
        <v>4026</v>
      </c>
      <c r="BQ18" s="492" t="s">
        <v>13</v>
      </c>
      <c r="BR18" s="58" t="s">
        <v>9</v>
      </c>
      <c r="BS18" s="61"/>
      <c r="BT18" s="269" t="b">
        <v>1</v>
      </c>
      <c r="BV18" s="382">
        <v>46203.0</v>
      </c>
      <c r="BW18" s="273" t="s">
        <v>4027</v>
      </c>
      <c r="BX18" s="273" t="s">
        <v>4028</v>
      </c>
      <c r="BY18" s="274" t="s">
        <v>23</v>
      </c>
      <c r="BZ18" s="274" t="s">
        <v>2338</v>
      </c>
      <c r="CA18" s="109" t="s">
        <v>3985</v>
      </c>
      <c r="CB18" s="269" t="b">
        <v>1</v>
      </c>
    </row>
    <row r="19" ht="22.5" customHeight="1">
      <c r="A19" s="368"/>
      <c r="B19" s="270">
        <v>46175.0</v>
      </c>
      <c r="C19" s="294" t="s">
        <v>4029</v>
      </c>
      <c r="D19" s="294" t="s">
        <v>4030</v>
      </c>
      <c r="E19" s="391" t="s">
        <v>24</v>
      </c>
      <c r="F19" s="295" t="s">
        <v>2344</v>
      </c>
      <c r="G19" s="61"/>
      <c r="H19" s="269" t="b">
        <v>1</v>
      </c>
      <c r="J19" s="380">
        <v>46174.0</v>
      </c>
      <c r="K19" s="417" t="s">
        <v>4031</v>
      </c>
      <c r="L19" s="294" t="s">
        <v>4032</v>
      </c>
      <c r="M19" s="441" t="s">
        <v>23</v>
      </c>
      <c r="N19" s="404" t="s">
        <v>2338</v>
      </c>
      <c r="O19" s="109" t="s">
        <v>3863</v>
      </c>
      <c r="P19" s="269" t="b">
        <v>1</v>
      </c>
      <c r="R19" s="270">
        <v>46182.0</v>
      </c>
      <c r="S19" s="488" t="s">
        <v>4033</v>
      </c>
      <c r="T19" s="273" t="s">
        <v>4034</v>
      </c>
      <c r="U19" s="402"/>
      <c r="V19" s="402" t="s">
        <v>2344</v>
      </c>
      <c r="W19" s="109" t="s">
        <v>4035</v>
      </c>
      <c r="X19" s="269" t="b">
        <v>1</v>
      </c>
      <c r="Z19" s="270">
        <v>46182.0</v>
      </c>
      <c r="AA19" s="109" t="s">
        <v>4036</v>
      </c>
      <c r="AB19" s="109" t="s">
        <v>4037</v>
      </c>
      <c r="AC19" s="58" t="s">
        <v>18</v>
      </c>
      <c r="AD19" s="58" t="s">
        <v>20</v>
      </c>
      <c r="AE19" s="61"/>
      <c r="AF19" s="269" t="b">
        <v>1</v>
      </c>
      <c r="AH19" s="494">
        <v>46188.0</v>
      </c>
      <c r="AI19" s="373" t="s">
        <v>4038</v>
      </c>
      <c r="AJ19" s="373" t="s">
        <v>4039</v>
      </c>
      <c r="AK19" s="374" t="s">
        <v>22</v>
      </c>
      <c r="AL19" s="374" t="s">
        <v>2347</v>
      </c>
      <c r="AM19" s="61"/>
      <c r="AN19" s="269" t="b">
        <v>1</v>
      </c>
      <c r="AP19" s="382">
        <v>46188.0</v>
      </c>
      <c r="AQ19" s="273" t="s">
        <v>4040</v>
      </c>
      <c r="AR19" s="273" t="s">
        <v>4041</v>
      </c>
      <c r="AS19" s="395" t="s">
        <v>18</v>
      </c>
      <c r="AT19" s="410" t="s">
        <v>2338</v>
      </c>
      <c r="AU19" s="496"/>
      <c r="AV19" s="269" t="b">
        <v>1</v>
      </c>
      <c r="AX19" s="270">
        <v>46195.0</v>
      </c>
      <c r="AY19" s="273" t="s">
        <v>4042</v>
      </c>
      <c r="AZ19" s="109" t="s">
        <v>4043</v>
      </c>
      <c r="BA19" s="58" t="s">
        <v>13</v>
      </c>
      <c r="BB19" s="58" t="s">
        <v>9</v>
      </c>
      <c r="BC19" s="61"/>
      <c r="BD19" s="269" t="b">
        <v>1</v>
      </c>
      <c r="BF19" s="382">
        <v>46196.0</v>
      </c>
      <c r="BG19" s="430" t="s">
        <v>4044</v>
      </c>
      <c r="BH19" s="430" t="s">
        <v>4045</v>
      </c>
      <c r="BI19" s="410" t="s">
        <v>30</v>
      </c>
      <c r="BJ19" s="410" t="s">
        <v>2338</v>
      </c>
      <c r="BK19" s="109"/>
      <c r="BL19" s="269" t="b">
        <v>1</v>
      </c>
      <c r="BM19" s="459"/>
      <c r="BN19" s="270">
        <v>46204.0</v>
      </c>
      <c r="BO19" s="465" t="s">
        <v>4046</v>
      </c>
      <c r="BP19" s="109" t="s">
        <v>4047</v>
      </c>
      <c r="BQ19" s="58" t="s">
        <v>44</v>
      </c>
      <c r="BR19" s="58" t="s">
        <v>9</v>
      </c>
      <c r="BS19" s="61"/>
      <c r="BT19" s="269" t="b">
        <v>1</v>
      </c>
      <c r="BV19" s="401">
        <v>46203.0</v>
      </c>
      <c r="BW19" s="273" t="s">
        <v>4048</v>
      </c>
      <c r="BX19" s="273" t="s">
        <v>4049</v>
      </c>
      <c r="BY19" s="274" t="s">
        <v>21</v>
      </c>
      <c r="BZ19" s="274" t="s">
        <v>2337</v>
      </c>
      <c r="CA19" s="109" t="s">
        <v>4050</v>
      </c>
      <c r="CB19" s="269" t="b">
        <v>1</v>
      </c>
    </row>
    <row r="20" ht="22.5" customHeight="1">
      <c r="A20" s="368"/>
      <c r="B20" s="270">
        <v>46175.0</v>
      </c>
      <c r="C20" s="273" t="s">
        <v>4051</v>
      </c>
      <c r="D20" s="273" t="s">
        <v>4052</v>
      </c>
      <c r="E20" s="402"/>
      <c r="F20" s="274" t="s">
        <v>2344</v>
      </c>
      <c r="G20" s="109" t="s">
        <v>4053</v>
      </c>
      <c r="H20" s="269"/>
      <c r="J20" s="382">
        <v>46174.0</v>
      </c>
      <c r="K20" s="273" t="s">
        <v>4054</v>
      </c>
      <c r="L20" s="273" t="s">
        <v>4055</v>
      </c>
      <c r="M20" s="399" t="s">
        <v>23</v>
      </c>
      <c r="N20" s="274" t="s">
        <v>2338</v>
      </c>
      <c r="O20" s="61"/>
      <c r="P20" s="269" t="b">
        <v>1</v>
      </c>
      <c r="R20" s="270">
        <v>46183.0</v>
      </c>
      <c r="S20" s="273" t="s">
        <v>4056</v>
      </c>
      <c r="T20" s="413" t="s">
        <v>4057</v>
      </c>
      <c r="U20" s="402" t="s">
        <v>13</v>
      </c>
      <c r="V20" s="58" t="s">
        <v>12</v>
      </c>
      <c r="W20" s="61"/>
      <c r="X20" s="269" t="b">
        <v>1</v>
      </c>
      <c r="Z20" s="270">
        <v>46182.0</v>
      </c>
      <c r="AA20" s="109" t="s">
        <v>4058</v>
      </c>
      <c r="AB20" s="407" t="s">
        <v>4059</v>
      </c>
      <c r="AC20" s="58" t="s">
        <v>11</v>
      </c>
      <c r="AD20" s="58" t="s">
        <v>20</v>
      </c>
      <c r="AE20" s="109" t="s">
        <v>4015</v>
      </c>
      <c r="AF20" s="269" t="b">
        <v>1</v>
      </c>
      <c r="AH20" s="379">
        <v>46188.0</v>
      </c>
      <c r="AI20" s="497" t="s">
        <v>4060</v>
      </c>
      <c r="AJ20" s="373" t="s">
        <v>4061</v>
      </c>
      <c r="AK20" s="457" t="s">
        <v>22</v>
      </c>
      <c r="AL20" s="457" t="s">
        <v>2347</v>
      </c>
      <c r="AM20" s="109"/>
      <c r="AN20" s="269" t="b">
        <v>1</v>
      </c>
      <c r="AP20" s="380">
        <v>46188.0</v>
      </c>
      <c r="AQ20" s="294" t="s">
        <v>4062</v>
      </c>
      <c r="AR20" s="294" t="s">
        <v>4063</v>
      </c>
      <c r="AS20" s="409" t="s">
        <v>18</v>
      </c>
      <c r="AT20" s="295" t="s">
        <v>2338</v>
      </c>
      <c r="AU20" s="498"/>
      <c r="AV20" s="269" t="b">
        <v>1</v>
      </c>
      <c r="AX20" s="270">
        <v>46195.0</v>
      </c>
      <c r="AY20" s="465" t="s">
        <v>4064</v>
      </c>
      <c r="AZ20" s="109" t="s">
        <v>4065</v>
      </c>
      <c r="BA20" s="58" t="s">
        <v>32</v>
      </c>
      <c r="BB20" s="58" t="s">
        <v>9</v>
      </c>
      <c r="BC20" s="61"/>
      <c r="BD20" s="269" t="b">
        <v>1</v>
      </c>
      <c r="BF20" s="380">
        <v>46196.0</v>
      </c>
      <c r="BG20" s="294" t="s">
        <v>4066</v>
      </c>
      <c r="BH20" s="294" t="s">
        <v>4067</v>
      </c>
      <c r="BI20" s="295" t="s">
        <v>23</v>
      </c>
      <c r="BJ20" s="295" t="s">
        <v>2338</v>
      </c>
      <c r="BK20" s="109"/>
      <c r="BL20" s="269" t="b">
        <v>1</v>
      </c>
      <c r="BM20" s="459"/>
      <c r="BN20" s="270">
        <v>46204.0</v>
      </c>
      <c r="BO20" s="465" t="s">
        <v>4068</v>
      </c>
      <c r="BP20" s="109" t="s">
        <v>4069</v>
      </c>
      <c r="BQ20" s="58" t="s">
        <v>22</v>
      </c>
      <c r="BR20" s="58" t="s">
        <v>9</v>
      </c>
      <c r="BS20" s="61"/>
      <c r="BT20" s="269" t="b">
        <v>1</v>
      </c>
      <c r="BV20" s="403">
        <v>46203.0</v>
      </c>
      <c r="BW20" s="294" t="s">
        <v>4070</v>
      </c>
      <c r="BX20" s="294" t="s">
        <v>4071</v>
      </c>
      <c r="BY20" s="295" t="s">
        <v>30</v>
      </c>
      <c r="BZ20" s="295" t="s">
        <v>2337</v>
      </c>
      <c r="CA20" s="109"/>
      <c r="CB20" s="269" t="b">
        <v>1</v>
      </c>
    </row>
    <row r="21" ht="22.5" customHeight="1">
      <c r="A21" s="368"/>
      <c r="B21" s="270">
        <v>46175.0</v>
      </c>
      <c r="C21" s="430" t="s">
        <v>4072</v>
      </c>
      <c r="D21" s="430" t="s">
        <v>4073</v>
      </c>
      <c r="E21" s="431" t="s">
        <v>22</v>
      </c>
      <c r="F21" s="58" t="s">
        <v>12</v>
      </c>
      <c r="G21" s="61"/>
      <c r="H21" s="269" t="b">
        <v>1</v>
      </c>
      <c r="J21" s="380">
        <v>46174.0</v>
      </c>
      <c r="K21" s="294" t="s">
        <v>4074</v>
      </c>
      <c r="L21" s="294" t="s">
        <v>4075</v>
      </c>
      <c r="M21" s="441" t="s">
        <v>23</v>
      </c>
      <c r="N21" s="406" t="s">
        <v>2338</v>
      </c>
      <c r="O21" s="61"/>
      <c r="P21" s="269" t="b">
        <v>1</v>
      </c>
      <c r="R21" s="270">
        <v>46183.0</v>
      </c>
      <c r="S21" s="294" t="s">
        <v>4076</v>
      </c>
      <c r="T21" s="411" t="s">
        <v>4077</v>
      </c>
      <c r="U21" s="391" t="s">
        <v>10</v>
      </c>
      <c r="V21" s="58" t="s">
        <v>12</v>
      </c>
      <c r="W21" s="109"/>
      <c r="X21" s="269" t="b">
        <v>1</v>
      </c>
      <c r="Z21" s="270">
        <v>46182.0</v>
      </c>
      <c r="AA21" s="109" t="s">
        <v>4078</v>
      </c>
      <c r="AB21" s="109" t="s">
        <v>4079</v>
      </c>
      <c r="AC21" s="58" t="s">
        <v>11</v>
      </c>
      <c r="AD21" s="58" t="s">
        <v>20</v>
      </c>
      <c r="AE21" s="109"/>
      <c r="AF21" s="298"/>
      <c r="AH21" s="379">
        <v>46188.0</v>
      </c>
      <c r="AI21" s="499" t="s">
        <v>4080</v>
      </c>
      <c r="AJ21" s="373" t="s">
        <v>4081</v>
      </c>
      <c r="AK21" s="457" t="s">
        <v>22</v>
      </c>
      <c r="AL21" s="457" t="s">
        <v>2347</v>
      </c>
      <c r="AM21" s="61"/>
      <c r="AN21" s="269" t="b">
        <v>1</v>
      </c>
      <c r="AP21" s="382">
        <v>46188.0</v>
      </c>
      <c r="AQ21" s="273" t="s">
        <v>4082</v>
      </c>
      <c r="AR21" s="273" t="s">
        <v>4083</v>
      </c>
      <c r="AS21" s="395" t="s">
        <v>30</v>
      </c>
      <c r="AT21" s="410" t="s">
        <v>2338</v>
      </c>
      <c r="AU21" s="496"/>
      <c r="AV21" s="269" t="b">
        <v>1</v>
      </c>
      <c r="AX21" s="270">
        <v>46195.0</v>
      </c>
      <c r="AY21" s="465" t="s">
        <v>4084</v>
      </c>
      <c r="AZ21" s="500" t="s">
        <v>4085</v>
      </c>
      <c r="BA21" s="58" t="s">
        <v>32</v>
      </c>
      <c r="BB21" s="58" t="s">
        <v>9</v>
      </c>
      <c r="BC21" s="61"/>
      <c r="BD21" s="269" t="b">
        <v>1</v>
      </c>
      <c r="BF21" s="382">
        <v>46196.0</v>
      </c>
      <c r="BG21" s="430" t="s">
        <v>4086</v>
      </c>
      <c r="BH21" s="430" t="s">
        <v>4087</v>
      </c>
      <c r="BI21" s="410"/>
      <c r="BJ21" s="410" t="s">
        <v>2338</v>
      </c>
      <c r="BK21" s="61"/>
      <c r="BL21" s="298"/>
      <c r="BM21" s="501"/>
      <c r="BN21" s="270">
        <v>46204.0</v>
      </c>
      <c r="BO21" s="465" t="s">
        <v>4088</v>
      </c>
      <c r="BP21" s="500" t="s">
        <v>4089</v>
      </c>
      <c r="BQ21" s="58" t="s">
        <v>24</v>
      </c>
      <c r="BR21" s="58" t="s">
        <v>9</v>
      </c>
      <c r="BS21" s="109" t="s">
        <v>4090</v>
      </c>
      <c r="BT21" s="269" t="b">
        <v>1</v>
      </c>
      <c r="BV21" s="401">
        <v>46203.0</v>
      </c>
      <c r="BW21" s="273" t="s">
        <v>4091</v>
      </c>
      <c r="BX21" s="273" t="s">
        <v>4092</v>
      </c>
      <c r="BY21" s="274" t="s">
        <v>11</v>
      </c>
      <c r="BZ21" s="274" t="s">
        <v>2337</v>
      </c>
      <c r="CA21" s="61"/>
      <c r="CB21" s="269" t="b">
        <v>1</v>
      </c>
    </row>
    <row r="22" ht="22.5" customHeight="1">
      <c r="A22" s="368"/>
      <c r="B22" s="270">
        <v>46176.0</v>
      </c>
      <c r="C22" s="312" t="s">
        <v>4093</v>
      </c>
      <c r="D22" s="502" t="s">
        <v>4094</v>
      </c>
      <c r="E22" s="58" t="s">
        <v>22</v>
      </c>
      <c r="F22" s="58" t="s">
        <v>2349</v>
      </c>
      <c r="G22" s="61"/>
      <c r="H22" s="269" t="b">
        <v>1</v>
      </c>
      <c r="J22" s="382">
        <v>46174.0</v>
      </c>
      <c r="K22" s="273" t="s">
        <v>4095</v>
      </c>
      <c r="L22" s="273" t="s">
        <v>4096</v>
      </c>
      <c r="M22" s="274" t="s">
        <v>23</v>
      </c>
      <c r="N22" s="274" t="s">
        <v>2338</v>
      </c>
      <c r="O22" s="61"/>
      <c r="P22" s="269" t="b">
        <v>1</v>
      </c>
      <c r="R22" s="270">
        <v>46183.0</v>
      </c>
      <c r="S22" s="273" t="s">
        <v>4097</v>
      </c>
      <c r="T22" s="413" t="s">
        <v>4098</v>
      </c>
      <c r="U22" s="402" t="s">
        <v>32</v>
      </c>
      <c r="V22" s="58" t="s">
        <v>12</v>
      </c>
      <c r="W22" s="61"/>
      <c r="X22" s="269" t="b">
        <v>1</v>
      </c>
      <c r="Z22" s="270">
        <v>46182.0</v>
      </c>
      <c r="AA22" s="109" t="s">
        <v>4099</v>
      </c>
      <c r="AB22" s="109" t="s">
        <v>4100</v>
      </c>
      <c r="AC22" s="58" t="s">
        <v>11</v>
      </c>
      <c r="AD22" s="58" t="s">
        <v>20</v>
      </c>
      <c r="AE22" s="61"/>
      <c r="AF22" s="269" t="b">
        <v>1</v>
      </c>
      <c r="AH22" s="379">
        <v>46188.0</v>
      </c>
      <c r="AI22" s="294" t="s">
        <v>4101</v>
      </c>
      <c r="AJ22" s="411" t="s">
        <v>4102</v>
      </c>
      <c r="AK22" s="391" t="s">
        <v>22</v>
      </c>
      <c r="AL22" s="503" t="s">
        <v>12</v>
      </c>
      <c r="AM22" s="61"/>
      <c r="AN22" s="269" t="b">
        <v>1</v>
      </c>
      <c r="AP22" s="380">
        <v>46188.0</v>
      </c>
      <c r="AQ22" s="294" t="s">
        <v>4103</v>
      </c>
      <c r="AR22" s="294" t="s">
        <v>4104</v>
      </c>
      <c r="AS22" s="409" t="s">
        <v>18</v>
      </c>
      <c r="AT22" s="295" t="s">
        <v>2338</v>
      </c>
      <c r="AU22" s="498"/>
      <c r="AV22" s="269" t="b">
        <v>1</v>
      </c>
      <c r="AX22" s="270">
        <v>46195.0</v>
      </c>
      <c r="AY22" s="465" t="s">
        <v>4105</v>
      </c>
      <c r="AZ22" s="373" t="s">
        <v>4106</v>
      </c>
      <c r="BA22" s="58" t="s">
        <v>32</v>
      </c>
      <c r="BB22" s="58" t="s">
        <v>9</v>
      </c>
      <c r="BC22" s="61"/>
      <c r="BD22" s="269" t="b">
        <v>1</v>
      </c>
      <c r="BF22" s="380">
        <v>46196.0</v>
      </c>
      <c r="BG22" s="294" t="s">
        <v>4107</v>
      </c>
      <c r="BH22" s="294" t="s">
        <v>4108</v>
      </c>
      <c r="BI22" s="409" t="s">
        <v>23</v>
      </c>
      <c r="BJ22" s="391" t="s">
        <v>2338</v>
      </c>
      <c r="BK22" s="61"/>
      <c r="BL22" s="269" t="b">
        <v>1</v>
      </c>
      <c r="BM22" s="459"/>
      <c r="BN22" s="270">
        <v>46204.0</v>
      </c>
      <c r="BO22" s="465" t="s">
        <v>4109</v>
      </c>
      <c r="BP22" s="373" t="s">
        <v>4110</v>
      </c>
      <c r="BQ22" s="58" t="s">
        <v>24</v>
      </c>
      <c r="BR22" s="58" t="s">
        <v>9</v>
      </c>
      <c r="BS22" s="61"/>
      <c r="BT22" s="269" t="b">
        <v>1</v>
      </c>
      <c r="BV22" s="432">
        <v>46204.0</v>
      </c>
      <c r="BW22" s="417" t="s">
        <v>4111</v>
      </c>
      <c r="BX22" s="417" t="s">
        <v>4112</v>
      </c>
      <c r="BY22" s="433" t="s">
        <v>11</v>
      </c>
      <c r="BZ22" s="418" t="s">
        <v>20</v>
      </c>
      <c r="CA22" s="61"/>
      <c r="CB22" s="269" t="b">
        <v>1</v>
      </c>
    </row>
    <row r="23" ht="22.5" customHeight="1">
      <c r="A23" s="368"/>
      <c r="B23" s="270">
        <v>46176.0</v>
      </c>
      <c r="C23" s="405" t="s">
        <v>4113</v>
      </c>
      <c r="D23" s="405" t="s">
        <v>4114</v>
      </c>
      <c r="E23" s="504" t="s">
        <v>22</v>
      </c>
      <c r="F23" s="58" t="s">
        <v>12</v>
      </c>
      <c r="G23" s="61"/>
      <c r="H23" s="269" t="b">
        <v>1</v>
      </c>
      <c r="J23" s="403">
        <v>46175.0</v>
      </c>
      <c r="K23" s="294" t="s">
        <v>4115</v>
      </c>
      <c r="L23" s="294" t="s">
        <v>4116</v>
      </c>
      <c r="M23" s="391" t="s">
        <v>23</v>
      </c>
      <c r="N23" s="391" t="s">
        <v>2337</v>
      </c>
      <c r="O23" s="61"/>
      <c r="P23" s="269" t="b">
        <v>1</v>
      </c>
      <c r="R23" s="270">
        <v>46183.0</v>
      </c>
      <c r="S23" s="294" t="s">
        <v>4117</v>
      </c>
      <c r="T23" s="411" t="s">
        <v>4118</v>
      </c>
      <c r="U23" s="391" t="s">
        <v>24</v>
      </c>
      <c r="V23" s="58" t="s">
        <v>12</v>
      </c>
      <c r="W23" s="61"/>
      <c r="X23" s="269" t="b">
        <v>1</v>
      </c>
      <c r="Z23" s="270">
        <v>46182.0</v>
      </c>
      <c r="AA23" s="109" t="s">
        <v>4119</v>
      </c>
      <c r="AB23" s="109" t="s">
        <v>4120</v>
      </c>
      <c r="AC23" s="58" t="s">
        <v>21</v>
      </c>
      <c r="AD23" s="58" t="s">
        <v>20</v>
      </c>
      <c r="AE23" s="61"/>
      <c r="AF23" s="269" t="b">
        <v>1</v>
      </c>
      <c r="AH23" s="494">
        <v>46188.0</v>
      </c>
      <c r="AI23" s="430" t="s">
        <v>4121</v>
      </c>
      <c r="AJ23" s="505" t="s">
        <v>4122</v>
      </c>
      <c r="AK23" s="431" t="s">
        <v>22</v>
      </c>
      <c r="AL23" s="503" t="s">
        <v>12</v>
      </c>
      <c r="AM23" s="61"/>
      <c r="AN23" s="269" t="b">
        <v>1</v>
      </c>
      <c r="AP23" s="382">
        <v>46188.0</v>
      </c>
      <c r="AQ23" s="273" t="s">
        <v>4123</v>
      </c>
      <c r="AR23" s="273" t="s">
        <v>4124</v>
      </c>
      <c r="AS23" s="395" t="s">
        <v>21</v>
      </c>
      <c r="AT23" s="410" t="s">
        <v>2338</v>
      </c>
      <c r="AU23" s="496"/>
      <c r="AV23" s="269" t="b">
        <v>1</v>
      </c>
      <c r="AX23" s="270">
        <v>46196.0</v>
      </c>
      <c r="AY23" s="109" t="s">
        <v>4125</v>
      </c>
      <c r="AZ23" s="373" t="s">
        <v>4126</v>
      </c>
      <c r="BA23" s="322" t="s">
        <v>19</v>
      </c>
      <c r="BB23" s="58" t="s">
        <v>9</v>
      </c>
      <c r="BC23" s="61"/>
      <c r="BD23" s="269" t="b">
        <v>1</v>
      </c>
      <c r="BF23" s="382">
        <v>46196.0</v>
      </c>
      <c r="BG23" s="273" t="s">
        <v>4127</v>
      </c>
      <c r="BH23" s="273" t="s">
        <v>4128</v>
      </c>
      <c r="BI23" s="402"/>
      <c r="BJ23" s="402" t="s">
        <v>2338</v>
      </c>
      <c r="BK23" s="109" t="s">
        <v>4129</v>
      </c>
      <c r="BL23" s="269"/>
      <c r="BM23" s="459"/>
      <c r="BN23" s="270">
        <v>46204.0</v>
      </c>
      <c r="BO23" s="109" t="s">
        <v>4130</v>
      </c>
      <c r="BP23" s="373" t="s">
        <v>4131</v>
      </c>
      <c r="BQ23" s="322" t="s">
        <v>10</v>
      </c>
      <c r="BR23" s="58" t="s">
        <v>9</v>
      </c>
      <c r="BS23" s="61"/>
      <c r="BT23" s="269" t="b">
        <v>1</v>
      </c>
      <c r="BV23" s="506">
        <v>46204.0</v>
      </c>
      <c r="BW23" s="465" t="s">
        <v>4132</v>
      </c>
      <c r="BX23" s="465" t="s">
        <v>4133</v>
      </c>
      <c r="BY23" s="492" t="s">
        <v>23</v>
      </c>
      <c r="BZ23" s="492" t="s">
        <v>20</v>
      </c>
      <c r="CA23" s="109"/>
      <c r="CB23" s="269" t="b">
        <v>1</v>
      </c>
    </row>
    <row r="24" ht="22.5" customHeight="1">
      <c r="A24" s="368"/>
      <c r="B24" s="270">
        <v>46176.0</v>
      </c>
      <c r="C24" s="109" t="s">
        <v>4134</v>
      </c>
      <c r="D24" s="373" t="s">
        <v>4135</v>
      </c>
      <c r="E24" s="58" t="s">
        <v>32</v>
      </c>
      <c r="F24" s="58" t="s">
        <v>2349</v>
      </c>
      <c r="G24" s="109"/>
      <c r="H24" s="269" t="b">
        <v>1</v>
      </c>
      <c r="J24" s="401">
        <v>46175.0</v>
      </c>
      <c r="K24" s="273" t="s">
        <v>4136</v>
      </c>
      <c r="L24" s="273" t="s">
        <v>4137</v>
      </c>
      <c r="M24" s="402" t="s">
        <v>27</v>
      </c>
      <c r="N24" s="402" t="s">
        <v>2337</v>
      </c>
      <c r="O24" s="109"/>
      <c r="P24" s="269" t="b">
        <v>1</v>
      </c>
      <c r="R24" s="270">
        <v>46183.0</v>
      </c>
      <c r="S24" s="109" t="s">
        <v>4138</v>
      </c>
      <c r="T24" s="109" t="s">
        <v>4139</v>
      </c>
      <c r="U24" s="58"/>
      <c r="V24" s="58" t="s">
        <v>2347</v>
      </c>
      <c r="W24" s="109" t="s">
        <v>4140</v>
      </c>
      <c r="X24" s="269"/>
      <c r="Z24" s="270">
        <v>46182.0</v>
      </c>
      <c r="AA24" s="109" t="s">
        <v>4141</v>
      </c>
      <c r="AB24" s="109" t="s">
        <v>4142</v>
      </c>
      <c r="AC24" s="58" t="s">
        <v>11</v>
      </c>
      <c r="AD24" s="58" t="s">
        <v>20</v>
      </c>
      <c r="AE24" s="61"/>
      <c r="AF24" s="269" t="b">
        <v>1</v>
      </c>
      <c r="AH24" s="379">
        <v>46188.0</v>
      </c>
      <c r="AI24" s="405" t="s">
        <v>4143</v>
      </c>
      <c r="AJ24" s="507" t="s">
        <v>4144</v>
      </c>
      <c r="AK24" s="504" t="s">
        <v>22</v>
      </c>
      <c r="AL24" s="457" t="s">
        <v>12</v>
      </c>
      <c r="AM24" s="109"/>
      <c r="AN24" s="269" t="b">
        <v>1</v>
      </c>
      <c r="AP24" s="380">
        <v>46188.0</v>
      </c>
      <c r="AQ24" s="294" t="s">
        <v>4145</v>
      </c>
      <c r="AR24" s="294" t="s">
        <v>4146</v>
      </c>
      <c r="AS24" s="409" t="s">
        <v>18</v>
      </c>
      <c r="AT24" s="295" t="s">
        <v>2338</v>
      </c>
      <c r="AU24" s="61"/>
      <c r="AV24" s="269" t="b">
        <v>1</v>
      </c>
      <c r="AX24" s="270">
        <v>46196.0</v>
      </c>
      <c r="AY24" s="384" t="s">
        <v>4147</v>
      </c>
      <c r="AZ24" s="373" t="s">
        <v>4148</v>
      </c>
      <c r="BA24" s="58" t="s">
        <v>22</v>
      </c>
      <c r="BB24" s="322" t="s">
        <v>9</v>
      </c>
      <c r="BC24" s="61"/>
      <c r="BD24" s="269" t="b">
        <v>1</v>
      </c>
      <c r="BF24" s="380">
        <v>46196.0</v>
      </c>
      <c r="BG24" s="405" t="s">
        <v>4149</v>
      </c>
      <c r="BH24" s="405" t="s">
        <v>4150</v>
      </c>
      <c r="BI24" s="396" t="s">
        <v>23</v>
      </c>
      <c r="BJ24" s="504" t="s">
        <v>2338</v>
      </c>
      <c r="BK24" s="61"/>
      <c r="BL24" s="269" t="b">
        <v>1</v>
      </c>
      <c r="BM24" s="459"/>
      <c r="BN24" s="270">
        <v>46204.0</v>
      </c>
      <c r="BO24" s="384" t="s">
        <v>4151</v>
      </c>
      <c r="BP24" s="373" t="s">
        <v>4152</v>
      </c>
      <c r="BQ24" s="58" t="s">
        <v>24</v>
      </c>
      <c r="BR24" s="322" t="s">
        <v>9</v>
      </c>
      <c r="BS24" s="61"/>
      <c r="BT24" s="269" t="b">
        <v>1</v>
      </c>
      <c r="BV24" s="432">
        <v>46204.0</v>
      </c>
      <c r="BW24" s="508" t="s">
        <v>4153</v>
      </c>
      <c r="BX24" s="508" t="s">
        <v>4154</v>
      </c>
      <c r="BY24" s="434" t="s">
        <v>23</v>
      </c>
      <c r="BZ24" s="509" t="s">
        <v>20</v>
      </c>
      <c r="CA24" s="61"/>
      <c r="CB24" s="269" t="b">
        <v>1</v>
      </c>
    </row>
    <row r="25" ht="22.5" customHeight="1">
      <c r="A25" s="368"/>
      <c r="B25" s="270">
        <v>46176.0</v>
      </c>
      <c r="C25" s="430" t="s">
        <v>4155</v>
      </c>
      <c r="D25" s="430" t="s">
        <v>4156</v>
      </c>
      <c r="E25" s="431" t="s">
        <v>32</v>
      </c>
      <c r="F25" s="58" t="s">
        <v>12</v>
      </c>
      <c r="G25" s="61"/>
      <c r="H25" s="269" t="b">
        <v>1</v>
      </c>
      <c r="J25" s="403">
        <v>46175.0</v>
      </c>
      <c r="K25" s="294" t="s">
        <v>4157</v>
      </c>
      <c r="L25" s="294" t="s">
        <v>4158</v>
      </c>
      <c r="M25" s="391" t="s">
        <v>23</v>
      </c>
      <c r="N25" s="391" t="s">
        <v>2337</v>
      </c>
      <c r="O25" s="61"/>
      <c r="P25" s="269" t="b">
        <v>1</v>
      </c>
      <c r="R25" s="270">
        <v>46183.0</v>
      </c>
      <c r="S25" s="109" t="s">
        <v>4159</v>
      </c>
      <c r="T25" s="109" t="s">
        <v>4160</v>
      </c>
      <c r="U25" s="58" t="s">
        <v>24</v>
      </c>
      <c r="V25" s="58" t="s">
        <v>2347</v>
      </c>
      <c r="W25" s="61"/>
      <c r="X25" s="269" t="b">
        <v>1</v>
      </c>
      <c r="Z25" s="270">
        <v>46182.0</v>
      </c>
      <c r="AA25" s="109" t="s">
        <v>4161</v>
      </c>
      <c r="AB25" s="109" t="s">
        <v>4162</v>
      </c>
      <c r="AC25" s="58" t="s">
        <v>21</v>
      </c>
      <c r="AD25" s="58" t="s">
        <v>20</v>
      </c>
      <c r="AE25" s="61"/>
      <c r="AF25" s="269" t="b">
        <v>1</v>
      </c>
      <c r="AH25" s="379">
        <v>46188.0</v>
      </c>
      <c r="AI25" s="273" t="s">
        <v>4163</v>
      </c>
      <c r="AJ25" s="413" t="s">
        <v>4164</v>
      </c>
      <c r="AK25" s="402" t="s">
        <v>22</v>
      </c>
      <c r="AL25" s="457" t="s">
        <v>12</v>
      </c>
      <c r="AM25" s="61"/>
      <c r="AN25" s="269" t="b">
        <v>1</v>
      </c>
      <c r="AP25" s="382">
        <v>46188.0</v>
      </c>
      <c r="AQ25" s="273" t="s">
        <v>4165</v>
      </c>
      <c r="AR25" s="273" t="s">
        <v>4166</v>
      </c>
      <c r="AS25" s="395" t="s">
        <v>18</v>
      </c>
      <c r="AT25" s="410" t="s">
        <v>2338</v>
      </c>
      <c r="AU25" s="61"/>
      <c r="AV25" s="269" t="b">
        <v>1</v>
      </c>
      <c r="AX25" s="270">
        <v>46196.0</v>
      </c>
      <c r="AY25" s="384" t="s">
        <v>4167</v>
      </c>
      <c r="AZ25" s="373" t="s">
        <v>4168</v>
      </c>
      <c r="BA25" s="58" t="s">
        <v>32</v>
      </c>
      <c r="BB25" s="58" t="s">
        <v>9</v>
      </c>
      <c r="BC25" s="61"/>
      <c r="BD25" s="269" t="b">
        <v>1</v>
      </c>
      <c r="BF25" s="380">
        <v>46196.0</v>
      </c>
      <c r="BG25" s="273" t="s">
        <v>4169</v>
      </c>
      <c r="BH25" s="273" t="s">
        <v>4170</v>
      </c>
      <c r="BI25" s="395" t="s">
        <v>25</v>
      </c>
      <c r="BJ25" s="402" t="s">
        <v>2338</v>
      </c>
      <c r="BK25" s="61"/>
      <c r="BL25" s="269" t="b">
        <v>1</v>
      </c>
      <c r="BM25" s="459"/>
      <c r="BN25" s="270">
        <v>46204.0</v>
      </c>
      <c r="BO25" s="384" t="s">
        <v>4171</v>
      </c>
      <c r="BP25" s="373" t="s">
        <v>4172</v>
      </c>
      <c r="BQ25" s="58" t="s">
        <v>22</v>
      </c>
      <c r="BR25" s="58" t="s">
        <v>2347</v>
      </c>
      <c r="BS25" s="61"/>
      <c r="BT25" s="269" t="b">
        <v>1</v>
      </c>
      <c r="BV25" s="432">
        <v>46204.0</v>
      </c>
      <c r="BW25" s="465" t="s">
        <v>4173</v>
      </c>
      <c r="BX25" s="465" t="s">
        <v>4174</v>
      </c>
      <c r="BY25" s="510" t="s">
        <v>23</v>
      </c>
      <c r="BZ25" s="492" t="s">
        <v>20</v>
      </c>
      <c r="CA25" s="61"/>
      <c r="CB25" s="269" t="b">
        <v>1</v>
      </c>
    </row>
    <row r="26" ht="22.5" customHeight="1">
      <c r="A26" s="368"/>
      <c r="B26" s="270">
        <v>46176.0</v>
      </c>
      <c r="C26" s="294" t="s">
        <v>4175</v>
      </c>
      <c r="D26" s="294" t="s">
        <v>4176</v>
      </c>
      <c r="E26" s="391" t="s">
        <v>32</v>
      </c>
      <c r="F26" s="58" t="s">
        <v>12</v>
      </c>
      <c r="G26" s="61"/>
      <c r="H26" s="269" t="b">
        <v>1</v>
      </c>
      <c r="J26" s="401">
        <v>46175.0</v>
      </c>
      <c r="K26" s="273" t="s">
        <v>4177</v>
      </c>
      <c r="L26" s="273" t="s">
        <v>4178</v>
      </c>
      <c r="M26" s="402" t="s">
        <v>23</v>
      </c>
      <c r="N26" s="402" t="s">
        <v>2337</v>
      </c>
      <c r="O26" s="61"/>
      <c r="P26" s="269" t="b">
        <v>1</v>
      </c>
      <c r="R26" s="270">
        <v>46183.0</v>
      </c>
      <c r="S26" s="109" t="s">
        <v>4179</v>
      </c>
      <c r="T26" s="109" t="s">
        <v>4180</v>
      </c>
      <c r="U26" s="58" t="s">
        <v>24</v>
      </c>
      <c r="V26" s="58" t="s">
        <v>9</v>
      </c>
      <c r="W26" s="61"/>
      <c r="X26" s="269" t="b">
        <v>1</v>
      </c>
      <c r="Z26" s="270">
        <v>46182.0</v>
      </c>
      <c r="AA26" s="109" t="s">
        <v>4181</v>
      </c>
      <c r="AB26" s="109" t="s">
        <v>4182</v>
      </c>
      <c r="AC26" s="58" t="s">
        <v>21</v>
      </c>
      <c r="AD26" s="58" t="s">
        <v>20</v>
      </c>
      <c r="AE26" s="109"/>
      <c r="AF26" s="269" t="b">
        <v>1</v>
      </c>
      <c r="AH26" s="511">
        <v>46189.0</v>
      </c>
      <c r="AI26" s="109" t="s">
        <v>4183</v>
      </c>
      <c r="AJ26" s="373" t="s">
        <v>4184</v>
      </c>
      <c r="AK26" s="322" t="s">
        <v>22</v>
      </c>
      <c r="AL26" s="58" t="s">
        <v>9</v>
      </c>
      <c r="AM26" s="61"/>
      <c r="AN26" s="269" t="b">
        <v>1</v>
      </c>
      <c r="AP26" s="382">
        <v>46188.0</v>
      </c>
      <c r="AQ26" s="460" t="s">
        <v>4185</v>
      </c>
      <c r="AR26" s="460" t="s">
        <v>4186</v>
      </c>
      <c r="AS26" s="461" t="s">
        <v>21</v>
      </c>
      <c r="AT26" s="461" t="s">
        <v>14</v>
      </c>
      <c r="AU26" s="61"/>
      <c r="AV26" s="269" t="b">
        <v>1</v>
      </c>
      <c r="AX26" s="270">
        <v>46196.0</v>
      </c>
      <c r="AY26" s="384" t="s">
        <v>4187</v>
      </c>
      <c r="AZ26" s="439" t="s">
        <v>4188</v>
      </c>
      <c r="BA26" s="58" t="s">
        <v>24</v>
      </c>
      <c r="BB26" s="58" t="s">
        <v>9</v>
      </c>
      <c r="BC26" s="61"/>
      <c r="BD26" s="269" t="b">
        <v>1</v>
      </c>
      <c r="BF26" s="380">
        <v>46196.0</v>
      </c>
      <c r="BG26" s="405" t="s">
        <v>4189</v>
      </c>
      <c r="BH26" s="405" t="s">
        <v>4190</v>
      </c>
      <c r="BI26" s="504" t="s">
        <v>21</v>
      </c>
      <c r="BJ26" s="504" t="s">
        <v>2338</v>
      </c>
      <c r="BK26" s="61"/>
      <c r="BL26" s="269" t="b">
        <v>1</v>
      </c>
      <c r="BM26" s="459"/>
      <c r="BN26" s="270">
        <v>46204.0</v>
      </c>
      <c r="BO26" s="384" t="s">
        <v>4191</v>
      </c>
      <c r="BP26" s="439" t="s">
        <v>4192</v>
      </c>
      <c r="BQ26" s="58" t="s">
        <v>44</v>
      </c>
      <c r="BR26" s="58" t="s">
        <v>2347</v>
      </c>
      <c r="BS26" s="61"/>
      <c r="BT26" s="269" t="b">
        <v>1</v>
      </c>
      <c r="BV26" s="432">
        <v>46204.0</v>
      </c>
      <c r="BW26" s="508" t="s">
        <v>4193</v>
      </c>
      <c r="BX26" s="508" t="s">
        <v>4194</v>
      </c>
      <c r="BY26" s="509" t="s">
        <v>23</v>
      </c>
      <c r="BZ26" s="509" t="s">
        <v>20</v>
      </c>
      <c r="CA26" s="109" t="s">
        <v>4195</v>
      </c>
      <c r="CB26" s="269" t="b">
        <v>1</v>
      </c>
    </row>
    <row r="27" ht="22.5" customHeight="1">
      <c r="A27" s="368"/>
      <c r="B27" s="270">
        <v>46176.0</v>
      </c>
      <c r="C27" s="273" t="s">
        <v>4196</v>
      </c>
      <c r="D27" s="273" t="s">
        <v>4197</v>
      </c>
      <c r="E27" s="402" t="s">
        <v>32</v>
      </c>
      <c r="F27" s="58" t="s">
        <v>12</v>
      </c>
      <c r="G27" s="61"/>
      <c r="H27" s="269" t="b">
        <v>1</v>
      </c>
      <c r="J27" s="403">
        <v>46175.0</v>
      </c>
      <c r="K27" s="294" t="s">
        <v>4198</v>
      </c>
      <c r="L27" s="294" t="s">
        <v>4199</v>
      </c>
      <c r="M27" s="391" t="s">
        <v>23</v>
      </c>
      <c r="N27" s="391" t="s">
        <v>2337</v>
      </c>
      <c r="O27" s="61"/>
      <c r="P27" s="269" t="b">
        <v>1</v>
      </c>
      <c r="R27" s="270">
        <v>46183.0</v>
      </c>
      <c r="S27" s="109" t="s">
        <v>4200</v>
      </c>
      <c r="T27" s="109" t="s">
        <v>4201</v>
      </c>
      <c r="U27" s="322" t="s">
        <v>44</v>
      </c>
      <c r="V27" s="58" t="s">
        <v>9</v>
      </c>
      <c r="W27" s="109"/>
      <c r="X27" s="269" t="b">
        <v>1</v>
      </c>
      <c r="Z27" s="270">
        <v>46182.0</v>
      </c>
      <c r="AA27" s="109" t="s">
        <v>4202</v>
      </c>
      <c r="AB27" s="109" t="s">
        <v>4203</v>
      </c>
      <c r="AC27" s="58" t="s">
        <v>21</v>
      </c>
      <c r="AD27" s="58" t="s">
        <v>20</v>
      </c>
      <c r="AE27" s="109" t="s">
        <v>4204</v>
      </c>
      <c r="AF27" s="269"/>
      <c r="AH27" s="270">
        <v>46189.0</v>
      </c>
      <c r="AI27" s="109" t="s">
        <v>4205</v>
      </c>
      <c r="AJ27" s="373" t="s">
        <v>4206</v>
      </c>
      <c r="AK27" s="322" t="s">
        <v>10</v>
      </c>
      <c r="AL27" s="58" t="s">
        <v>9</v>
      </c>
      <c r="AM27" s="109"/>
      <c r="AN27" s="269" t="b">
        <v>1</v>
      </c>
      <c r="AP27" s="382">
        <v>46188.0</v>
      </c>
      <c r="AQ27" s="460" t="s">
        <v>4207</v>
      </c>
      <c r="AR27" s="460" t="s">
        <v>4208</v>
      </c>
      <c r="AS27" s="470" t="s">
        <v>27</v>
      </c>
      <c r="AT27" s="461" t="s">
        <v>14</v>
      </c>
      <c r="AU27" s="498"/>
      <c r="AV27" s="269" t="b">
        <v>1</v>
      </c>
      <c r="AX27" s="270">
        <v>46196.0</v>
      </c>
      <c r="AY27" s="460" t="s">
        <v>4209</v>
      </c>
      <c r="AZ27" s="512" t="s">
        <v>4210</v>
      </c>
      <c r="BA27" s="58" t="s">
        <v>44</v>
      </c>
      <c r="BB27" s="58" t="s">
        <v>9</v>
      </c>
      <c r="BC27" s="61"/>
      <c r="BD27" s="269" t="b">
        <v>1</v>
      </c>
      <c r="BF27" s="401">
        <v>46196.0</v>
      </c>
      <c r="BG27" s="273" t="s">
        <v>4211</v>
      </c>
      <c r="BH27" s="273" t="s">
        <v>4212</v>
      </c>
      <c r="BI27" s="402" t="s">
        <v>11</v>
      </c>
      <c r="BJ27" s="402" t="s">
        <v>2337</v>
      </c>
      <c r="BK27" s="61"/>
      <c r="BL27" s="269" t="b">
        <v>1</v>
      </c>
      <c r="BM27" s="459"/>
      <c r="BN27" s="270">
        <v>46204.0</v>
      </c>
      <c r="BO27" s="312" t="s">
        <v>4213</v>
      </c>
      <c r="BP27" s="512" t="s">
        <v>4214</v>
      </c>
      <c r="BQ27" s="58" t="s">
        <v>10</v>
      </c>
      <c r="BR27" s="58" t="s">
        <v>2347</v>
      </c>
      <c r="BS27" s="61"/>
      <c r="BT27" s="269" t="b">
        <v>1</v>
      </c>
      <c r="BV27" s="513">
        <v>46204.0</v>
      </c>
      <c r="BW27" s="465" t="s">
        <v>4215</v>
      </c>
      <c r="BX27" s="465" t="s">
        <v>4216</v>
      </c>
      <c r="BY27" s="492" t="s">
        <v>23</v>
      </c>
      <c r="BZ27" s="492" t="s">
        <v>20</v>
      </c>
      <c r="CA27" s="61"/>
      <c r="CB27" s="269" t="b">
        <v>1</v>
      </c>
    </row>
    <row r="28" ht="22.5" customHeight="1">
      <c r="A28" s="368"/>
      <c r="B28" s="270">
        <v>46176.0</v>
      </c>
      <c r="C28" s="109" t="s">
        <v>4217</v>
      </c>
      <c r="D28" s="373" t="s">
        <v>4218</v>
      </c>
      <c r="E28" s="58" t="s">
        <v>32</v>
      </c>
      <c r="F28" s="58" t="s">
        <v>9</v>
      </c>
      <c r="G28" s="61"/>
      <c r="H28" s="269" t="b">
        <v>1</v>
      </c>
      <c r="J28" s="401">
        <v>46175.0</v>
      </c>
      <c r="K28" s="273" t="s">
        <v>4219</v>
      </c>
      <c r="L28" s="273" t="s">
        <v>4220</v>
      </c>
      <c r="M28" s="402" t="s">
        <v>23</v>
      </c>
      <c r="N28" s="402" t="s">
        <v>2337</v>
      </c>
      <c r="O28" s="61"/>
      <c r="P28" s="269" t="b">
        <v>1</v>
      </c>
      <c r="R28" s="270">
        <v>46183.0</v>
      </c>
      <c r="S28" s="109" t="s">
        <v>4221</v>
      </c>
      <c r="T28" s="109" t="s">
        <v>4222</v>
      </c>
      <c r="U28" s="58" t="s">
        <v>32</v>
      </c>
      <c r="V28" s="58" t="s">
        <v>9</v>
      </c>
      <c r="W28" s="61"/>
      <c r="X28" s="269" t="b">
        <v>1</v>
      </c>
      <c r="Z28" s="270">
        <v>46182.0</v>
      </c>
      <c r="AA28" s="109" t="s">
        <v>4223</v>
      </c>
      <c r="AB28" s="109" t="s">
        <v>4224</v>
      </c>
      <c r="AC28" s="58" t="s">
        <v>21</v>
      </c>
      <c r="AD28" s="58" t="s">
        <v>20</v>
      </c>
      <c r="AE28" s="61"/>
      <c r="AF28" s="269" t="b">
        <v>1</v>
      </c>
      <c r="AH28" s="270">
        <v>46189.0</v>
      </c>
      <c r="AI28" s="109" t="s">
        <v>4225</v>
      </c>
      <c r="AJ28" s="373" t="s">
        <v>4226</v>
      </c>
      <c r="AK28" s="322" t="s">
        <v>13</v>
      </c>
      <c r="AL28" s="58" t="s">
        <v>9</v>
      </c>
      <c r="AM28" s="109"/>
      <c r="AN28" s="269" t="b">
        <v>1</v>
      </c>
      <c r="AP28" s="382">
        <v>46188.0</v>
      </c>
      <c r="AQ28" s="463" t="s">
        <v>4227</v>
      </c>
      <c r="AR28" s="463" t="s">
        <v>4228</v>
      </c>
      <c r="AS28" s="474" t="s">
        <v>27</v>
      </c>
      <c r="AT28" s="461" t="s">
        <v>14</v>
      </c>
      <c r="AU28" s="496"/>
      <c r="AV28" s="269" t="b">
        <v>1</v>
      </c>
      <c r="AX28" s="270">
        <v>46196.0</v>
      </c>
      <c r="AY28" s="294" t="s">
        <v>4229</v>
      </c>
      <c r="AZ28" s="411" t="s">
        <v>4230</v>
      </c>
      <c r="BA28" s="391" t="s">
        <v>22</v>
      </c>
      <c r="BB28" s="58" t="s">
        <v>12</v>
      </c>
      <c r="BC28" s="61"/>
      <c r="BD28" s="269" t="b">
        <v>1</v>
      </c>
      <c r="BF28" s="403">
        <v>46196.0</v>
      </c>
      <c r="BG28" s="294" t="s">
        <v>4231</v>
      </c>
      <c r="BH28" s="294" t="s">
        <v>4232</v>
      </c>
      <c r="BI28" s="391" t="s">
        <v>18</v>
      </c>
      <c r="BJ28" s="391" t="s">
        <v>2337</v>
      </c>
      <c r="BK28" s="61"/>
      <c r="BL28" s="269" t="b">
        <v>1</v>
      </c>
      <c r="BM28" s="459"/>
      <c r="BN28" s="270">
        <v>46205.0</v>
      </c>
      <c r="BO28" s="430" t="s">
        <v>4233</v>
      </c>
      <c r="BP28" s="430" t="s">
        <v>4234</v>
      </c>
      <c r="BQ28" s="431" t="s">
        <v>24</v>
      </c>
      <c r="BR28" s="58" t="s">
        <v>12</v>
      </c>
      <c r="BS28" s="61"/>
      <c r="BT28" s="269" t="b">
        <v>1</v>
      </c>
      <c r="BV28" s="514">
        <v>46204.0</v>
      </c>
      <c r="BW28" s="417" t="s">
        <v>4235</v>
      </c>
      <c r="BX28" s="417" t="s">
        <v>4236</v>
      </c>
      <c r="BY28" s="418" t="s">
        <v>23</v>
      </c>
      <c r="BZ28" s="418" t="s">
        <v>20</v>
      </c>
      <c r="CA28" s="61"/>
      <c r="CB28" s="269" t="b">
        <v>1</v>
      </c>
    </row>
    <row r="29" ht="22.5" customHeight="1">
      <c r="A29" s="368"/>
      <c r="B29" s="270">
        <v>46176.0</v>
      </c>
      <c r="C29" s="109" t="s">
        <v>4237</v>
      </c>
      <c r="D29" s="373" t="s">
        <v>4238</v>
      </c>
      <c r="E29" s="58" t="s">
        <v>22</v>
      </c>
      <c r="F29" s="58" t="s">
        <v>9</v>
      </c>
      <c r="G29" s="61"/>
      <c r="H29" s="269" t="b">
        <v>1</v>
      </c>
      <c r="J29" s="403">
        <v>46175.0</v>
      </c>
      <c r="K29" s="294" t="s">
        <v>4239</v>
      </c>
      <c r="L29" s="294" t="s">
        <v>4240</v>
      </c>
      <c r="M29" s="391" t="s">
        <v>23</v>
      </c>
      <c r="N29" s="391" t="s">
        <v>2337</v>
      </c>
      <c r="O29" s="61"/>
      <c r="P29" s="269" t="b">
        <v>1</v>
      </c>
      <c r="R29" s="270">
        <v>46183.0</v>
      </c>
      <c r="S29" s="109" t="s">
        <v>4241</v>
      </c>
      <c r="T29" s="109" t="s">
        <v>4242</v>
      </c>
      <c r="U29" s="58" t="s">
        <v>10</v>
      </c>
      <c r="V29" s="58" t="s">
        <v>9</v>
      </c>
      <c r="W29" s="61"/>
      <c r="X29" s="269" t="b">
        <v>1</v>
      </c>
      <c r="Z29" s="270">
        <v>46182.0</v>
      </c>
      <c r="AA29" s="109" t="s">
        <v>4243</v>
      </c>
      <c r="AB29" s="109" t="s">
        <v>4244</v>
      </c>
      <c r="AC29" s="58" t="s">
        <v>11</v>
      </c>
      <c r="AD29" s="58" t="s">
        <v>20</v>
      </c>
      <c r="AE29" s="61"/>
      <c r="AF29" s="269" t="b">
        <v>1</v>
      </c>
      <c r="AH29" s="270">
        <v>46189.0</v>
      </c>
      <c r="AI29" s="109" t="s">
        <v>4245</v>
      </c>
      <c r="AJ29" s="373" t="s">
        <v>4246</v>
      </c>
      <c r="AK29" s="322" t="s">
        <v>44</v>
      </c>
      <c r="AL29" s="58" t="s">
        <v>9</v>
      </c>
      <c r="AM29" s="61"/>
      <c r="AN29" s="269" t="b">
        <v>1</v>
      </c>
      <c r="AP29" s="382">
        <v>46188.0</v>
      </c>
      <c r="AQ29" s="460" t="s">
        <v>4247</v>
      </c>
      <c r="AR29" s="460" t="s">
        <v>4248</v>
      </c>
      <c r="AS29" s="470" t="s">
        <v>11</v>
      </c>
      <c r="AT29" s="470" t="s">
        <v>14</v>
      </c>
      <c r="AU29" s="515" t="s">
        <v>4249</v>
      </c>
      <c r="AV29" s="269" t="b">
        <v>1</v>
      </c>
      <c r="AX29" s="270">
        <v>46196.0</v>
      </c>
      <c r="AY29" s="273" t="s">
        <v>4250</v>
      </c>
      <c r="AZ29" s="413" t="s">
        <v>4251</v>
      </c>
      <c r="BA29" s="402" t="s">
        <v>22</v>
      </c>
      <c r="BB29" s="58" t="s">
        <v>12</v>
      </c>
      <c r="BC29" s="61"/>
      <c r="BD29" s="269" t="b">
        <v>1</v>
      </c>
      <c r="BF29" s="401">
        <v>46196.0</v>
      </c>
      <c r="BG29" s="273" t="s">
        <v>4252</v>
      </c>
      <c r="BH29" s="273" t="s">
        <v>4253</v>
      </c>
      <c r="BI29" s="402" t="s">
        <v>11</v>
      </c>
      <c r="BJ29" s="402" t="s">
        <v>2337</v>
      </c>
      <c r="BK29" s="61"/>
      <c r="BL29" s="269" t="b">
        <v>1</v>
      </c>
      <c r="BM29" s="459"/>
      <c r="BN29" s="270">
        <v>46205.0</v>
      </c>
      <c r="BO29" s="294" t="s">
        <v>4254</v>
      </c>
      <c r="BP29" s="294" t="s">
        <v>4255</v>
      </c>
      <c r="BQ29" s="391" t="s">
        <v>16</v>
      </c>
      <c r="BR29" s="58" t="s">
        <v>12</v>
      </c>
      <c r="BS29" s="61"/>
      <c r="BT29" s="269" t="b">
        <v>1</v>
      </c>
      <c r="BV29" s="513">
        <v>46204.0</v>
      </c>
      <c r="BW29" s="465" t="s">
        <v>4256</v>
      </c>
      <c r="BX29" s="465" t="s">
        <v>4257</v>
      </c>
      <c r="BY29" s="492" t="s">
        <v>23</v>
      </c>
      <c r="BZ29" s="492" t="s">
        <v>20</v>
      </c>
      <c r="CA29" s="61"/>
      <c r="CB29" s="269" t="b">
        <v>1</v>
      </c>
    </row>
    <row r="30" ht="22.5" customHeight="1">
      <c r="A30" s="368"/>
      <c r="B30" s="270">
        <v>46176.0</v>
      </c>
      <c r="C30" s="109" t="s">
        <v>4258</v>
      </c>
      <c r="D30" s="373" t="s">
        <v>4259</v>
      </c>
      <c r="E30" s="58" t="s">
        <v>32</v>
      </c>
      <c r="F30" s="58" t="s">
        <v>9</v>
      </c>
      <c r="G30" s="109"/>
      <c r="H30" s="269" t="b">
        <v>1</v>
      </c>
      <c r="J30" s="401">
        <v>46175.0</v>
      </c>
      <c r="K30" s="273" t="s">
        <v>4260</v>
      </c>
      <c r="L30" s="273" t="s">
        <v>4261</v>
      </c>
      <c r="M30" s="402" t="s">
        <v>23</v>
      </c>
      <c r="N30" s="402" t="s">
        <v>2337</v>
      </c>
      <c r="O30" s="61"/>
      <c r="P30" s="269" t="b">
        <v>1</v>
      </c>
      <c r="R30" s="270">
        <v>46183.0</v>
      </c>
      <c r="S30" s="109" t="s">
        <v>4262</v>
      </c>
      <c r="T30" s="109" t="s">
        <v>4263</v>
      </c>
      <c r="U30" s="58" t="s">
        <v>24</v>
      </c>
      <c r="V30" s="58" t="s">
        <v>9</v>
      </c>
      <c r="W30" s="61"/>
      <c r="X30" s="269" t="b">
        <v>1</v>
      </c>
      <c r="Z30" s="270">
        <v>46182.0</v>
      </c>
      <c r="AA30" s="109" t="s">
        <v>4264</v>
      </c>
      <c r="AB30" s="109" t="s">
        <v>4265</v>
      </c>
      <c r="AC30" s="58" t="s">
        <v>21</v>
      </c>
      <c r="AD30" s="58" t="s">
        <v>20</v>
      </c>
      <c r="AE30" s="109" t="s">
        <v>4266</v>
      </c>
      <c r="AF30" s="269" t="b">
        <v>1</v>
      </c>
      <c r="AH30" s="270">
        <v>46189.0</v>
      </c>
      <c r="AI30" s="109" t="s">
        <v>4267</v>
      </c>
      <c r="AJ30" s="373" t="s">
        <v>4268</v>
      </c>
      <c r="AK30" s="322" t="s">
        <v>32</v>
      </c>
      <c r="AL30" s="58" t="s">
        <v>9</v>
      </c>
      <c r="AM30" s="61"/>
      <c r="AN30" s="269" t="b">
        <v>1</v>
      </c>
      <c r="AP30" s="516">
        <v>46189.0</v>
      </c>
      <c r="AQ30" s="463" t="s">
        <v>4269</v>
      </c>
      <c r="AR30" s="463" t="s">
        <v>4270</v>
      </c>
      <c r="AS30" s="474" t="s">
        <v>11</v>
      </c>
      <c r="AT30" s="474" t="s">
        <v>20</v>
      </c>
      <c r="AU30" s="517"/>
      <c r="AV30" s="269" t="b">
        <v>1</v>
      </c>
      <c r="AX30" s="270">
        <v>46196.0</v>
      </c>
      <c r="AY30" s="294" t="s">
        <v>4271</v>
      </c>
      <c r="AZ30" s="411" t="s">
        <v>4272</v>
      </c>
      <c r="BA30" s="391" t="s">
        <v>22</v>
      </c>
      <c r="BB30" s="58" t="s">
        <v>12</v>
      </c>
      <c r="BC30" s="61"/>
      <c r="BD30" s="269" t="b">
        <v>1</v>
      </c>
      <c r="BF30" s="403">
        <v>46196.0</v>
      </c>
      <c r="BG30" s="294" t="s">
        <v>4273</v>
      </c>
      <c r="BH30" s="294" t="s">
        <v>4274</v>
      </c>
      <c r="BI30" s="391" t="s">
        <v>15</v>
      </c>
      <c r="BJ30" s="391" t="s">
        <v>2337</v>
      </c>
      <c r="BK30" s="109"/>
      <c r="BL30" s="269" t="b">
        <v>1</v>
      </c>
      <c r="BM30" s="459"/>
      <c r="BN30" s="270">
        <v>46205.0</v>
      </c>
      <c r="BO30" s="430" t="s">
        <v>4275</v>
      </c>
      <c r="BP30" s="430" t="s">
        <v>4276</v>
      </c>
      <c r="BQ30" s="431" t="s">
        <v>24</v>
      </c>
      <c r="BR30" s="58" t="s">
        <v>12</v>
      </c>
      <c r="BS30" s="61"/>
      <c r="BT30" s="269" t="b">
        <v>1</v>
      </c>
      <c r="BV30" s="514">
        <v>46204.0</v>
      </c>
      <c r="BW30" s="417" t="s">
        <v>4277</v>
      </c>
      <c r="BX30" s="417" t="s">
        <v>4278</v>
      </c>
      <c r="BY30" s="418" t="s">
        <v>23</v>
      </c>
      <c r="BZ30" s="418" t="s">
        <v>20</v>
      </c>
      <c r="CA30" s="109"/>
      <c r="CB30" s="269" t="b">
        <v>1</v>
      </c>
    </row>
    <row r="31" ht="22.5" customHeight="1">
      <c r="A31" s="368"/>
      <c r="B31" s="270">
        <v>46176.0</v>
      </c>
      <c r="C31" s="109" t="s">
        <v>4279</v>
      </c>
      <c r="D31" s="373" t="s">
        <v>4280</v>
      </c>
      <c r="E31" s="58" t="s">
        <v>19</v>
      </c>
      <c r="F31" s="58" t="s">
        <v>9</v>
      </c>
      <c r="G31" s="61"/>
      <c r="H31" s="269" t="b">
        <v>1</v>
      </c>
      <c r="J31" s="382">
        <v>46175.0</v>
      </c>
      <c r="K31" s="273" t="s">
        <v>4281</v>
      </c>
      <c r="L31" s="273" t="s">
        <v>4282</v>
      </c>
      <c r="M31" s="398" t="s">
        <v>23</v>
      </c>
      <c r="N31" s="431" t="s">
        <v>2338</v>
      </c>
      <c r="O31" s="61"/>
      <c r="P31" s="269" t="b">
        <v>1</v>
      </c>
      <c r="R31" s="270">
        <v>46183.0</v>
      </c>
      <c r="S31" s="109" t="s">
        <v>4283</v>
      </c>
      <c r="T31" s="109" t="s">
        <v>4284</v>
      </c>
      <c r="U31" s="58" t="s">
        <v>16</v>
      </c>
      <c r="V31" s="58" t="s">
        <v>9</v>
      </c>
      <c r="W31" s="61"/>
      <c r="X31" s="269" t="b">
        <v>1</v>
      </c>
      <c r="Z31" s="270">
        <v>46182.0</v>
      </c>
      <c r="AA31" s="109" t="s">
        <v>4285</v>
      </c>
      <c r="AB31" s="109" t="s">
        <v>4286</v>
      </c>
      <c r="AC31" s="58" t="s">
        <v>11</v>
      </c>
      <c r="AD31" s="58" t="s">
        <v>20</v>
      </c>
      <c r="AE31" s="61"/>
      <c r="AF31" s="269" t="b">
        <v>1</v>
      </c>
      <c r="AH31" s="270">
        <v>46189.0</v>
      </c>
      <c r="AI31" s="109" t="s">
        <v>4287</v>
      </c>
      <c r="AJ31" s="373" t="s">
        <v>4288</v>
      </c>
      <c r="AK31" s="322" t="s">
        <v>44</v>
      </c>
      <c r="AL31" s="58" t="s">
        <v>9</v>
      </c>
      <c r="AM31" s="61"/>
      <c r="AN31" s="269" t="b">
        <v>1</v>
      </c>
      <c r="AP31" s="476">
        <v>46189.0</v>
      </c>
      <c r="AQ31" s="460" t="s">
        <v>4289</v>
      </c>
      <c r="AR31" s="460" t="s">
        <v>4290</v>
      </c>
      <c r="AS31" s="461" t="s">
        <v>11</v>
      </c>
      <c r="AT31" s="470" t="s">
        <v>20</v>
      </c>
      <c r="AU31" s="518" t="s">
        <v>4291</v>
      </c>
      <c r="AV31" s="269" t="b">
        <v>1</v>
      </c>
      <c r="AX31" s="270">
        <v>46196.0</v>
      </c>
      <c r="AY31" s="460" t="s">
        <v>4292</v>
      </c>
      <c r="AZ31" s="512" t="s">
        <v>4293</v>
      </c>
      <c r="BA31" s="58" t="s">
        <v>44</v>
      </c>
      <c r="BB31" s="58" t="s">
        <v>2347</v>
      </c>
      <c r="BC31" s="61"/>
      <c r="BD31" s="269" t="b">
        <v>1</v>
      </c>
      <c r="BF31" s="403">
        <v>46196.0</v>
      </c>
      <c r="BG31" s="109" t="s">
        <v>4294</v>
      </c>
      <c r="BH31" s="109" t="s">
        <v>4295</v>
      </c>
      <c r="BI31" s="58" t="s">
        <v>18</v>
      </c>
      <c r="BJ31" s="58" t="s">
        <v>14</v>
      </c>
      <c r="BK31" s="61"/>
      <c r="BL31" s="269" t="b">
        <v>1</v>
      </c>
      <c r="BM31" s="459"/>
      <c r="BN31" s="270">
        <v>46205.0</v>
      </c>
      <c r="BO31" s="294" t="s">
        <v>4296</v>
      </c>
      <c r="BP31" s="294" t="s">
        <v>4297</v>
      </c>
      <c r="BQ31" s="391" t="s">
        <v>10</v>
      </c>
      <c r="BR31" s="58" t="s">
        <v>12</v>
      </c>
      <c r="BS31" s="61"/>
      <c r="BT31" s="269" t="b">
        <v>1</v>
      </c>
      <c r="BV31" s="514">
        <v>46204.0</v>
      </c>
      <c r="BW31" s="109" t="s">
        <v>4298</v>
      </c>
      <c r="BX31" s="109" t="s">
        <v>4299</v>
      </c>
      <c r="BY31" s="58" t="s">
        <v>23</v>
      </c>
      <c r="BZ31" s="58" t="s">
        <v>20</v>
      </c>
      <c r="CA31" s="61"/>
      <c r="CB31" s="269" t="b">
        <v>1</v>
      </c>
    </row>
    <row r="32" ht="22.5" customHeight="1">
      <c r="A32" s="368"/>
      <c r="B32" s="270">
        <v>46176.0</v>
      </c>
      <c r="C32" s="109" t="s">
        <v>4300</v>
      </c>
      <c r="D32" s="373" t="s">
        <v>4301</v>
      </c>
      <c r="E32" s="58"/>
      <c r="F32" s="58" t="s">
        <v>9</v>
      </c>
      <c r="G32" s="427" t="s">
        <v>2432</v>
      </c>
      <c r="H32" s="269"/>
      <c r="J32" s="380">
        <v>46175.0</v>
      </c>
      <c r="K32" s="294" t="s">
        <v>4302</v>
      </c>
      <c r="L32" s="294" t="s">
        <v>4303</v>
      </c>
      <c r="M32" s="396" t="s">
        <v>23</v>
      </c>
      <c r="N32" s="391" t="s">
        <v>2338</v>
      </c>
      <c r="O32" s="61"/>
      <c r="P32" s="269" t="b">
        <v>1</v>
      </c>
      <c r="R32" s="270">
        <v>46183.0</v>
      </c>
      <c r="S32" s="109" t="s">
        <v>4304</v>
      </c>
      <c r="T32" s="109" t="s">
        <v>4305</v>
      </c>
      <c r="U32" s="58" t="s">
        <v>10</v>
      </c>
      <c r="V32" s="58" t="s">
        <v>9</v>
      </c>
      <c r="W32" s="61"/>
      <c r="X32" s="269" t="b">
        <v>1</v>
      </c>
      <c r="Z32" s="270">
        <v>46182.0</v>
      </c>
      <c r="AA32" s="519" t="s">
        <v>4306</v>
      </c>
      <c r="AB32" s="460" t="s">
        <v>4307</v>
      </c>
      <c r="AC32" s="470" t="s">
        <v>18</v>
      </c>
      <c r="AD32" s="471" t="s">
        <v>14</v>
      </c>
      <c r="AE32" s="61"/>
      <c r="AF32" s="269" t="b">
        <v>1</v>
      </c>
      <c r="AH32" s="270">
        <v>46189.0</v>
      </c>
      <c r="AI32" s="109" t="s">
        <v>4308</v>
      </c>
      <c r="AJ32" s="373" t="s">
        <v>4309</v>
      </c>
      <c r="AK32" s="322" t="s">
        <v>10</v>
      </c>
      <c r="AL32" s="58" t="s">
        <v>9</v>
      </c>
      <c r="AM32" s="109"/>
      <c r="AN32" s="269" t="b">
        <v>1</v>
      </c>
      <c r="AP32" s="476">
        <v>46189.0</v>
      </c>
      <c r="AQ32" s="463" t="s">
        <v>4310</v>
      </c>
      <c r="AR32" s="463" t="s">
        <v>4311</v>
      </c>
      <c r="AS32" s="464" t="s">
        <v>11</v>
      </c>
      <c r="AT32" s="474" t="s">
        <v>20</v>
      </c>
      <c r="AU32" s="469"/>
      <c r="AV32" s="269" t="b">
        <v>1</v>
      </c>
      <c r="AX32" s="270">
        <v>46196.0</v>
      </c>
      <c r="AY32" s="463" t="s">
        <v>4312</v>
      </c>
      <c r="AZ32" s="520" t="s">
        <v>4313</v>
      </c>
      <c r="BA32" s="58" t="s">
        <v>24</v>
      </c>
      <c r="BB32" s="58" t="s">
        <v>2347</v>
      </c>
      <c r="BC32" s="61"/>
      <c r="BD32" s="269" t="b">
        <v>1</v>
      </c>
      <c r="BF32" s="403">
        <v>46196.0</v>
      </c>
      <c r="BG32" s="109" t="s">
        <v>4314</v>
      </c>
      <c r="BH32" s="109" t="s">
        <v>4315</v>
      </c>
      <c r="BI32" s="58" t="s">
        <v>18</v>
      </c>
      <c r="BJ32" s="58" t="s">
        <v>14</v>
      </c>
      <c r="BK32" s="61"/>
      <c r="BL32" s="269" t="b">
        <v>1</v>
      </c>
      <c r="BM32" s="459"/>
      <c r="BN32" s="270">
        <v>46205.0</v>
      </c>
      <c r="BO32" s="430" t="s">
        <v>4316</v>
      </c>
      <c r="BP32" s="430" t="s">
        <v>4317</v>
      </c>
      <c r="BQ32" s="431" t="s">
        <v>16</v>
      </c>
      <c r="BR32" s="58" t="s">
        <v>12</v>
      </c>
      <c r="BS32" s="61"/>
      <c r="BT32" s="269" t="b">
        <v>1</v>
      </c>
      <c r="BV32" s="514">
        <v>46204.0</v>
      </c>
      <c r="BW32" s="109" t="s">
        <v>4318</v>
      </c>
      <c r="BX32" s="109" t="s">
        <v>4319</v>
      </c>
      <c r="BY32" s="58" t="s">
        <v>23</v>
      </c>
      <c r="BZ32" s="58" t="s">
        <v>20</v>
      </c>
      <c r="CA32" s="61"/>
      <c r="CB32" s="269" t="b">
        <v>1</v>
      </c>
    </row>
    <row r="33" ht="22.5" customHeight="1">
      <c r="A33" s="368"/>
      <c r="B33" s="270">
        <v>46176.0</v>
      </c>
      <c r="C33" s="109" t="s">
        <v>4320</v>
      </c>
      <c r="D33" s="373" t="s">
        <v>4321</v>
      </c>
      <c r="E33" s="58" t="s">
        <v>19</v>
      </c>
      <c r="F33" s="58" t="s">
        <v>9</v>
      </c>
      <c r="G33" s="109"/>
      <c r="H33" s="269" t="b">
        <v>1</v>
      </c>
      <c r="J33" s="382">
        <v>46175.0</v>
      </c>
      <c r="K33" s="273" t="s">
        <v>4322</v>
      </c>
      <c r="L33" s="273" t="s">
        <v>4323</v>
      </c>
      <c r="M33" s="398"/>
      <c r="N33" s="431" t="s">
        <v>2338</v>
      </c>
      <c r="O33" s="109" t="s">
        <v>3537</v>
      </c>
      <c r="P33" s="269"/>
      <c r="R33" s="270">
        <v>46183.0</v>
      </c>
      <c r="S33" s="109" t="s">
        <v>4324</v>
      </c>
      <c r="T33" s="109" t="s">
        <v>4325</v>
      </c>
      <c r="U33" s="58"/>
      <c r="V33" s="58" t="s">
        <v>9</v>
      </c>
      <c r="W33" s="427" t="s">
        <v>2432</v>
      </c>
      <c r="X33" s="269"/>
      <c r="Z33" s="270">
        <v>46182.0</v>
      </c>
      <c r="AA33" s="519" t="s">
        <v>4326</v>
      </c>
      <c r="AB33" s="519" t="s">
        <v>4327</v>
      </c>
      <c r="AC33" s="521" t="s">
        <v>21</v>
      </c>
      <c r="AD33" s="471" t="s">
        <v>14</v>
      </c>
      <c r="AE33" s="109" t="s">
        <v>982</v>
      </c>
      <c r="AF33" s="269"/>
      <c r="AH33" s="270">
        <v>46189.0</v>
      </c>
      <c r="AI33" s="109" t="s">
        <v>4328</v>
      </c>
      <c r="AJ33" s="373" t="s">
        <v>4329</v>
      </c>
      <c r="AK33" s="322" t="s">
        <v>44</v>
      </c>
      <c r="AL33" s="58" t="s">
        <v>9</v>
      </c>
      <c r="AM33" s="61"/>
      <c r="AN33" s="269" t="b">
        <v>1</v>
      </c>
      <c r="AP33" s="476">
        <v>46189.0</v>
      </c>
      <c r="AQ33" s="460" t="s">
        <v>4330</v>
      </c>
      <c r="AR33" s="460" t="s">
        <v>4331</v>
      </c>
      <c r="AS33" s="461" t="s">
        <v>11</v>
      </c>
      <c r="AT33" s="470" t="s">
        <v>20</v>
      </c>
      <c r="AU33" s="518"/>
      <c r="AV33" s="269" t="b">
        <v>1</v>
      </c>
      <c r="AX33" s="270">
        <v>46196.0</v>
      </c>
      <c r="AY33" s="460" t="s">
        <v>4332</v>
      </c>
      <c r="AZ33" s="512" t="s">
        <v>4333</v>
      </c>
      <c r="BA33" s="58" t="s">
        <v>22</v>
      </c>
      <c r="BB33" s="58" t="s">
        <v>9</v>
      </c>
      <c r="BC33" s="61"/>
      <c r="BD33" s="269" t="b">
        <v>1</v>
      </c>
      <c r="BF33" s="403">
        <v>46196.0</v>
      </c>
      <c r="BG33" s="109" t="s">
        <v>4334</v>
      </c>
      <c r="BH33" s="109" t="s">
        <v>4335</v>
      </c>
      <c r="BI33" s="58" t="s">
        <v>18</v>
      </c>
      <c r="BJ33" s="58" t="s">
        <v>14</v>
      </c>
      <c r="BK33" s="61"/>
      <c r="BL33" s="269" t="b">
        <v>1</v>
      </c>
      <c r="BM33" s="459"/>
      <c r="BN33" s="270">
        <v>46205.0</v>
      </c>
      <c r="BO33" s="294" t="s">
        <v>4336</v>
      </c>
      <c r="BP33" s="294" t="s">
        <v>4337</v>
      </c>
      <c r="BQ33" s="391" t="s">
        <v>10</v>
      </c>
      <c r="BR33" s="58" t="s">
        <v>12</v>
      </c>
      <c r="BS33" s="61"/>
      <c r="BT33" s="269" t="b">
        <v>1</v>
      </c>
      <c r="BV33" s="514">
        <v>46204.0</v>
      </c>
      <c r="BW33" s="109" t="s">
        <v>4338</v>
      </c>
      <c r="BX33" s="109" t="s">
        <v>4339</v>
      </c>
      <c r="BY33" s="58" t="s">
        <v>23</v>
      </c>
      <c r="BZ33" s="58" t="s">
        <v>20</v>
      </c>
      <c r="CA33" s="61"/>
      <c r="CB33" s="269" t="b">
        <v>1</v>
      </c>
    </row>
    <row r="34" ht="22.5" customHeight="1">
      <c r="A34" s="368"/>
      <c r="B34" s="270">
        <v>46176.0</v>
      </c>
      <c r="C34" s="109" t="s">
        <v>4340</v>
      </c>
      <c r="D34" s="373" t="s">
        <v>4341</v>
      </c>
      <c r="E34" s="58" t="s">
        <v>22</v>
      </c>
      <c r="F34" s="58" t="s">
        <v>9</v>
      </c>
      <c r="G34" s="61"/>
      <c r="H34" s="269" t="b">
        <v>1</v>
      </c>
      <c r="J34" s="380">
        <v>46175.0</v>
      </c>
      <c r="K34" s="294" t="s">
        <v>4342</v>
      </c>
      <c r="L34" s="294" t="s">
        <v>4343</v>
      </c>
      <c r="M34" s="396" t="s">
        <v>11</v>
      </c>
      <c r="N34" s="391" t="s">
        <v>2338</v>
      </c>
      <c r="O34" s="61"/>
      <c r="P34" s="269" t="b">
        <v>1</v>
      </c>
      <c r="R34" s="270">
        <v>46183.0</v>
      </c>
      <c r="S34" s="109" t="s">
        <v>4344</v>
      </c>
      <c r="T34" s="109" t="s">
        <v>4345</v>
      </c>
      <c r="U34" s="58" t="s">
        <v>24</v>
      </c>
      <c r="V34" s="58" t="s">
        <v>2347</v>
      </c>
      <c r="W34" s="61"/>
      <c r="X34" s="269" t="b">
        <v>1</v>
      </c>
      <c r="Z34" s="270">
        <v>46182.0</v>
      </c>
      <c r="AA34" s="109" t="s">
        <v>4346</v>
      </c>
      <c r="AB34" s="109" t="s">
        <v>4347</v>
      </c>
      <c r="AC34" s="58" t="s">
        <v>27</v>
      </c>
      <c r="AD34" s="471" t="s">
        <v>14</v>
      </c>
      <c r="AE34" s="61"/>
      <c r="AF34" s="269" t="b">
        <v>1</v>
      </c>
      <c r="AH34" s="270">
        <v>46189.0</v>
      </c>
      <c r="AI34" s="109" t="s">
        <v>4348</v>
      </c>
      <c r="AJ34" s="373" t="s">
        <v>4349</v>
      </c>
      <c r="AK34" s="58" t="s">
        <v>19</v>
      </c>
      <c r="AL34" s="58" t="s">
        <v>9</v>
      </c>
      <c r="AM34" s="61"/>
      <c r="AN34" s="269" t="b">
        <v>1</v>
      </c>
      <c r="AP34" s="270">
        <v>46189.0</v>
      </c>
      <c r="AQ34" s="109" t="s">
        <v>4350</v>
      </c>
      <c r="AR34" s="109" t="s">
        <v>4351</v>
      </c>
      <c r="AS34" s="58" t="s">
        <v>11</v>
      </c>
      <c r="AT34" s="58" t="s">
        <v>20</v>
      </c>
      <c r="AU34" s="61"/>
      <c r="AV34" s="269" t="b">
        <v>1</v>
      </c>
      <c r="AX34" s="270">
        <v>46196.0</v>
      </c>
      <c r="AY34" s="463" t="s">
        <v>4352</v>
      </c>
      <c r="AZ34" s="520" t="s">
        <v>4353</v>
      </c>
      <c r="BA34" s="58" t="s">
        <v>22</v>
      </c>
      <c r="BB34" s="58" t="s">
        <v>9</v>
      </c>
      <c r="BC34" s="61"/>
      <c r="BD34" s="269" t="b">
        <v>1</v>
      </c>
      <c r="BF34" s="403">
        <v>46196.0</v>
      </c>
      <c r="BG34" s="109" t="s">
        <v>4354</v>
      </c>
      <c r="BH34" s="109" t="s">
        <v>4355</v>
      </c>
      <c r="BI34" s="58"/>
      <c r="BJ34" s="58" t="s">
        <v>14</v>
      </c>
      <c r="BK34" s="109" t="s">
        <v>2432</v>
      </c>
      <c r="BL34" s="269"/>
      <c r="BM34" s="459"/>
      <c r="BN34" s="270">
        <v>46205.0</v>
      </c>
      <c r="BO34" s="312" t="s">
        <v>4356</v>
      </c>
      <c r="BP34" s="520" t="s">
        <v>4357</v>
      </c>
      <c r="BQ34" s="58" t="s">
        <v>22</v>
      </c>
      <c r="BR34" s="58" t="s">
        <v>2347</v>
      </c>
      <c r="BS34" s="61"/>
      <c r="BT34" s="269" t="b">
        <v>1</v>
      </c>
      <c r="BV34" s="514">
        <v>46204.0</v>
      </c>
      <c r="BW34" s="109" t="s">
        <v>4358</v>
      </c>
      <c r="BX34" s="109" t="s">
        <v>4359</v>
      </c>
      <c r="BY34" s="58" t="s">
        <v>11</v>
      </c>
      <c r="BZ34" s="58" t="s">
        <v>20</v>
      </c>
      <c r="CA34" s="109"/>
      <c r="CB34" s="269" t="b">
        <v>1</v>
      </c>
    </row>
    <row r="35" ht="22.5" customHeight="1">
      <c r="A35" s="368"/>
      <c r="B35" s="270">
        <v>46176.0</v>
      </c>
      <c r="C35" s="109" t="s">
        <v>4360</v>
      </c>
      <c r="D35" s="373" t="s">
        <v>4361</v>
      </c>
      <c r="E35" s="58" t="s">
        <v>24</v>
      </c>
      <c r="F35" s="58" t="s">
        <v>9</v>
      </c>
      <c r="G35" s="61"/>
      <c r="H35" s="269" t="b">
        <v>1</v>
      </c>
      <c r="J35" s="382">
        <v>46175.0</v>
      </c>
      <c r="K35" s="273" t="s">
        <v>4362</v>
      </c>
      <c r="L35" s="273" t="s">
        <v>4363</v>
      </c>
      <c r="M35" s="398"/>
      <c r="N35" s="431" t="s">
        <v>2338</v>
      </c>
      <c r="O35" s="109" t="s">
        <v>4364</v>
      </c>
      <c r="P35" s="269"/>
      <c r="R35" s="270">
        <v>46183.0</v>
      </c>
      <c r="S35" s="273" t="s">
        <v>4365</v>
      </c>
      <c r="T35" s="273" t="s">
        <v>4366</v>
      </c>
      <c r="U35" s="402" t="s">
        <v>32</v>
      </c>
      <c r="V35" s="274" t="s">
        <v>2344</v>
      </c>
      <c r="W35" s="61"/>
      <c r="X35" s="269" t="b">
        <v>1</v>
      </c>
      <c r="Z35" s="403">
        <v>46182.0</v>
      </c>
      <c r="AA35" s="294" t="s">
        <v>4367</v>
      </c>
      <c r="AB35" s="294" t="s">
        <v>4368</v>
      </c>
      <c r="AC35" s="391" t="s">
        <v>18</v>
      </c>
      <c r="AD35" s="391" t="s">
        <v>2337</v>
      </c>
      <c r="AE35" s="61"/>
      <c r="AF35" s="269" t="b">
        <v>1</v>
      </c>
      <c r="AH35" s="270">
        <v>46189.0</v>
      </c>
      <c r="AI35" s="294" t="s">
        <v>4369</v>
      </c>
      <c r="AJ35" s="294" t="s">
        <v>4370</v>
      </c>
      <c r="AK35" s="391" t="s">
        <v>32</v>
      </c>
      <c r="AL35" s="295" t="s">
        <v>2344</v>
      </c>
      <c r="AM35" s="109"/>
      <c r="AN35" s="269" t="b">
        <v>1</v>
      </c>
      <c r="AP35" s="270">
        <v>46189.0</v>
      </c>
      <c r="AQ35" s="109" t="s">
        <v>4371</v>
      </c>
      <c r="AR35" s="109" t="s">
        <v>4372</v>
      </c>
      <c r="AS35" s="58" t="s">
        <v>11</v>
      </c>
      <c r="AT35" s="58" t="s">
        <v>20</v>
      </c>
      <c r="AU35" s="61"/>
      <c r="AV35" s="269" t="b">
        <v>1</v>
      </c>
      <c r="AX35" s="270">
        <v>46196.0</v>
      </c>
      <c r="AY35" s="460" t="s">
        <v>4373</v>
      </c>
      <c r="AZ35" s="512" t="s">
        <v>4374</v>
      </c>
      <c r="BA35" s="58" t="s">
        <v>22</v>
      </c>
      <c r="BB35" s="58" t="s">
        <v>9</v>
      </c>
      <c r="BC35" s="61"/>
      <c r="BD35" s="269" t="b">
        <v>1</v>
      </c>
      <c r="BF35" s="401">
        <v>46196.0</v>
      </c>
      <c r="BG35" s="273" t="s">
        <v>4375</v>
      </c>
      <c r="BH35" s="273" t="s">
        <v>4376</v>
      </c>
      <c r="BI35" s="402" t="s">
        <v>27</v>
      </c>
      <c r="BJ35" s="402" t="s">
        <v>2337</v>
      </c>
      <c r="BK35" s="61"/>
      <c r="BL35" s="269" t="b">
        <v>1</v>
      </c>
      <c r="BM35" s="459"/>
      <c r="BN35" s="270">
        <v>46205.0</v>
      </c>
      <c r="BO35" s="460" t="s">
        <v>4377</v>
      </c>
      <c r="BP35" s="512" t="s">
        <v>4378</v>
      </c>
      <c r="BQ35" s="58" t="s">
        <v>10</v>
      </c>
      <c r="BR35" s="58" t="s">
        <v>2347</v>
      </c>
      <c r="BS35" s="61"/>
      <c r="BT35" s="269" t="b">
        <v>1</v>
      </c>
      <c r="BV35" s="513">
        <v>46204.0</v>
      </c>
      <c r="BW35" s="465" t="s">
        <v>4379</v>
      </c>
      <c r="BX35" s="465" t="s">
        <v>4380</v>
      </c>
      <c r="BY35" s="492" t="s">
        <v>23</v>
      </c>
      <c r="BZ35" s="492" t="s">
        <v>20</v>
      </c>
      <c r="CA35" s="61"/>
      <c r="CB35" s="269" t="b">
        <v>1</v>
      </c>
    </row>
    <row r="36" ht="22.5" customHeight="1">
      <c r="A36" s="368"/>
      <c r="B36" s="270">
        <v>46177.0</v>
      </c>
      <c r="C36" s="294" t="s">
        <v>4381</v>
      </c>
      <c r="D36" s="294" t="s">
        <v>4382</v>
      </c>
      <c r="E36" s="391" t="s">
        <v>19</v>
      </c>
      <c r="F36" s="58" t="s">
        <v>12</v>
      </c>
      <c r="G36" s="61"/>
      <c r="H36" s="269" t="b">
        <v>1</v>
      </c>
      <c r="J36" s="380">
        <v>46175.0</v>
      </c>
      <c r="K36" s="294" t="s">
        <v>4383</v>
      </c>
      <c r="L36" s="294" t="s">
        <v>4384</v>
      </c>
      <c r="M36" s="396"/>
      <c r="N36" s="391" t="s">
        <v>2338</v>
      </c>
      <c r="O36" s="109" t="s">
        <v>4385</v>
      </c>
      <c r="P36" s="269"/>
      <c r="R36" s="270">
        <v>46183.0</v>
      </c>
      <c r="S36" s="294" t="s">
        <v>4386</v>
      </c>
      <c r="T36" s="294" t="s">
        <v>4387</v>
      </c>
      <c r="U36" s="391"/>
      <c r="V36" s="295" t="s">
        <v>2344</v>
      </c>
      <c r="W36" s="109" t="s">
        <v>4388</v>
      </c>
      <c r="X36" s="269"/>
      <c r="Z36" s="401">
        <v>46182.0</v>
      </c>
      <c r="AA36" s="273" t="s">
        <v>4389</v>
      </c>
      <c r="AB36" s="273" t="s">
        <v>4390</v>
      </c>
      <c r="AC36" s="402" t="s">
        <v>23</v>
      </c>
      <c r="AD36" s="402" t="s">
        <v>2337</v>
      </c>
      <c r="AE36" s="61"/>
      <c r="AF36" s="269" t="b">
        <v>1</v>
      </c>
      <c r="AH36" s="270">
        <v>46189.0</v>
      </c>
      <c r="AI36" s="475" t="s">
        <v>4391</v>
      </c>
      <c r="AJ36" s="273" t="s">
        <v>4392</v>
      </c>
      <c r="AK36" s="462" t="s">
        <v>22</v>
      </c>
      <c r="AL36" s="462" t="s">
        <v>2344</v>
      </c>
      <c r="AM36" s="475"/>
      <c r="AN36" s="269" t="b">
        <v>1</v>
      </c>
      <c r="AP36" s="270">
        <v>46189.0</v>
      </c>
      <c r="AQ36" s="109" t="s">
        <v>4393</v>
      </c>
      <c r="AR36" s="109" t="s">
        <v>4394</v>
      </c>
      <c r="AS36" s="58" t="s">
        <v>11</v>
      </c>
      <c r="AT36" s="58" t="s">
        <v>20</v>
      </c>
      <c r="AU36" s="61"/>
      <c r="AV36" s="269" t="b">
        <v>1</v>
      </c>
      <c r="AX36" s="270">
        <v>46196.0</v>
      </c>
      <c r="AY36" s="463" t="s">
        <v>4395</v>
      </c>
      <c r="AZ36" s="520" t="s">
        <v>4396</v>
      </c>
      <c r="BA36" s="58" t="s">
        <v>22</v>
      </c>
      <c r="BB36" s="58" t="s">
        <v>9</v>
      </c>
      <c r="BC36" s="61"/>
      <c r="BD36" s="269" t="b">
        <v>1</v>
      </c>
      <c r="BF36" s="403">
        <v>46196.0</v>
      </c>
      <c r="BG36" s="294" t="s">
        <v>4397</v>
      </c>
      <c r="BH36" s="294" t="s">
        <v>4398</v>
      </c>
      <c r="BI36" s="391" t="s">
        <v>23</v>
      </c>
      <c r="BJ36" s="391" t="s">
        <v>2337</v>
      </c>
      <c r="BK36" s="61"/>
      <c r="BL36" s="269" t="b">
        <v>1</v>
      </c>
      <c r="BM36" s="459"/>
      <c r="BN36" s="270">
        <v>46205.0</v>
      </c>
      <c r="BO36" s="463" t="s">
        <v>4399</v>
      </c>
      <c r="BP36" s="520" t="s">
        <v>4400</v>
      </c>
      <c r="BQ36" s="58" t="s">
        <v>22</v>
      </c>
      <c r="BR36" s="58" t="s">
        <v>2347</v>
      </c>
      <c r="BS36" s="61"/>
      <c r="BT36" s="269" t="b">
        <v>1</v>
      </c>
      <c r="BV36" s="514">
        <v>46204.0</v>
      </c>
      <c r="BW36" s="417" t="s">
        <v>4401</v>
      </c>
      <c r="BX36" s="417" t="s">
        <v>4402</v>
      </c>
      <c r="BY36" s="418" t="s">
        <v>23</v>
      </c>
      <c r="BZ36" s="418" t="s">
        <v>20</v>
      </c>
      <c r="CA36" s="61"/>
      <c r="CB36" s="269" t="b">
        <v>1</v>
      </c>
    </row>
    <row r="37" ht="22.5" customHeight="1">
      <c r="A37" s="368"/>
      <c r="B37" s="270">
        <v>46177.0</v>
      </c>
      <c r="C37" s="430" t="s">
        <v>4403</v>
      </c>
      <c r="D37" s="430" t="s">
        <v>4404</v>
      </c>
      <c r="E37" s="431" t="s">
        <v>22</v>
      </c>
      <c r="F37" s="58" t="s">
        <v>12</v>
      </c>
      <c r="G37" s="109"/>
      <c r="H37" s="269" t="b">
        <v>1</v>
      </c>
      <c r="J37" s="270">
        <v>46175.0</v>
      </c>
      <c r="K37" s="109" t="s">
        <v>4405</v>
      </c>
      <c r="L37" s="109" t="s">
        <v>4406</v>
      </c>
      <c r="M37" s="58" t="s">
        <v>11</v>
      </c>
      <c r="N37" s="58" t="s">
        <v>20</v>
      </c>
      <c r="O37" s="61"/>
      <c r="P37" s="269" t="b">
        <v>1</v>
      </c>
      <c r="R37" s="270">
        <v>46183.0</v>
      </c>
      <c r="S37" s="294" t="s">
        <v>4407</v>
      </c>
      <c r="T37" s="294" t="s">
        <v>4408</v>
      </c>
      <c r="U37" s="391" t="s">
        <v>16</v>
      </c>
      <c r="V37" s="295" t="s">
        <v>2344</v>
      </c>
      <c r="W37" s="61"/>
      <c r="X37" s="269" t="b">
        <v>1</v>
      </c>
      <c r="Z37" s="403">
        <v>46182.0</v>
      </c>
      <c r="AA37" s="294" t="s">
        <v>4409</v>
      </c>
      <c r="AB37" s="294" t="s">
        <v>4410</v>
      </c>
      <c r="AC37" s="391" t="s">
        <v>18</v>
      </c>
      <c r="AD37" s="391" t="s">
        <v>2337</v>
      </c>
      <c r="AE37" s="61"/>
      <c r="AF37" s="269" t="b">
        <v>1</v>
      </c>
      <c r="AH37" s="270">
        <v>46189.0</v>
      </c>
      <c r="AI37" s="405" t="s">
        <v>4411</v>
      </c>
      <c r="AJ37" s="405" t="s">
        <v>4412</v>
      </c>
      <c r="AK37" s="504" t="s">
        <v>22</v>
      </c>
      <c r="AL37" s="504" t="s">
        <v>2344</v>
      </c>
      <c r="AM37" s="522"/>
      <c r="AN37" s="269" t="b">
        <v>1</v>
      </c>
      <c r="AP37" s="270">
        <v>46189.0</v>
      </c>
      <c r="AQ37" s="109" t="s">
        <v>4413</v>
      </c>
      <c r="AR37" s="109" t="s">
        <v>4414</v>
      </c>
      <c r="AS37" s="58" t="s">
        <v>11</v>
      </c>
      <c r="AT37" s="58" t="s">
        <v>20</v>
      </c>
      <c r="AU37" s="61"/>
      <c r="AV37" s="269" t="b">
        <v>1</v>
      </c>
      <c r="AX37" s="270">
        <v>46196.0</v>
      </c>
      <c r="AY37" s="460" t="s">
        <v>4415</v>
      </c>
      <c r="AZ37" s="512" t="s">
        <v>4416</v>
      </c>
      <c r="BA37" s="58" t="s">
        <v>22</v>
      </c>
      <c r="BB37" s="58" t="s">
        <v>9</v>
      </c>
      <c r="BC37" s="61"/>
      <c r="BD37" s="269" t="b">
        <v>1</v>
      </c>
      <c r="BF37" s="401">
        <v>46196.0</v>
      </c>
      <c r="BG37" s="273" t="s">
        <v>4417</v>
      </c>
      <c r="BH37" s="273" t="s">
        <v>4418</v>
      </c>
      <c r="BI37" s="402" t="s">
        <v>11</v>
      </c>
      <c r="BJ37" s="402" t="s">
        <v>2337</v>
      </c>
      <c r="BK37" s="61"/>
      <c r="BL37" s="269" t="b">
        <v>1</v>
      </c>
      <c r="BM37" s="459"/>
      <c r="BN37" s="270">
        <v>46206.0</v>
      </c>
      <c r="BO37" s="523" t="s">
        <v>4419</v>
      </c>
      <c r="BP37" s="524" t="s">
        <v>4420</v>
      </c>
      <c r="BQ37" s="58" t="s">
        <v>22</v>
      </c>
      <c r="BR37" s="58" t="s">
        <v>9</v>
      </c>
      <c r="BS37" s="61"/>
      <c r="BT37" s="269" t="b">
        <v>1</v>
      </c>
      <c r="BV37" s="513">
        <v>46204.0</v>
      </c>
      <c r="BW37" s="465" t="s">
        <v>4421</v>
      </c>
      <c r="BX37" s="465" t="s">
        <v>4422</v>
      </c>
      <c r="BY37" s="492" t="s">
        <v>23</v>
      </c>
      <c r="BZ37" s="492" t="s">
        <v>20</v>
      </c>
      <c r="CA37" s="61"/>
      <c r="CB37" s="269" t="b">
        <v>1</v>
      </c>
    </row>
    <row r="38" ht="22.5" customHeight="1">
      <c r="A38" s="368"/>
      <c r="B38" s="270">
        <v>46177.0</v>
      </c>
      <c r="C38" s="109" t="s">
        <v>4423</v>
      </c>
      <c r="D38" s="373" t="s">
        <v>4424</v>
      </c>
      <c r="E38" s="58" t="s">
        <v>22</v>
      </c>
      <c r="F38" s="58" t="s">
        <v>9</v>
      </c>
      <c r="G38" s="61"/>
      <c r="H38" s="269" t="b">
        <v>1</v>
      </c>
      <c r="J38" s="270">
        <v>46175.0</v>
      </c>
      <c r="K38" s="109" t="s">
        <v>4425</v>
      </c>
      <c r="L38" s="109" t="s">
        <v>4426</v>
      </c>
      <c r="M38" s="58" t="s">
        <v>11</v>
      </c>
      <c r="N38" s="58" t="s">
        <v>20</v>
      </c>
      <c r="O38" s="61"/>
      <c r="P38" s="269" t="b">
        <v>1</v>
      </c>
      <c r="R38" s="270">
        <v>46183.0</v>
      </c>
      <c r="S38" s="312" t="s">
        <v>4427</v>
      </c>
      <c r="T38" s="109" t="s">
        <v>4428</v>
      </c>
      <c r="U38" s="58" t="s">
        <v>10</v>
      </c>
      <c r="V38" s="58" t="s">
        <v>2347</v>
      </c>
      <c r="W38" s="109" t="s">
        <v>4050</v>
      </c>
      <c r="X38" s="269" t="b">
        <v>1</v>
      </c>
      <c r="Z38" s="401">
        <v>46182.0</v>
      </c>
      <c r="AA38" s="273" t="s">
        <v>4429</v>
      </c>
      <c r="AB38" s="273" t="s">
        <v>4430</v>
      </c>
      <c r="AC38" s="402" t="s">
        <v>30</v>
      </c>
      <c r="AD38" s="402" t="s">
        <v>2337</v>
      </c>
      <c r="AE38" s="61"/>
      <c r="AF38" s="269" t="b">
        <v>1</v>
      </c>
      <c r="AH38" s="270">
        <v>46189.0</v>
      </c>
      <c r="AI38" s="430" t="s">
        <v>4431</v>
      </c>
      <c r="AJ38" s="430" t="s">
        <v>4432</v>
      </c>
      <c r="AK38" s="431" t="s">
        <v>16</v>
      </c>
      <c r="AL38" s="431" t="s">
        <v>2344</v>
      </c>
      <c r="AM38" s="61"/>
      <c r="AN38" s="269" t="b">
        <v>1</v>
      </c>
      <c r="AP38" s="270">
        <v>46189.0</v>
      </c>
      <c r="AQ38" s="109" t="s">
        <v>4433</v>
      </c>
      <c r="AR38" s="109" t="s">
        <v>4434</v>
      </c>
      <c r="AS38" s="58" t="s">
        <v>11</v>
      </c>
      <c r="AT38" s="58" t="s">
        <v>20</v>
      </c>
      <c r="AU38" s="61"/>
      <c r="AV38" s="269" t="b">
        <v>1</v>
      </c>
      <c r="AX38" s="270">
        <v>46196.0</v>
      </c>
      <c r="AY38" s="463" t="s">
        <v>4435</v>
      </c>
      <c r="AZ38" s="520" t="s">
        <v>4436</v>
      </c>
      <c r="BA38" s="58" t="s">
        <v>24</v>
      </c>
      <c r="BB38" s="58" t="s">
        <v>2347</v>
      </c>
      <c r="BC38" s="61"/>
      <c r="BD38" s="269" t="b">
        <v>1</v>
      </c>
      <c r="BF38" s="403">
        <v>46196.0</v>
      </c>
      <c r="BG38" s="294" t="s">
        <v>4437</v>
      </c>
      <c r="BH38" s="294" t="s">
        <v>4438</v>
      </c>
      <c r="BI38" s="295" t="s">
        <v>23</v>
      </c>
      <c r="BJ38" s="295" t="s">
        <v>2337</v>
      </c>
      <c r="BK38" s="61"/>
      <c r="BL38" s="269" t="b">
        <v>1</v>
      </c>
      <c r="BM38" s="459"/>
      <c r="BN38" s="270">
        <v>46206.0</v>
      </c>
      <c r="BO38" s="525" t="s">
        <v>4439</v>
      </c>
      <c r="BP38" s="526" t="s">
        <v>4440</v>
      </c>
      <c r="BQ38" s="58" t="s">
        <v>22</v>
      </c>
      <c r="BR38" s="58" t="s">
        <v>9</v>
      </c>
      <c r="BS38" s="61"/>
      <c r="BT38" s="269" t="b">
        <v>1</v>
      </c>
      <c r="BV38" s="514">
        <v>46204.0</v>
      </c>
      <c r="BW38" s="417" t="s">
        <v>4441</v>
      </c>
      <c r="BX38" s="417" t="s">
        <v>4442</v>
      </c>
      <c r="BY38" s="418" t="s">
        <v>23</v>
      </c>
      <c r="BZ38" s="418" t="s">
        <v>28</v>
      </c>
      <c r="CA38" s="61"/>
      <c r="CB38" s="269"/>
    </row>
    <row r="39" ht="22.5" customHeight="1">
      <c r="A39" s="368"/>
      <c r="B39" s="270">
        <v>46177.0</v>
      </c>
      <c r="C39" s="273" t="s">
        <v>4443</v>
      </c>
      <c r="D39" s="273" t="s">
        <v>4444</v>
      </c>
      <c r="E39" s="402" t="s">
        <v>22</v>
      </c>
      <c r="F39" s="58" t="s">
        <v>12</v>
      </c>
      <c r="G39" s="61"/>
      <c r="H39" s="269" t="b">
        <v>1</v>
      </c>
      <c r="J39" s="270">
        <v>46175.0</v>
      </c>
      <c r="K39" s="109" t="s">
        <v>4445</v>
      </c>
      <c r="L39" s="109" t="s">
        <v>4446</v>
      </c>
      <c r="M39" s="58" t="s">
        <v>11</v>
      </c>
      <c r="N39" s="58" t="s">
        <v>20</v>
      </c>
      <c r="O39" s="61"/>
      <c r="P39" s="269"/>
      <c r="R39" s="270">
        <v>46183.0</v>
      </c>
      <c r="S39" s="273" t="s">
        <v>4447</v>
      </c>
      <c r="T39" s="273" t="s">
        <v>4448</v>
      </c>
      <c r="U39" s="402" t="s">
        <v>16</v>
      </c>
      <c r="V39" s="274" t="s">
        <v>2344</v>
      </c>
      <c r="W39" s="61"/>
      <c r="X39" s="269" t="b">
        <v>1</v>
      </c>
      <c r="Z39" s="403">
        <v>46182.0</v>
      </c>
      <c r="AA39" s="294" t="s">
        <v>4449</v>
      </c>
      <c r="AB39" s="294" t="s">
        <v>4450</v>
      </c>
      <c r="AC39" s="391" t="s">
        <v>30</v>
      </c>
      <c r="AD39" s="391" t="s">
        <v>2337</v>
      </c>
      <c r="AE39" s="109"/>
      <c r="AF39" s="269" t="b">
        <v>1</v>
      </c>
      <c r="AH39" s="270">
        <v>46189.0</v>
      </c>
      <c r="AI39" s="405" t="s">
        <v>4451</v>
      </c>
      <c r="AJ39" s="405" t="s">
        <v>4452</v>
      </c>
      <c r="AK39" s="504" t="s">
        <v>13</v>
      </c>
      <c r="AL39" s="504" t="s">
        <v>2344</v>
      </c>
      <c r="AM39" s="61"/>
      <c r="AN39" s="269" t="b">
        <v>1</v>
      </c>
      <c r="AP39" s="270">
        <v>46189.0</v>
      </c>
      <c r="AQ39" s="109" t="s">
        <v>4453</v>
      </c>
      <c r="AR39" s="109" t="s">
        <v>4454</v>
      </c>
      <c r="AS39" s="58" t="s">
        <v>11</v>
      </c>
      <c r="AT39" s="58" t="s">
        <v>20</v>
      </c>
      <c r="AU39" s="61"/>
      <c r="AV39" s="269" t="b">
        <v>1</v>
      </c>
      <c r="AX39" s="270">
        <v>46196.0</v>
      </c>
      <c r="AY39" s="460" t="s">
        <v>4455</v>
      </c>
      <c r="AZ39" s="512" t="s">
        <v>4456</v>
      </c>
      <c r="BA39" s="58" t="s">
        <v>22</v>
      </c>
      <c r="BB39" s="58" t="s">
        <v>20</v>
      </c>
      <c r="BC39" s="61"/>
      <c r="BD39" s="269" t="b">
        <v>1</v>
      </c>
      <c r="BF39" s="380">
        <v>46197.0</v>
      </c>
      <c r="BG39" s="405" t="s">
        <v>4457</v>
      </c>
      <c r="BH39" s="405" t="s">
        <v>4458</v>
      </c>
      <c r="BI39" s="406" t="s">
        <v>15</v>
      </c>
      <c r="BJ39" s="406" t="s">
        <v>2338</v>
      </c>
      <c r="BK39" s="61"/>
      <c r="BL39" s="269" t="b">
        <v>1</v>
      </c>
      <c r="BM39" s="459"/>
      <c r="BN39" s="270">
        <v>46206.0</v>
      </c>
      <c r="BO39" s="523" t="s">
        <v>4459</v>
      </c>
      <c r="BP39" s="526" t="s">
        <v>4460</v>
      </c>
      <c r="BQ39" s="58" t="s">
        <v>10</v>
      </c>
      <c r="BR39" s="58" t="s">
        <v>9</v>
      </c>
      <c r="BS39" s="61"/>
      <c r="BT39" s="269" t="b">
        <v>1</v>
      </c>
      <c r="BV39" s="403">
        <v>46204.0</v>
      </c>
      <c r="BW39" s="294" t="s">
        <v>4461</v>
      </c>
      <c r="BX39" s="294" t="s">
        <v>4462</v>
      </c>
      <c r="BY39" s="295" t="s">
        <v>15</v>
      </c>
      <c r="BZ39" s="295" t="s">
        <v>2337</v>
      </c>
      <c r="CA39" s="61"/>
      <c r="CB39" s="269" t="b">
        <v>1</v>
      </c>
    </row>
    <row r="40" ht="22.5" customHeight="1">
      <c r="A40" s="368"/>
      <c r="B40" s="270">
        <v>46177.0</v>
      </c>
      <c r="C40" s="405" t="s">
        <v>4463</v>
      </c>
      <c r="D40" s="405" t="s">
        <v>4464</v>
      </c>
      <c r="E40" s="504" t="s">
        <v>19</v>
      </c>
      <c r="F40" s="58" t="s">
        <v>12</v>
      </c>
      <c r="G40" s="109"/>
      <c r="H40" s="269" t="b">
        <v>1</v>
      </c>
      <c r="J40" s="270">
        <v>46175.0</v>
      </c>
      <c r="K40" s="109" t="s">
        <v>4465</v>
      </c>
      <c r="L40" s="109" t="s">
        <v>4466</v>
      </c>
      <c r="M40" s="58" t="s">
        <v>11</v>
      </c>
      <c r="N40" s="58" t="s">
        <v>20</v>
      </c>
      <c r="O40" s="61"/>
      <c r="P40" s="269" t="b">
        <v>1</v>
      </c>
      <c r="R40" s="270">
        <v>46183.0</v>
      </c>
      <c r="S40" s="273" t="s">
        <v>4467</v>
      </c>
      <c r="T40" s="273" t="s">
        <v>4468</v>
      </c>
      <c r="U40" s="492" t="s">
        <v>44</v>
      </c>
      <c r="V40" s="274" t="s">
        <v>2344</v>
      </c>
      <c r="W40" s="109"/>
      <c r="X40" s="269" t="b">
        <v>1</v>
      </c>
      <c r="Z40" s="401">
        <v>46182.0</v>
      </c>
      <c r="AA40" s="273" t="s">
        <v>4469</v>
      </c>
      <c r="AB40" s="273" t="s">
        <v>4470</v>
      </c>
      <c r="AC40" s="402" t="s">
        <v>27</v>
      </c>
      <c r="AD40" s="402" t="s">
        <v>2337</v>
      </c>
      <c r="AE40" s="61"/>
      <c r="AF40" s="269" t="b">
        <v>1</v>
      </c>
      <c r="AH40" s="270">
        <v>46189.0</v>
      </c>
      <c r="AI40" s="294" t="s">
        <v>4471</v>
      </c>
      <c r="AJ40" s="294" t="s">
        <v>4472</v>
      </c>
      <c r="AK40" s="391" t="s">
        <v>10</v>
      </c>
      <c r="AL40" s="391" t="s">
        <v>2344</v>
      </c>
      <c r="AM40" s="61"/>
      <c r="AN40" s="269" t="b">
        <v>1</v>
      </c>
      <c r="AP40" s="382">
        <v>46189.0</v>
      </c>
      <c r="AQ40" s="430" t="s">
        <v>4473</v>
      </c>
      <c r="AR40" s="430" t="s">
        <v>4474</v>
      </c>
      <c r="AS40" s="431" t="s">
        <v>15</v>
      </c>
      <c r="AT40" s="431" t="s">
        <v>2338</v>
      </c>
      <c r="AU40" s="61"/>
      <c r="AV40" s="269" t="b">
        <v>1</v>
      </c>
      <c r="AX40" s="270">
        <v>46196.0</v>
      </c>
      <c r="AY40" s="463" t="s">
        <v>4475</v>
      </c>
      <c r="AZ40" s="520" t="s">
        <v>4476</v>
      </c>
      <c r="BA40" s="58" t="s">
        <v>22</v>
      </c>
      <c r="BB40" s="58" t="s">
        <v>20</v>
      </c>
      <c r="BC40" s="61"/>
      <c r="BD40" s="269" t="b">
        <v>1</v>
      </c>
      <c r="BF40" s="382">
        <v>46197.0</v>
      </c>
      <c r="BG40" s="273" t="s">
        <v>4477</v>
      </c>
      <c r="BH40" s="273" t="s">
        <v>4478</v>
      </c>
      <c r="BI40" s="383" t="s">
        <v>11</v>
      </c>
      <c r="BJ40" s="274" t="s">
        <v>2338</v>
      </c>
      <c r="BK40" s="61"/>
      <c r="BL40" s="269" t="b">
        <v>1</v>
      </c>
      <c r="BM40" s="459"/>
      <c r="BN40" s="270">
        <v>46206.0</v>
      </c>
      <c r="BO40" s="525" t="s">
        <v>4479</v>
      </c>
      <c r="BP40" s="527" t="s">
        <v>4480</v>
      </c>
      <c r="BQ40" s="58" t="s">
        <v>10</v>
      </c>
      <c r="BR40" s="58" t="s">
        <v>9</v>
      </c>
      <c r="BS40" s="61"/>
      <c r="BT40" s="269" t="b">
        <v>1</v>
      </c>
      <c r="BV40" s="401">
        <v>46204.0</v>
      </c>
      <c r="BW40" s="273" t="s">
        <v>4481</v>
      </c>
      <c r="BX40" s="273" t="s">
        <v>4482</v>
      </c>
      <c r="BY40" s="274" t="s">
        <v>11</v>
      </c>
      <c r="BZ40" s="274" t="s">
        <v>2337</v>
      </c>
      <c r="CA40" s="61"/>
      <c r="CB40" s="269"/>
    </row>
    <row r="41" ht="22.5" customHeight="1">
      <c r="A41" s="368"/>
      <c r="B41" s="270">
        <v>46177.0</v>
      </c>
      <c r="C41" s="109" t="s">
        <v>4483</v>
      </c>
      <c r="D41" s="373" t="s">
        <v>4484</v>
      </c>
      <c r="E41" s="58" t="s">
        <v>22</v>
      </c>
      <c r="F41" s="58" t="s">
        <v>9</v>
      </c>
      <c r="G41" s="61"/>
      <c r="H41" s="269" t="b">
        <v>1</v>
      </c>
      <c r="J41" s="270">
        <v>46175.0</v>
      </c>
      <c r="K41" s="109" t="s">
        <v>4485</v>
      </c>
      <c r="L41" s="109" t="s">
        <v>4486</v>
      </c>
      <c r="M41" s="58" t="s">
        <v>11</v>
      </c>
      <c r="N41" s="58" t="s">
        <v>20</v>
      </c>
      <c r="O41" s="109" t="s">
        <v>4487</v>
      </c>
      <c r="P41" s="269"/>
      <c r="R41" s="270">
        <v>46183.0</v>
      </c>
      <c r="S41" s="294" t="s">
        <v>4488</v>
      </c>
      <c r="T41" s="294" t="s">
        <v>4489</v>
      </c>
      <c r="U41" s="295" t="s">
        <v>19</v>
      </c>
      <c r="V41" s="295" t="s">
        <v>2344</v>
      </c>
      <c r="W41" s="109"/>
      <c r="X41" s="269" t="b">
        <v>1</v>
      </c>
      <c r="Z41" s="403">
        <v>46182.0</v>
      </c>
      <c r="AA41" s="294" t="s">
        <v>4490</v>
      </c>
      <c r="AB41" s="294" t="s">
        <v>4491</v>
      </c>
      <c r="AC41" s="391" t="s">
        <v>23</v>
      </c>
      <c r="AD41" s="391" t="s">
        <v>2337</v>
      </c>
      <c r="AE41" s="61"/>
      <c r="AF41" s="269" t="b">
        <v>1</v>
      </c>
      <c r="AH41" s="270">
        <v>46189.0</v>
      </c>
      <c r="AI41" s="475" t="s">
        <v>4492</v>
      </c>
      <c r="AJ41" s="475" t="s">
        <v>4493</v>
      </c>
      <c r="AK41" s="462" t="s">
        <v>24</v>
      </c>
      <c r="AL41" s="462" t="s">
        <v>2344</v>
      </c>
      <c r="AM41" s="61"/>
      <c r="AN41" s="269" t="b">
        <v>1</v>
      </c>
      <c r="AP41" s="380">
        <v>46189.0</v>
      </c>
      <c r="AQ41" s="405" t="s">
        <v>4494</v>
      </c>
      <c r="AR41" s="405" t="s">
        <v>4495</v>
      </c>
      <c r="AS41" s="504" t="s">
        <v>18</v>
      </c>
      <c r="AT41" s="391" t="s">
        <v>2338</v>
      </c>
      <c r="AU41" s="61"/>
      <c r="AV41" s="269" t="b">
        <v>1</v>
      </c>
      <c r="AX41" s="270">
        <v>46196.0</v>
      </c>
      <c r="AY41" s="460" t="s">
        <v>4496</v>
      </c>
      <c r="AZ41" s="512" t="s">
        <v>4497</v>
      </c>
      <c r="BA41" s="58" t="s">
        <v>10</v>
      </c>
      <c r="BB41" s="58" t="s">
        <v>20</v>
      </c>
      <c r="BC41" s="61"/>
      <c r="BD41" s="269" t="b">
        <v>1</v>
      </c>
      <c r="BF41" s="380">
        <v>46197.0</v>
      </c>
      <c r="BG41" s="405" t="s">
        <v>4498</v>
      </c>
      <c r="BH41" s="405" t="s">
        <v>4499</v>
      </c>
      <c r="BI41" s="441" t="s">
        <v>11</v>
      </c>
      <c r="BJ41" s="406" t="s">
        <v>2338</v>
      </c>
      <c r="BK41" s="61"/>
      <c r="BL41" s="269" t="b">
        <v>1</v>
      </c>
      <c r="BM41" s="459"/>
      <c r="BN41" s="270">
        <v>46206.0</v>
      </c>
      <c r="BO41" s="523" t="s">
        <v>4500</v>
      </c>
      <c r="BP41" s="524" t="s">
        <v>4501</v>
      </c>
      <c r="BQ41" s="58" t="s">
        <v>10</v>
      </c>
      <c r="BR41" s="58" t="s">
        <v>9</v>
      </c>
      <c r="BS41" s="61"/>
      <c r="BT41" s="269" t="b">
        <v>1</v>
      </c>
      <c r="BV41" s="506">
        <v>46205.0</v>
      </c>
      <c r="BW41" s="508" t="s">
        <v>4502</v>
      </c>
      <c r="BX41" s="508" t="s">
        <v>4503</v>
      </c>
      <c r="BY41" s="434" t="s">
        <v>30</v>
      </c>
      <c r="BZ41" s="509" t="s">
        <v>14</v>
      </c>
      <c r="CA41" s="61"/>
      <c r="CB41" s="269" t="b">
        <v>1</v>
      </c>
    </row>
    <row r="42" ht="22.5" customHeight="1">
      <c r="A42" s="368"/>
      <c r="B42" s="270">
        <v>46177.0</v>
      </c>
      <c r="C42" s="109" t="s">
        <v>4504</v>
      </c>
      <c r="D42" s="373" t="s">
        <v>4505</v>
      </c>
      <c r="E42" s="58" t="s">
        <v>22</v>
      </c>
      <c r="F42" s="58" t="s">
        <v>9</v>
      </c>
      <c r="G42" s="109"/>
      <c r="H42" s="269" t="b">
        <v>1</v>
      </c>
      <c r="J42" s="270">
        <v>46175.0</v>
      </c>
      <c r="K42" s="109" t="s">
        <v>4506</v>
      </c>
      <c r="L42" s="109" t="s">
        <v>4507</v>
      </c>
      <c r="M42" s="58" t="s">
        <v>11</v>
      </c>
      <c r="N42" s="58" t="s">
        <v>20</v>
      </c>
      <c r="O42" s="61"/>
      <c r="P42" s="269" t="b">
        <v>1</v>
      </c>
      <c r="R42" s="270">
        <v>46183.0</v>
      </c>
      <c r="S42" s="294" t="s">
        <v>4508</v>
      </c>
      <c r="T42" s="294" t="s">
        <v>4509</v>
      </c>
      <c r="U42" s="391" t="s">
        <v>16</v>
      </c>
      <c r="V42" s="295" t="s">
        <v>2344</v>
      </c>
      <c r="W42" s="61"/>
      <c r="X42" s="269" t="b">
        <v>1</v>
      </c>
      <c r="Z42" s="401">
        <v>46182.0</v>
      </c>
      <c r="AA42" s="273" t="s">
        <v>4510</v>
      </c>
      <c r="AB42" s="273" t="s">
        <v>4511</v>
      </c>
      <c r="AC42" s="402" t="s">
        <v>27</v>
      </c>
      <c r="AD42" s="402" t="s">
        <v>2337</v>
      </c>
      <c r="AE42" s="61"/>
      <c r="AF42" s="269" t="b">
        <v>1</v>
      </c>
      <c r="AH42" s="270">
        <v>46189.0</v>
      </c>
      <c r="AI42" s="430" t="s">
        <v>4512</v>
      </c>
      <c r="AJ42" s="430" t="s">
        <v>4513</v>
      </c>
      <c r="AK42" s="431" t="s">
        <v>22</v>
      </c>
      <c r="AL42" s="431" t="s">
        <v>2344</v>
      </c>
      <c r="AM42" s="61"/>
      <c r="AN42" s="269" t="b">
        <v>1</v>
      </c>
      <c r="AP42" s="382">
        <v>46189.0</v>
      </c>
      <c r="AQ42" s="430" t="s">
        <v>4514</v>
      </c>
      <c r="AR42" s="430" t="s">
        <v>4515</v>
      </c>
      <c r="AS42" s="431" t="s">
        <v>21</v>
      </c>
      <c r="AT42" s="431" t="s">
        <v>2338</v>
      </c>
      <c r="AU42" s="61"/>
      <c r="AV42" s="269" t="b">
        <v>1</v>
      </c>
      <c r="AX42" s="270">
        <v>46196.0</v>
      </c>
      <c r="AY42" s="463" t="s">
        <v>4516</v>
      </c>
      <c r="AZ42" s="520" t="s">
        <v>4517</v>
      </c>
      <c r="BA42" s="58" t="s">
        <v>10</v>
      </c>
      <c r="BB42" s="58" t="s">
        <v>20</v>
      </c>
      <c r="BC42" s="61"/>
      <c r="BD42" s="269" t="b">
        <v>1</v>
      </c>
      <c r="BF42" s="382">
        <v>46197.0</v>
      </c>
      <c r="BG42" s="273" t="s">
        <v>4518</v>
      </c>
      <c r="BH42" s="273" t="s">
        <v>4519</v>
      </c>
      <c r="BI42" s="383" t="s">
        <v>18</v>
      </c>
      <c r="BJ42" s="274" t="s">
        <v>2338</v>
      </c>
      <c r="BK42" s="61"/>
      <c r="BL42" s="269" t="b">
        <v>1</v>
      </c>
      <c r="BM42" s="459"/>
      <c r="BN42" s="270">
        <v>46206.0</v>
      </c>
      <c r="BO42" s="525" t="s">
        <v>4520</v>
      </c>
      <c r="BP42" s="527" t="s">
        <v>4521</v>
      </c>
      <c r="BQ42" s="58" t="s">
        <v>10</v>
      </c>
      <c r="BR42" s="58" t="s">
        <v>9</v>
      </c>
      <c r="BS42" s="61"/>
      <c r="BT42" s="269" t="b">
        <v>1</v>
      </c>
      <c r="BV42" s="506">
        <v>46205.0</v>
      </c>
      <c r="BW42" s="465" t="s">
        <v>4522</v>
      </c>
      <c r="BX42" s="465" t="s">
        <v>4523</v>
      </c>
      <c r="BY42" s="510" t="s">
        <v>27</v>
      </c>
      <c r="BZ42" s="492" t="s">
        <v>14</v>
      </c>
      <c r="CA42" s="61"/>
      <c r="CB42" s="269" t="b">
        <v>1</v>
      </c>
    </row>
    <row r="43" ht="22.5" customHeight="1">
      <c r="A43" s="368"/>
      <c r="B43" s="270">
        <v>46177.0</v>
      </c>
      <c r="C43" s="312" t="s">
        <v>4524</v>
      </c>
      <c r="D43" s="528" t="s">
        <v>4525</v>
      </c>
      <c r="E43" s="58" t="s">
        <v>32</v>
      </c>
      <c r="F43" s="58" t="s">
        <v>2349</v>
      </c>
      <c r="G43" s="61"/>
      <c r="H43" s="269" t="b">
        <v>1</v>
      </c>
      <c r="J43" s="270">
        <v>46175.0</v>
      </c>
      <c r="K43" s="109" t="s">
        <v>4526</v>
      </c>
      <c r="L43" s="109" t="s">
        <v>4527</v>
      </c>
      <c r="M43" s="58" t="s">
        <v>23</v>
      </c>
      <c r="N43" s="58" t="s">
        <v>20</v>
      </c>
      <c r="O43" s="61"/>
      <c r="P43" s="269" t="b">
        <v>1</v>
      </c>
      <c r="R43" s="270">
        <v>46184.0</v>
      </c>
      <c r="S43" s="384" t="s">
        <v>4528</v>
      </c>
      <c r="T43" s="109" t="s">
        <v>4529</v>
      </c>
      <c r="U43" s="58" t="s">
        <v>16</v>
      </c>
      <c r="V43" s="58" t="s">
        <v>9</v>
      </c>
      <c r="W43" s="61"/>
      <c r="X43" s="269" t="b">
        <v>1</v>
      </c>
      <c r="Z43" s="401">
        <v>46183.0</v>
      </c>
      <c r="AA43" s="109" t="s">
        <v>4530</v>
      </c>
      <c r="AB43" s="109" t="s">
        <v>4531</v>
      </c>
      <c r="AC43" s="58" t="s">
        <v>25</v>
      </c>
      <c r="AD43" s="58" t="s">
        <v>14</v>
      </c>
      <c r="AE43" s="109"/>
      <c r="AF43" s="269" t="b">
        <v>1</v>
      </c>
      <c r="AH43" s="270">
        <v>46189.0</v>
      </c>
      <c r="AI43" s="273" t="s">
        <v>4532</v>
      </c>
      <c r="AJ43" s="273" t="s">
        <v>4533</v>
      </c>
      <c r="AK43" s="402" t="s">
        <v>22</v>
      </c>
      <c r="AL43" s="402" t="s">
        <v>2344</v>
      </c>
      <c r="AM43" s="61"/>
      <c r="AN43" s="269" t="b">
        <v>1</v>
      </c>
      <c r="AP43" s="380">
        <v>46189.0</v>
      </c>
      <c r="AQ43" s="405" t="s">
        <v>4534</v>
      </c>
      <c r="AR43" s="405" t="s">
        <v>4535</v>
      </c>
      <c r="AS43" s="504" t="s">
        <v>18</v>
      </c>
      <c r="AT43" s="504" t="s">
        <v>2338</v>
      </c>
      <c r="AU43" s="61"/>
      <c r="AV43" s="269" t="b">
        <v>1</v>
      </c>
      <c r="AX43" s="270">
        <v>46196.0</v>
      </c>
      <c r="AY43" s="384" t="s">
        <v>4536</v>
      </c>
      <c r="AZ43" s="373" t="s">
        <v>4537</v>
      </c>
      <c r="BA43" s="58" t="s">
        <v>44</v>
      </c>
      <c r="BB43" s="58" t="s">
        <v>20</v>
      </c>
      <c r="BC43" s="61"/>
      <c r="BD43" s="269" t="b">
        <v>1</v>
      </c>
      <c r="BF43" s="401">
        <v>46197.0</v>
      </c>
      <c r="BG43" s="273" t="s">
        <v>4538</v>
      </c>
      <c r="BH43" s="273" t="s">
        <v>4539</v>
      </c>
      <c r="BI43" s="274" t="s">
        <v>23</v>
      </c>
      <c r="BJ43" s="274" t="s">
        <v>2337</v>
      </c>
      <c r="BK43" s="61"/>
      <c r="BL43" s="269" t="b">
        <v>1</v>
      </c>
      <c r="BM43" s="459"/>
      <c r="BN43" s="270">
        <v>46206.0</v>
      </c>
      <c r="BO43" s="325" t="s">
        <v>4540</v>
      </c>
      <c r="BP43" s="529" t="s">
        <v>4541</v>
      </c>
      <c r="BQ43" s="58" t="s">
        <v>10</v>
      </c>
      <c r="BR43" s="58" t="s">
        <v>9</v>
      </c>
      <c r="BS43" s="61"/>
      <c r="BT43" s="269" t="b">
        <v>1</v>
      </c>
      <c r="BV43" s="506">
        <v>46205.0</v>
      </c>
      <c r="BW43" s="465" t="s">
        <v>4542</v>
      </c>
      <c r="BX43" s="465" t="s">
        <v>4543</v>
      </c>
      <c r="BY43" s="492" t="s">
        <v>25</v>
      </c>
      <c r="BZ43" s="492" t="s">
        <v>14</v>
      </c>
      <c r="CA43" s="61"/>
      <c r="CB43" s="269" t="b">
        <v>1</v>
      </c>
    </row>
    <row r="44" ht="22.5" customHeight="1">
      <c r="A44" s="368"/>
      <c r="B44" s="270">
        <v>46177.0</v>
      </c>
      <c r="C44" s="109" t="s">
        <v>4544</v>
      </c>
      <c r="D44" s="373" t="s">
        <v>4545</v>
      </c>
      <c r="E44" s="58" t="s">
        <v>24</v>
      </c>
      <c r="F44" s="58" t="s">
        <v>9</v>
      </c>
      <c r="G44" s="61"/>
      <c r="H44" s="269" t="b">
        <v>1</v>
      </c>
      <c r="J44" s="270">
        <v>46175.0</v>
      </c>
      <c r="K44" s="109" t="s">
        <v>4546</v>
      </c>
      <c r="L44" s="109" t="s">
        <v>4547</v>
      </c>
      <c r="M44" s="58" t="s">
        <v>23</v>
      </c>
      <c r="N44" s="58" t="s">
        <v>20</v>
      </c>
      <c r="O44" s="61"/>
      <c r="P44" s="269" t="b">
        <v>1</v>
      </c>
      <c r="R44" s="270">
        <v>46184.0</v>
      </c>
      <c r="S44" s="109" t="s">
        <v>4548</v>
      </c>
      <c r="T44" s="109" t="s">
        <v>4549</v>
      </c>
      <c r="U44" s="58" t="s">
        <v>22</v>
      </c>
      <c r="V44" s="58" t="s">
        <v>9</v>
      </c>
      <c r="W44" s="61"/>
      <c r="X44" s="269" t="b">
        <v>1</v>
      </c>
      <c r="Z44" s="270">
        <v>46183.0</v>
      </c>
      <c r="AA44" s="109" t="s">
        <v>4550</v>
      </c>
      <c r="AB44" s="109" t="s">
        <v>4551</v>
      </c>
      <c r="AC44" s="58" t="s">
        <v>11</v>
      </c>
      <c r="AD44" s="58" t="s">
        <v>20</v>
      </c>
      <c r="AE44" s="109"/>
      <c r="AF44" s="269" t="b">
        <v>1</v>
      </c>
      <c r="AH44" s="270">
        <v>46189.0</v>
      </c>
      <c r="AI44" s="475" t="s">
        <v>4552</v>
      </c>
      <c r="AJ44" s="273" t="s">
        <v>4553</v>
      </c>
      <c r="AK44" s="462" t="s">
        <v>24</v>
      </c>
      <c r="AL44" s="462" t="s">
        <v>2344</v>
      </c>
      <c r="AM44" s="61"/>
      <c r="AN44" s="269" t="b">
        <v>1</v>
      </c>
      <c r="AP44" s="270">
        <v>46190.0</v>
      </c>
      <c r="AQ44" s="109" t="s">
        <v>4554</v>
      </c>
      <c r="AR44" s="109" t="s">
        <v>4555</v>
      </c>
      <c r="AS44" s="58" t="s">
        <v>23</v>
      </c>
      <c r="AT44" s="58" t="s">
        <v>28</v>
      </c>
      <c r="AU44" s="109" t="s">
        <v>4556</v>
      </c>
      <c r="AV44" s="269"/>
      <c r="AX44" s="270">
        <v>46196.0</v>
      </c>
      <c r="AY44" s="384" t="s">
        <v>4557</v>
      </c>
      <c r="AZ44" s="373" t="s">
        <v>4558</v>
      </c>
      <c r="BA44" s="58" t="s">
        <v>10</v>
      </c>
      <c r="BB44" s="58" t="s">
        <v>20</v>
      </c>
      <c r="BC44" s="61"/>
      <c r="BD44" s="269" t="b">
        <v>1</v>
      </c>
      <c r="BF44" s="403">
        <v>46197.0</v>
      </c>
      <c r="BG44" s="294" t="s">
        <v>4559</v>
      </c>
      <c r="BH44" s="294" t="s">
        <v>4560</v>
      </c>
      <c r="BI44" s="295" t="s">
        <v>30</v>
      </c>
      <c r="BJ44" s="295" t="s">
        <v>2337</v>
      </c>
      <c r="BK44" s="61"/>
      <c r="BL44" s="269" t="b">
        <v>1</v>
      </c>
      <c r="BM44" s="459"/>
      <c r="BN44" s="270">
        <v>46206.0</v>
      </c>
      <c r="BO44" s="325" t="s">
        <v>4561</v>
      </c>
      <c r="BP44" s="529" t="s">
        <v>4562</v>
      </c>
      <c r="BQ44" s="58" t="s">
        <v>24</v>
      </c>
      <c r="BR44" s="58" t="s">
        <v>9</v>
      </c>
      <c r="BS44" s="61"/>
      <c r="BT44" s="269" t="b">
        <v>1</v>
      </c>
      <c r="BV44" s="514">
        <v>46205.0</v>
      </c>
      <c r="BW44" s="417" t="s">
        <v>4563</v>
      </c>
      <c r="BX44" s="417" t="s">
        <v>4564</v>
      </c>
      <c r="BY44" s="418" t="s">
        <v>11</v>
      </c>
      <c r="BZ44" s="418" t="s">
        <v>2347</v>
      </c>
      <c r="CA44" s="61"/>
      <c r="CB44" s="269" t="b">
        <v>1</v>
      </c>
    </row>
    <row r="45" ht="22.5" customHeight="1">
      <c r="A45" s="368"/>
      <c r="B45" s="270">
        <v>46177.0</v>
      </c>
      <c r="C45" s="109" t="s">
        <v>4565</v>
      </c>
      <c r="D45" s="373" t="s">
        <v>4566</v>
      </c>
      <c r="E45" s="58" t="s">
        <v>22</v>
      </c>
      <c r="F45" s="58" t="s">
        <v>28</v>
      </c>
      <c r="G45" s="109"/>
      <c r="H45" s="269" t="b">
        <v>1</v>
      </c>
      <c r="J45" s="270">
        <v>46175.0</v>
      </c>
      <c r="K45" s="109" t="s">
        <v>4567</v>
      </c>
      <c r="L45" s="109" t="s">
        <v>4568</v>
      </c>
      <c r="M45" s="58" t="s">
        <v>11</v>
      </c>
      <c r="N45" s="58" t="s">
        <v>20</v>
      </c>
      <c r="O45" s="61"/>
      <c r="P45" s="269" t="b">
        <v>1</v>
      </c>
      <c r="R45" s="270">
        <v>46184.0</v>
      </c>
      <c r="S45" s="109" t="s">
        <v>4569</v>
      </c>
      <c r="T45" s="109" t="s">
        <v>4570</v>
      </c>
      <c r="U45" s="58" t="s">
        <v>44</v>
      </c>
      <c r="V45" s="58" t="s">
        <v>9</v>
      </c>
      <c r="W45" s="61"/>
      <c r="X45" s="269" t="b">
        <v>1</v>
      </c>
      <c r="Z45" s="270">
        <v>46183.0</v>
      </c>
      <c r="AA45" s="109" t="s">
        <v>4571</v>
      </c>
      <c r="AB45" s="109" t="s">
        <v>4572</v>
      </c>
      <c r="AC45" s="58" t="s">
        <v>21</v>
      </c>
      <c r="AD45" s="58" t="s">
        <v>20</v>
      </c>
      <c r="AE45" s="61"/>
      <c r="AF45" s="269" t="b">
        <v>1</v>
      </c>
      <c r="AH45" s="530">
        <v>46189.0</v>
      </c>
      <c r="AI45" s="456" t="s">
        <v>4573</v>
      </c>
      <c r="AJ45" s="373" t="s">
        <v>4574</v>
      </c>
      <c r="AK45" s="457" t="s">
        <v>22</v>
      </c>
      <c r="AL45" s="457" t="s">
        <v>2347</v>
      </c>
      <c r="AM45" s="109" t="s">
        <v>4575</v>
      </c>
      <c r="AN45" s="269" t="b">
        <v>1</v>
      </c>
      <c r="AP45" s="403">
        <v>46189.0</v>
      </c>
      <c r="AQ45" s="294" t="s">
        <v>4576</v>
      </c>
      <c r="AR45" s="294" t="s">
        <v>4577</v>
      </c>
      <c r="AS45" s="391" t="s">
        <v>27</v>
      </c>
      <c r="AT45" s="391" t="s">
        <v>2337</v>
      </c>
      <c r="AU45" s="61"/>
      <c r="AV45" s="269" t="b">
        <v>1</v>
      </c>
      <c r="AX45" s="270">
        <v>46196.0</v>
      </c>
      <c r="AY45" s="384" t="s">
        <v>4578</v>
      </c>
      <c r="AZ45" s="373" t="s">
        <v>4579</v>
      </c>
      <c r="BA45" s="58" t="s">
        <v>44</v>
      </c>
      <c r="BB45" s="58" t="s">
        <v>20</v>
      </c>
      <c r="BC45" s="61"/>
      <c r="BD45" s="269" t="b">
        <v>1</v>
      </c>
      <c r="BF45" s="401">
        <v>46197.0</v>
      </c>
      <c r="BG45" s="273" t="s">
        <v>4580</v>
      </c>
      <c r="BH45" s="273" t="s">
        <v>4581</v>
      </c>
      <c r="BI45" s="274" t="s">
        <v>23</v>
      </c>
      <c r="BJ45" s="274" t="s">
        <v>2337</v>
      </c>
      <c r="BK45" s="61"/>
      <c r="BL45" s="269" t="b">
        <v>1</v>
      </c>
      <c r="BM45" s="459"/>
      <c r="BN45" s="270">
        <v>46206.0</v>
      </c>
      <c r="BO45" s="384" t="s">
        <v>4582</v>
      </c>
      <c r="BP45" s="373" t="s">
        <v>4583</v>
      </c>
      <c r="BQ45" s="58" t="s">
        <v>13</v>
      </c>
      <c r="BR45" s="58" t="s">
        <v>9</v>
      </c>
      <c r="BS45" s="61"/>
      <c r="BT45" s="269" t="b">
        <v>1</v>
      </c>
      <c r="BV45" s="514">
        <v>46205.0</v>
      </c>
      <c r="BW45" s="465" t="s">
        <v>4584</v>
      </c>
      <c r="BX45" s="465" t="s">
        <v>4585</v>
      </c>
      <c r="BY45" s="492" t="s">
        <v>18</v>
      </c>
      <c r="BZ45" s="492" t="s">
        <v>14</v>
      </c>
      <c r="CA45" s="61"/>
      <c r="CB45" s="269" t="b">
        <v>1</v>
      </c>
    </row>
    <row r="46" ht="22.5" customHeight="1">
      <c r="A46" s="368"/>
      <c r="B46" s="270">
        <v>46177.0</v>
      </c>
      <c r="C46" s="109" t="s">
        <v>4586</v>
      </c>
      <c r="D46" s="373" t="s">
        <v>4587</v>
      </c>
      <c r="E46" s="58" t="s">
        <v>32</v>
      </c>
      <c r="F46" s="58" t="s">
        <v>9</v>
      </c>
      <c r="G46" s="61"/>
      <c r="H46" s="269" t="b">
        <v>1</v>
      </c>
      <c r="J46" s="270">
        <v>46176.0</v>
      </c>
      <c r="K46" s="109" t="s">
        <v>4588</v>
      </c>
      <c r="L46" s="109" t="s">
        <v>4589</v>
      </c>
      <c r="M46" s="58" t="s">
        <v>11</v>
      </c>
      <c r="N46" s="58" t="s">
        <v>20</v>
      </c>
      <c r="O46" s="61"/>
      <c r="P46" s="269" t="b">
        <v>1</v>
      </c>
      <c r="R46" s="270">
        <v>46184.0</v>
      </c>
      <c r="S46" s="109" t="s">
        <v>4590</v>
      </c>
      <c r="T46" s="109" t="s">
        <v>4591</v>
      </c>
      <c r="U46" s="58" t="s">
        <v>13</v>
      </c>
      <c r="V46" s="58" t="s">
        <v>9</v>
      </c>
      <c r="W46" s="61"/>
      <c r="X46" s="269" t="b">
        <v>1</v>
      </c>
      <c r="Z46" s="270">
        <v>46183.0</v>
      </c>
      <c r="AA46" s="109" t="s">
        <v>4592</v>
      </c>
      <c r="AB46" s="109" t="s">
        <v>4593</v>
      </c>
      <c r="AC46" s="58" t="s">
        <v>25</v>
      </c>
      <c r="AD46" s="58" t="s">
        <v>20</v>
      </c>
      <c r="AE46" s="61"/>
      <c r="AF46" s="269" t="b">
        <v>1</v>
      </c>
      <c r="AH46" s="270">
        <v>46189.0</v>
      </c>
      <c r="AI46" s="499" t="s">
        <v>4594</v>
      </c>
      <c r="AJ46" s="499" t="s">
        <v>4595</v>
      </c>
      <c r="AK46" s="457" t="s">
        <v>10</v>
      </c>
      <c r="AL46" s="457" t="s">
        <v>2347</v>
      </c>
      <c r="AM46" s="61"/>
      <c r="AN46" s="269" t="b">
        <v>1</v>
      </c>
      <c r="AP46" s="401">
        <v>46189.0</v>
      </c>
      <c r="AQ46" s="465" t="s">
        <v>4596</v>
      </c>
      <c r="AR46" s="273" t="s">
        <v>4597</v>
      </c>
      <c r="AS46" s="402" t="s">
        <v>18</v>
      </c>
      <c r="AT46" s="402" t="s">
        <v>2337</v>
      </c>
      <c r="AU46" s="109" t="s">
        <v>4598</v>
      </c>
      <c r="AV46" s="269" t="b">
        <v>1</v>
      </c>
      <c r="AX46" s="270">
        <v>46196.0</v>
      </c>
      <c r="AY46" s="384" t="s">
        <v>4599</v>
      </c>
      <c r="AZ46" s="373" t="s">
        <v>4600</v>
      </c>
      <c r="BA46" s="58" t="s">
        <v>10</v>
      </c>
      <c r="BB46" s="58" t="s">
        <v>20</v>
      </c>
      <c r="BC46" s="61"/>
      <c r="BD46" s="269" t="b">
        <v>1</v>
      </c>
      <c r="BF46" s="403">
        <v>46197.0</v>
      </c>
      <c r="BG46" s="294" t="s">
        <v>4601</v>
      </c>
      <c r="BH46" s="294" t="s">
        <v>4602</v>
      </c>
      <c r="BI46" s="295" t="s">
        <v>18</v>
      </c>
      <c r="BJ46" s="295" t="s">
        <v>2337</v>
      </c>
      <c r="BK46" s="61"/>
      <c r="BL46" s="269" t="b">
        <v>1</v>
      </c>
      <c r="BM46" s="459"/>
      <c r="BN46" s="270">
        <v>46206.0</v>
      </c>
      <c r="BO46" s="384" t="s">
        <v>4603</v>
      </c>
      <c r="BP46" s="373" t="s">
        <v>4604</v>
      </c>
      <c r="BQ46" s="58" t="s">
        <v>32</v>
      </c>
      <c r="BR46" s="58" t="s">
        <v>9</v>
      </c>
      <c r="BS46" s="61"/>
      <c r="BT46" s="269" t="b">
        <v>1</v>
      </c>
      <c r="BV46" s="514">
        <v>46205.0</v>
      </c>
      <c r="BW46" s="273" t="s">
        <v>4605</v>
      </c>
      <c r="BX46" s="273" t="s">
        <v>4606</v>
      </c>
      <c r="BY46" s="274" t="s">
        <v>23</v>
      </c>
      <c r="BZ46" s="274" t="s">
        <v>2338</v>
      </c>
      <c r="CA46" s="61"/>
      <c r="CB46" s="269" t="b">
        <v>1</v>
      </c>
    </row>
    <row r="47" ht="22.5" customHeight="1">
      <c r="A47" s="368"/>
      <c r="B47" s="270">
        <v>46177.0</v>
      </c>
      <c r="C47" s="109" t="s">
        <v>4607</v>
      </c>
      <c r="D47" s="373" t="s">
        <v>4608</v>
      </c>
      <c r="E47" s="344" t="s">
        <v>22</v>
      </c>
      <c r="F47" s="344" t="s">
        <v>2344</v>
      </c>
      <c r="G47" s="61"/>
      <c r="H47" s="269" t="b">
        <v>1</v>
      </c>
      <c r="J47" s="270">
        <v>46176.0</v>
      </c>
      <c r="K47" s="109" t="s">
        <v>4609</v>
      </c>
      <c r="L47" s="109" t="s">
        <v>4610</v>
      </c>
      <c r="M47" s="58" t="s">
        <v>11</v>
      </c>
      <c r="N47" s="58" t="s">
        <v>20</v>
      </c>
      <c r="O47" s="61"/>
      <c r="P47" s="269" t="b">
        <v>1</v>
      </c>
      <c r="R47" s="270">
        <v>46184.0</v>
      </c>
      <c r="S47" s="109" t="s">
        <v>4611</v>
      </c>
      <c r="T47" s="109" t="s">
        <v>4612</v>
      </c>
      <c r="U47" s="58" t="s">
        <v>44</v>
      </c>
      <c r="V47" s="58" t="s">
        <v>9</v>
      </c>
      <c r="W47" s="109"/>
      <c r="X47" s="269" t="b">
        <v>1</v>
      </c>
      <c r="Z47" s="270">
        <v>46183.0</v>
      </c>
      <c r="AA47" s="109" t="s">
        <v>4613</v>
      </c>
      <c r="AB47" s="109" t="s">
        <v>4614</v>
      </c>
      <c r="AC47" s="58" t="s">
        <v>21</v>
      </c>
      <c r="AD47" s="58" t="s">
        <v>20</v>
      </c>
      <c r="AE47" s="109" t="s">
        <v>4266</v>
      </c>
      <c r="AF47" s="269" t="b">
        <v>1</v>
      </c>
      <c r="AH47" s="270">
        <v>46189.0</v>
      </c>
      <c r="AI47" s="456" t="s">
        <v>4615</v>
      </c>
      <c r="AJ47" s="373" t="s">
        <v>4616</v>
      </c>
      <c r="AK47" s="457" t="s">
        <v>22</v>
      </c>
      <c r="AL47" s="457" t="s">
        <v>2347</v>
      </c>
      <c r="AM47" s="61"/>
      <c r="AN47" s="269" t="b">
        <v>1</v>
      </c>
      <c r="AP47" s="403">
        <v>46189.0</v>
      </c>
      <c r="AQ47" s="294" t="s">
        <v>4617</v>
      </c>
      <c r="AR47" s="294" t="s">
        <v>4618</v>
      </c>
      <c r="AS47" s="391" t="s">
        <v>21</v>
      </c>
      <c r="AT47" s="391" t="s">
        <v>2337</v>
      </c>
      <c r="AU47" s="61"/>
      <c r="AV47" s="269" t="b">
        <v>1</v>
      </c>
      <c r="AX47" s="270">
        <v>46196.0</v>
      </c>
      <c r="AY47" s="384" t="s">
        <v>4619</v>
      </c>
      <c r="AZ47" s="373" t="s">
        <v>4620</v>
      </c>
      <c r="BA47" s="58" t="s">
        <v>10</v>
      </c>
      <c r="BB47" s="58" t="s">
        <v>20</v>
      </c>
      <c r="BC47" s="61"/>
      <c r="BD47" s="269" t="b">
        <v>1</v>
      </c>
      <c r="BF47" s="382">
        <v>46198.0</v>
      </c>
      <c r="BG47" s="430" t="s">
        <v>4621</v>
      </c>
      <c r="BH47" s="430" t="s">
        <v>4622</v>
      </c>
      <c r="BI47" s="399" t="s">
        <v>11</v>
      </c>
      <c r="BJ47" s="410" t="s">
        <v>2338</v>
      </c>
      <c r="BK47" s="61"/>
      <c r="BL47" s="269" t="b">
        <v>1</v>
      </c>
      <c r="BM47" s="459"/>
      <c r="BN47" s="270">
        <v>46206.0</v>
      </c>
      <c r="BO47" s="384" t="s">
        <v>4623</v>
      </c>
      <c r="BP47" s="373" t="s">
        <v>4624</v>
      </c>
      <c r="BQ47" s="58" t="s">
        <v>10</v>
      </c>
      <c r="BR47" s="58" t="s">
        <v>9</v>
      </c>
      <c r="BS47" s="61"/>
      <c r="BT47" s="269" t="b">
        <v>1</v>
      </c>
      <c r="BV47" s="514">
        <v>46205.0</v>
      </c>
      <c r="BW47" s="294" t="s">
        <v>4625</v>
      </c>
      <c r="BX47" s="294" t="s">
        <v>4626</v>
      </c>
      <c r="BY47" s="295" t="s">
        <v>23</v>
      </c>
      <c r="BZ47" s="295" t="s">
        <v>2338</v>
      </c>
      <c r="CA47" s="61"/>
      <c r="CB47" s="269" t="b">
        <v>1</v>
      </c>
    </row>
    <row r="48" ht="22.5" customHeight="1">
      <c r="A48" s="368"/>
      <c r="B48" s="270">
        <v>46177.0</v>
      </c>
      <c r="C48" s="109" t="s">
        <v>4627</v>
      </c>
      <c r="D48" s="373" t="s">
        <v>4628</v>
      </c>
      <c r="E48" s="344" t="s">
        <v>22</v>
      </c>
      <c r="F48" s="344" t="s">
        <v>2344</v>
      </c>
      <c r="G48" s="109"/>
      <c r="H48" s="269" t="b">
        <v>1</v>
      </c>
      <c r="J48" s="270">
        <v>46176.0</v>
      </c>
      <c r="K48" s="109" t="s">
        <v>4629</v>
      </c>
      <c r="L48" s="109" t="s">
        <v>4630</v>
      </c>
      <c r="M48" s="58" t="s">
        <v>11</v>
      </c>
      <c r="N48" s="58" t="s">
        <v>20</v>
      </c>
      <c r="O48" s="61"/>
      <c r="P48" s="269" t="b">
        <v>1</v>
      </c>
      <c r="R48" s="270">
        <v>46184.0</v>
      </c>
      <c r="S48" s="109" t="s">
        <v>4631</v>
      </c>
      <c r="T48" s="109" t="s">
        <v>4632</v>
      </c>
      <c r="U48" s="58" t="s">
        <v>44</v>
      </c>
      <c r="V48" s="58" t="s">
        <v>9</v>
      </c>
      <c r="W48" s="61"/>
      <c r="X48" s="269" t="b">
        <v>1</v>
      </c>
      <c r="Z48" s="270">
        <v>46183.0</v>
      </c>
      <c r="AA48" s="109" t="s">
        <v>4633</v>
      </c>
      <c r="AB48" s="109" t="s">
        <v>4634</v>
      </c>
      <c r="AC48" s="58" t="s">
        <v>21</v>
      </c>
      <c r="AD48" s="58" t="s">
        <v>20</v>
      </c>
      <c r="AE48" s="61"/>
      <c r="AF48" s="269" t="b">
        <v>1</v>
      </c>
      <c r="AH48" s="270">
        <v>46189.0</v>
      </c>
      <c r="AI48" s="312" t="s">
        <v>4635</v>
      </c>
      <c r="AJ48" s="373" t="s">
        <v>4636</v>
      </c>
      <c r="AK48" s="58" t="s">
        <v>16</v>
      </c>
      <c r="AL48" s="58" t="s">
        <v>2347</v>
      </c>
      <c r="AM48" s="109"/>
      <c r="AN48" s="269" t="b">
        <v>1</v>
      </c>
      <c r="AP48" s="401">
        <v>46189.0</v>
      </c>
      <c r="AQ48" s="273" t="s">
        <v>4637</v>
      </c>
      <c r="AR48" s="273" t="s">
        <v>4638</v>
      </c>
      <c r="AS48" s="402" t="s">
        <v>15</v>
      </c>
      <c r="AT48" s="402" t="s">
        <v>2337</v>
      </c>
      <c r="AU48" s="61"/>
      <c r="AV48" s="269" t="b">
        <v>1</v>
      </c>
      <c r="AX48" s="270">
        <v>46196.0</v>
      </c>
      <c r="AY48" s="384" t="s">
        <v>4639</v>
      </c>
      <c r="AZ48" s="373" t="s">
        <v>4640</v>
      </c>
      <c r="BA48" s="58" t="s">
        <v>10</v>
      </c>
      <c r="BB48" s="58" t="s">
        <v>20</v>
      </c>
      <c r="BC48" s="61"/>
      <c r="BD48" s="269" t="b">
        <v>1</v>
      </c>
      <c r="BF48" s="380">
        <v>46198.0</v>
      </c>
      <c r="BG48" s="294" t="s">
        <v>4641</v>
      </c>
      <c r="BH48" s="294" t="s">
        <v>4642</v>
      </c>
      <c r="BI48" s="381" t="s">
        <v>11</v>
      </c>
      <c r="BJ48" s="295" t="s">
        <v>2338</v>
      </c>
      <c r="BK48" s="61"/>
      <c r="BL48" s="269" t="b">
        <v>1</v>
      </c>
      <c r="BM48" s="459"/>
      <c r="BN48" s="270">
        <v>46206.0</v>
      </c>
      <c r="BO48" s="384" t="s">
        <v>4643</v>
      </c>
      <c r="BP48" s="373" t="s">
        <v>4644</v>
      </c>
      <c r="BQ48" s="58" t="s">
        <v>22</v>
      </c>
      <c r="BR48" s="58" t="s">
        <v>9</v>
      </c>
      <c r="BS48" s="109" t="s">
        <v>4645</v>
      </c>
      <c r="BT48" s="269" t="b">
        <v>1</v>
      </c>
      <c r="BV48" s="514">
        <v>46205.0</v>
      </c>
      <c r="BW48" s="294" t="s">
        <v>4646</v>
      </c>
      <c r="BX48" s="294" t="s">
        <v>4647</v>
      </c>
      <c r="BY48" s="295" t="s">
        <v>23</v>
      </c>
      <c r="BZ48" s="295" t="s">
        <v>2338</v>
      </c>
      <c r="CA48" s="61"/>
      <c r="CB48" s="269" t="b">
        <v>1</v>
      </c>
    </row>
    <row r="49" ht="22.5" customHeight="1">
      <c r="A49" s="368"/>
      <c r="B49" s="270">
        <v>46178.0</v>
      </c>
      <c r="C49" s="312" t="s">
        <v>4648</v>
      </c>
      <c r="D49" s="373" t="s">
        <v>4649</v>
      </c>
      <c r="E49" s="58" t="s">
        <v>13</v>
      </c>
      <c r="F49" s="58" t="s">
        <v>9</v>
      </c>
      <c r="G49" s="61"/>
      <c r="H49" s="269" t="b">
        <v>1</v>
      </c>
      <c r="J49" s="270">
        <v>46176.0</v>
      </c>
      <c r="K49" s="109" t="s">
        <v>4650</v>
      </c>
      <c r="L49" s="109" t="s">
        <v>4651</v>
      </c>
      <c r="M49" s="58" t="s">
        <v>11</v>
      </c>
      <c r="N49" s="58" t="s">
        <v>20</v>
      </c>
      <c r="O49" s="61"/>
      <c r="P49" s="269" t="b">
        <v>1</v>
      </c>
      <c r="R49" s="270">
        <v>46184.0</v>
      </c>
      <c r="S49" s="109" t="s">
        <v>4652</v>
      </c>
      <c r="T49" s="109" t="s">
        <v>4653</v>
      </c>
      <c r="U49" s="58" t="s">
        <v>44</v>
      </c>
      <c r="V49" s="58" t="s">
        <v>9</v>
      </c>
      <c r="W49" s="61"/>
      <c r="X49" s="269" t="b">
        <v>1</v>
      </c>
      <c r="Z49" s="270">
        <v>46183.0</v>
      </c>
      <c r="AA49" s="109" t="s">
        <v>4654</v>
      </c>
      <c r="AB49" s="109" t="s">
        <v>4655</v>
      </c>
      <c r="AC49" s="58" t="s">
        <v>15</v>
      </c>
      <c r="AD49" s="58" t="s">
        <v>20</v>
      </c>
      <c r="AE49" s="61"/>
      <c r="AF49" s="269" t="b">
        <v>1</v>
      </c>
      <c r="AH49" s="270">
        <v>46189.0</v>
      </c>
      <c r="AI49" s="294" t="s">
        <v>4656</v>
      </c>
      <c r="AJ49" s="294" t="s">
        <v>4657</v>
      </c>
      <c r="AK49" s="391" t="s">
        <v>16</v>
      </c>
      <c r="AL49" s="295" t="s">
        <v>2344</v>
      </c>
      <c r="AM49" s="61"/>
      <c r="AN49" s="269" t="b">
        <v>1</v>
      </c>
      <c r="AP49" s="403">
        <v>46189.0</v>
      </c>
      <c r="AQ49" s="294" t="s">
        <v>4658</v>
      </c>
      <c r="AR49" s="294" t="s">
        <v>4659</v>
      </c>
      <c r="AS49" s="391" t="s">
        <v>18</v>
      </c>
      <c r="AT49" s="295" t="s">
        <v>2337</v>
      </c>
      <c r="AU49" s="61"/>
      <c r="AV49" s="269" t="b">
        <v>1</v>
      </c>
      <c r="AX49" s="270">
        <v>46196.0</v>
      </c>
      <c r="AY49" s="384" t="s">
        <v>4660</v>
      </c>
      <c r="AZ49" s="373" t="s">
        <v>4661</v>
      </c>
      <c r="BA49" s="58" t="s">
        <v>10</v>
      </c>
      <c r="BB49" s="58" t="s">
        <v>20</v>
      </c>
      <c r="BC49" s="109"/>
      <c r="BD49" s="269" t="b">
        <v>1</v>
      </c>
      <c r="BF49" s="382">
        <v>46198.0</v>
      </c>
      <c r="BG49" s="430" t="s">
        <v>4662</v>
      </c>
      <c r="BH49" s="430" t="s">
        <v>4663</v>
      </c>
      <c r="BI49" s="399" t="s">
        <v>11</v>
      </c>
      <c r="BJ49" s="410" t="s">
        <v>2338</v>
      </c>
      <c r="BK49" s="61"/>
      <c r="BL49" s="269" t="b">
        <v>1</v>
      </c>
      <c r="BM49" s="459"/>
      <c r="BN49" s="270">
        <v>46206.0</v>
      </c>
      <c r="BO49" s="312" t="s">
        <v>4664</v>
      </c>
      <c r="BP49" s="373" t="s">
        <v>4665</v>
      </c>
      <c r="BQ49" s="58" t="s">
        <v>22</v>
      </c>
      <c r="BR49" s="58" t="s">
        <v>9</v>
      </c>
      <c r="BS49" s="109"/>
      <c r="BT49" s="269" t="b">
        <v>1</v>
      </c>
      <c r="BV49" s="514">
        <v>46205.0</v>
      </c>
      <c r="BW49" s="273" t="s">
        <v>4666</v>
      </c>
      <c r="BX49" s="273" t="s">
        <v>4667</v>
      </c>
      <c r="BY49" s="274" t="s">
        <v>11</v>
      </c>
      <c r="BZ49" s="531" t="s">
        <v>2338</v>
      </c>
      <c r="CA49" s="61"/>
      <c r="CB49" s="269" t="b">
        <v>1</v>
      </c>
    </row>
    <row r="50" ht="22.5" customHeight="1">
      <c r="A50" s="368"/>
      <c r="B50" s="270">
        <v>46178.0</v>
      </c>
      <c r="C50" s="109" t="s">
        <v>4668</v>
      </c>
      <c r="D50" s="373" t="s">
        <v>4669</v>
      </c>
      <c r="E50" s="58" t="s">
        <v>16</v>
      </c>
      <c r="F50" s="58" t="s">
        <v>9</v>
      </c>
      <c r="G50" s="61"/>
      <c r="H50" s="269" t="b">
        <v>1</v>
      </c>
      <c r="J50" s="270">
        <v>46176.0</v>
      </c>
      <c r="K50" s="109" t="s">
        <v>4670</v>
      </c>
      <c r="L50" s="109" t="s">
        <v>4671</v>
      </c>
      <c r="M50" s="58" t="s">
        <v>11</v>
      </c>
      <c r="N50" s="58" t="s">
        <v>20</v>
      </c>
      <c r="O50" s="61"/>
      <c r="P50" s="269" t="b">
        <v>1</v>
      </c>
      <c r="R50" s="270">
        <v>46184.0</v>
      </c>
      <c r="S50" s="109" t="s">
        <v>4672</v>
      </c>
      <c r="T50" s="109" t="s">
        <v>4673</v>
      </c>
      <c r="U50" s="58" t="s">
        <v>16</v>
      </c>
      <c r="V50" s="58" t="s">
        <v>9</v>
      </c>
      <c r="W50" s="109"/>
      <c r="X50" s="269" t="b">
        <v>1</v>
      </c>
      <c r="Z50" s="270">
        <v>46183.0</v>
      </c>
      <c r="AA50" s="109" t="s">
        <v>4674</v>
      </c>
      <c r="AB50" s="109" t="s">
        <v>4675</v>
      </c>
      <c r="AC50" s="58" t="s">
        <v>15</v>
      </c>
      <c r="AD50" s="58" t="s">
        <v>20</v>
      </c>
      <c r="AE50" s="61"/>
      <c r="AF50" s="269" t="b">
        <v>1</v>
      </c>
      <c r="AH50" s="270">
        <v>46189.0</v>
      </c>
      <c r="AI50" s="294" t="s">
        <v>4676</v>
      </c>
      <c r="AJ50" s="294" t="s">
        <v>4677</v>
      </c>
      <c r="AK50" s="391" t="s">
        <v>19</v>
      </c>
      <c r="AL50" s="295" t="s">
        <v>2344</v>
      </c>
      <c r="AM50" s="61"/>
      <c r="AN50" s="269" t="b">
        <v>1</v>
      </c>
      <c r="AP50" s="401">
        <v>46189.0</v>
      </c>
      <c r="AQ50" s="273" t="s">
        <v>4678</v>
      </c>
      <c r="AR50" s="273" t="s">
        <v>4679</v>
      </c>
      <c r="AS50" s="274" t="s">
        <v>15</v>
      </c>
      <c r="AT50" s="274" t="s">
        <v>2337</v>
      </c>
      <c r="AU50" s="61"/>
      <c r="AV50" s="269" t="b">
        <v>1</v>
      </c>
      <c r="AX50" s="270">
        <v>46196.0</v>
      </c>
      <c r="AY50" s="384" t="s">
        <v>4680</v>
      </c>
      <c r="AZ50" s="373" t="s">
        <v>4681</v>
      </c>
      <c r="BA50" s="58" t="s">
        <v>16</v>
      </c>
      <c r="BB50" s="58" t="s">
        <v>20</v>
      </c>
      <c r="BC50" s="109"/>
      <c r="BD50" s="269" t="b">
        <v>1</v>
      </c>
      <c r="BF50" s="401">
        <v>46198.0</v>
      </c>
      <c r="BG50" s="273" t="s">
        <v>4682</v>
      </c>
      <c r="BH50" s="273" t="s">
        <v>4683</v>
      </c>
      <c r="BI50" s="274" t="s">
        <v>23</v>
      </c>
      <c r="BJ50" s="274" t="s">
        <v>2337</v>
      </c>
      <c r="BK50" s="61"/>
      <c r="BL50" s="269" t="b">
        <v>1</v>
      </c>
      <c r="BM50" s="459"/>
      <c r="BN50" s="270">
        <v>46206.0</v>
      </c>
      <c r="BO50" s="312" t="s">
        <v>4684</v>
      </c>
      <c r="BP50" s="373" t="s">
        <v>4685</v>
      </c>
      <c r="BQ50" s="58" t="s">
        <v>44</v>
      </c>
      <c r="BR50" s="58" t="s">
        <v>9</v>
      </c>
      <c r="BS50" s="109"/>
      <c r="BT50" s="269" t="b">
        <v>1</v>
      </c>
      <c r="BV50" s="403">
        <v>46205.0</v>
      </c>
      <c r="BW50" s="294" t="s">
        <v>4686</v>
      </c>
      <c r="BX50" s="294" t="s">
        <v>4687</v>
      </c>
      <c r="BY50" s="295" t="s">
        <v>11</v>
      </c>
      <c r="BZ50" s="295" t="s">
        <v>2337</v>
      </c>
      <c r="CA50" s="61"/>
      <c r="CB50" s="269" t="b">
        <v>1</v>
      </c>
    </row>
    <row r="51" ht="22.5" customHeight="1">
      <c r="A51" s="368"/>
      <c r="B51" s="270">
        <v>46178.0</v>
      </c>
      <c r="C51" s="109" t="s">
        <v>4688</v>
      </c>
      <c r="D51" s="373" t="s">
        <v>4689</v>
      </c>
      <c r="E51" s="58" t="s">
        <v>22</v>
      </c>
      <c r="F51" s="58" t="s">
        <v>9</v>
      </c>
      <c r="G51" s="61"/>
      <c r="H51" s="269" t="b">
        <v>1</v>
      </c>
      <c r="J51" s="270">
        <v>46176.0</v>
      </c>
      <c r="K51" s="109" t="s">
        <v>4690</v>
      </c>
      <c r="L51" s="109" t="s">
        <v>4691</v>
      </c>
      <c r="M51" s="58" t="s">
        <v>11</v>
      </c>
      <c r="N51" s="58" t="s">
        <v>20</v>
      </c>
      <c r="O51" s="61"/>
      <c r="P51" s="269" t="b">
        <v>1</v>
      </c>
      <c r="R51" s="270">
        <v>46184.0</v>
      </c>
      <c r="S51" s="294" t="s">
        <v>4692</v>
      </c>
      <c r="T51" s="294" t="s">
        <v>4693</v>
      </c>
      <c r="U51" s="295" t="s">
        <v>19</v>
      </c>
      <c r="V51" s="58" t="s">
        <v>12</v>
      </c>
      <c r="W51" s="109"/>
      <c r="X51" s="269" t="b">
        <v>1</v>
      </c>
      <c r="Z51" s="270">
        <v>46183.0</v>
      </c>
      <c r="AA51" s="109" t="s">
        <v>4694</v>
      </c>
      <c r="AB51" s="109" t="s">
        <v>4695</v>
      </c>
      <c r="AC51" s="58" t="s">
        <v>15</v>
      </c>
      <c r="AD51" s="58" t="s">
        <v>20</v>
      </c>
      <c r="AE51" s="61"/>
      <c r="AF51" s="269" t="b">
        <v>1</v>
      </c>
      <c r="AH51" s="270">
        <v>46190.0</v>
      </c>
      <c r="AI51" s="463" t="s">
        <v>4696</v>
      </c>
      <c r="AJ51" s="463" t="s">
        <v>4697</v>
      </c>
      <c r="AK51" s="474" t="s">
        <v>10</v>
      </c>
      <c r="AL51" s="474" t="s">
        <v>9</v>
      </c>
      <c r="AM51" s="61"/>
      <c r="AN51" s="269" t="b">
        <v>1</v>
      </c>
      <c r="AP51" s="270">
        <v>46190.0</v>
      </c>
      <c r="AQ51" s="109" t="s">
        <v>4698</v>
      </c>
      <c r="AR51" s="109" t="s">
        <v>4699</v>
      </c>
      <c r="AS51" s="58" t="s">
        <v>11</v>
      </c>
      <c r="AT51" s="58" t="s">
        <v>20</v>
      </c>
      <c r="AU51" s="61"/>
      <c r="AV51" s="269" t="b">
        <v>1</v>
      </c>
      <c r="AX51" s="270">
        <v>46196.0</v>
      </c>
      <c r="AY51" s="109" t="s">
        <v>4700</v>
      </c>
      <c r="AZ51" s="373" t="s">
        <v>4701</v>
      </c>
      <c r="BA51" s="58" t="s">
        <v>16</v>
      </c>
      <c r="BB51" s="58" t="s">
        <v>20</v>
      </c>
      <c r="BC51" s="61"/>
      <c r="BD51" s="269" t="b">
        <v>1</v>
      </c>
      <c r="BF51" s="403">
        <v>46198.0</v>
      </c>
      <c r="BG51" s="294" t="s">
        <v>4702</v>
      </c>
      <c r="BH51" s="294" t="s">
        <v>4703</v>
      </c>
      <c r="BI51" s="295" t="s">
        <v>23</v>
      </c>
      <c r="BJ51" s="295" t="s">
        <v>2337</v>
      </c>
      <c r="BK51" s="61"/>
      <c r="BL51" s="269" t="b">
        <v>1</v>
      </c>
      <c r="BM51" s="459"/>
      <c r="BN51" s="270">
        <v>46206.0</v>
      </c>
      <c r="BO51" s="109" t="s">
        <v>4704</v>
      </c>
      <c r="BP51" s="373" t="s">
        <v>4705</v>
      </c>
      <c r="BQ51" s="58" t="s">
        <v>22</v>
      </c>
      <c r="BR51" s="58" t="s">
        <v>9</v>
      </c>
      <c r="BS51" s="61"/>
      <c r="BT51" s="269" t="b">
        <v>1</v>
      </c>
      <c r="BV51" s="401">
        <v>46205.0</v>
      </c>
      <c r="BW51" s="273" t="s">
        <v>4706</v>
      </c>
      <c r="BX51" s="273" t="s">
        <v>4707</v>
      </c>
      <c r="BY51" s="274" t="s">
        <v>25</v>
      </c>
      <c r="BZ51" s="274" t="s">
        <v>2337</v>
      </c>
      <c r="CA51" s="61"/>
      <c r="CB51" s="269" t="b">
        <v>1</v>
      </c>
    </row>
    <row r="52" ht="22.5" customHeight="1">
      <c r="A52" s="368"/>
      <c r="B52" s="270">
        <v>46178.0</v>
      </c>
      <c r="C52" s="109" t="s">
        <v>4708</v>
      </c>
      <c r="D52" s="373" t="s">
        <v>4709</v>
      </c>
      <c r="E52" s="58" t="s">
        <v>10</v>
      </c>
      <c r="F52" s="58" t="s">
        <v>9</v>
      </c>
      <c r="G52" s="109"/>
      <c r="H52" s="269" t="b">
        <v>1</v>
      </c>
      <c r="J52" s="270">
        <v>46176.0</v>
      </c>
      <c r="K52" s="109" t="s">
        <v>4710</v>
      </c>
      <c r="L52" s="109" t="s">
        <v>4711</v>
      </c>
      <c r="M52" s="58" t="s">
        <v>11</v>
      </c>
      <c r="N52" s="58" t="s">
        <v>20</v>
      </c>
      <c r="O52" s="61"/>
      <c r="P52" s="269" t="b">
        <v>1</v>
      </c>
      <c r="R52" s="270">
        <v>46184.0</v>
      </c>
      <c r="S52" s="273" t="s">
        <v>4712</v>
      </c>
      <c r="T52" s="273" t="s">
        <v>4713</v>
      </c>
      <c r="U52" s="402" t="s">
        <v>24</v>
      </c>
      <c r="V52" s="58" t="s">
        <v>12</v>
      </c>
      <c r="W52" s="61"/>
      <c r="X52" s="269" t="b">
        <v>1</v>
      </c>
      <c r="Z52" s="380">
        <v>46183.0</v>
      </c>
      <c r="AA52" s="273" t="s">
        <v>4714</v>
      </c>
      <c r="AB52" s="273" t="s">
        <v>4715</v>
      </c>
      <c r="AC52" s="395" t="s">
        <v>18</v>
      </c>
      <c r="AD52" s="58" t="s">
        <v>2338</v>
      </c>
      <c r="AE52" s="61"/>
      <c r="AF52" s="269" t="b">
        <v>1</v>
      </c>
      <c r="AH52" s="270">
        <v>46190.0</v>
      </c>
      <c r="AI52" s="463" t="s">
        <v>4716</v>
      </c>
      <c r="AJ52" s="463" t="s">
        <v>4717</v>
      </c>
      <c r="AK52" s="474" t="s">
        <v>22</v>
      </c>
      <c r="AL52" s="474" t="s">
        <v>9</v>
      </c>
      <c r="AM52" s="61"/>
      <c r="AN52" s="269" t="b">
        <v>1</v>
      </c>
      <c r="AP52" s="270">
        <v>46190.0</v>
      </c>
      <c r="AQ52" s="109" t="s">
        <v>4718</v>
      </c>
      <c r="AR52" s="109" t="s">
        <v>4719</v>
      </c>
      <c r="AS52" s="58" t="s">
        <v>11</v>
      </c>
      <c r="AT52" s="58" t="s">
        <v>20</v>
      </c>
      <c r="AU52" s="61"/>
      <c r="AV52" s="269" t="b">
        <v>1</v>
      </c>
      <c r="AX52" s="270">
        <v>46196.0</v>
      </c>
      <c r="AY52" s="384" t="s">
        <v>4720</v>
      </c>
      <c r="AZ52" s="373" t="s">
        <v>4721</v>
      </c>
      <c r="BA52" s="58" t="s">
        <v>22</v>
      </c>
      <c r="BB52" s="58" t="s">
        <v>20</v>
      </c>
      <c r="BC52" s="61"/>
      <c r="BD52" s="269" t="b">
        <v>1</v>
      </c>
      <c r="BF52" s="401">
        <v>46198.0</v>
      </c>
      <c r="BG52" s="273" t="s">
        <v>4722</v>
      </c>
      <c r="BH52" s="273" t="s">
        <v>4723</v>
      </c>
      <c r="BI52" s="274" t="s">
        <v>23</v>
      </c>
      <c r="BJ52" s="274" t="s">
        <v>2337</v>
      </c>
      <c r="BK52" s="61"/>
      <c r="BL52" s="269" t="b">
        <v>1</v>
      </c>
      <c r="BM52" s="459"/>
      <c r="BN52" s="270">
        <v>46206.0</v>
      </c>
      <c r="BO52" s="384" t="s">
        <v>4724</v>
      </c>
      <c r="BP52" s="373" t="s">
        <v>4725</v>
      </c>
      <c r="BQ52" s="58" t="s">
        <v>44</v>
      </c>
      <c r="BR52" s="58" t="s">
        <v>2347</v>
      </c>
      <c r="BS52" s="61"/>
      <c r="BT52" s="269" t="b">
        <v>1</v>
      </c>
      <c r="BV52" s="403">
        <v>46205.0</v>
      </c>
      <c r="BW52" s="294" t="s">
        <v>4726</v>
      </c>
      <c r="BX52" s="294" t="s">
        <v>4727</v>
      </c>
      <c r="BY52" s="295" t="s">
        <v>27</v>
      </c>
      <c r="BZ52" s="295" t="s">
        <v>2337</v>
      </c>
      <c r="CA52" s="61"/>
      <c r="CB52" s="269" t="b">
        <v>1</v>
      </c>
    </row>
    <row r="53" ht="22.5" customHeight="1">
      <c r="A53" s="368"/>
      <c r="B53" s="270">
        <v>46178.0</v>
      </c>
      <c r="C53" s="312" t="s">
        <v>4728</v>
      </c>
      <c r="D53" s="528" t="s">
        <v>4729</v>
      </c>
      <c r="E53" s="58" t="s">
        <v>32</v>
      </c>
      <c r="F53" s="58" t="s">
        <v>2349</v>
      </c>
      <c r="G53" s="427" t="s">
        <v>2432</v>
      </c>
      <c r="H53" s="269"/>
      <c r="J53" s="270">
        <v>46176.0</v>
      </c>
      <c r="K53" s="109" t="s">
        <v>4730</v>
      </c>
      <c r="L53" s="109" t="s">
        <v>4731</v>
      </c>
      <c r="M53" s="58" t="s">
        <v>11</v>
      </c>
      <c r="N53" s="58" t="s">
        <v>20</v>
      </c>
      <c r="O53" s="61"/>
      <c r="P53" s="269" t="b">
        <v>1</v>
      </c>
      <c r="R53" s="270">
        <v>46184.0</v>
      </c>
      <c r="S53" s="294" t="s">
        <v>4732</v>
      </c>
      <c r="T53" s="294" t="s">
        <v>4733</v>
      </c>
      <c r="U53" s="391" t="s">
        <v>32</v>
      </c>
      <c r="V53" s="58" t="s">
        <v>12</v>
      </c>
      <c r="W53" s="61"/>
      <c r="X53" s="269" t="b">
        <v>1</v>
      </c>
      <c r="Z53" s="380">
        <v>46183.0</v>
      </c>
      <c r="AA53" s="294" t="s">
        <v>4734</v>
      </c>
      <c r="AB53" s="294" t="s">
        <v>4735</v>
      </c>
      <c r="AC53" s="409" t="s">
        <v>18</v>
      </c>
      <c r="AD53" s="58" t="s">
        <v>2338</v>
      </c>
      <c r="AE53" s="61"/>
      <c r="AF53" s="269" t="b">
        <v>1</v>
      </c>
      <c r="AH53" s="270">
        <v>46190.0</v>
      </c>
      <c r="AI53" s="463" t="s">
        <v>4736</v>
      </c>
      <c r="AJ53" s="463" t="s">
        <v>4737</v>
      </c>
      <c r="AK53" s="474" t="s">
        <v>16</v>
      </c>
      <c r="AL53" s="474" t="s">
        <v>9</v>
      </c>
      <c r="AM53" s="61"/>
      <c r="AN53" s="269" t="b">
        <v>1</v>
      </c>
      <c r="AP53" s="270">
        <v>46190.0</v>
      </c>
      <c r="AQ53" s="109" t="s">
        <v>4738</v>
      </c>
      <c r="AR53" s="109" t="s">
        <v>4739</v>
      </c>
      <c r="AS53" s="58" t="s">
        <v>11</v>
      </c>
      <c r="AT53" s="58" t="s">
        <v>20</v>
      </c>
      <c r="AU53" s="61"/>
      <c r="AV53" s="269" t="b">
        <v>1</v>
      </c>
      <c r="AX53" s="270">
        <v>46196.0</v>
      </c>
      <c r="AY53" s="460" t="s">
        <v>4740</v>
      </c>
      <c r="AZ53" s="460" t="s">
        <v>4741</v>
      </c>
      <c r="BA53" s="470" t="s">
        <v>16</v>
      </c>
      <c r="BB53" s="470" t="s">
        <v>20</v>
      </c>
      <c r="BC53" s="61"/>
      <c r="BD53" s="269" t="b">
        <v>1</v>
      </c>
      <c r="BF53" s="401">
        <v>46198.0</v>
      </c>
      <c r="BG53" s="109" t="s">
        <v>4742</v>
      </c>
      <c r="BH53" s="109" t="s">
        <v>4743</v>
      </c>
      <c r="BI53" s="58" t="s">
        <v>23</v>
      </c>
      <c r="BJ53" s="58" t="s">
        <v>14</v>
      </c>
      <c r="BK53" s="61"/>
      <c r="BL53" s="269" t="b">
        <v>1</v>
      </c>
      <c r="BM53" s="459"/>
      <c r="BN53" s="270">
        <v>46206.0</v>
      </c>
      <c r="BO53" s="312" t="s">
        <v>4744</v>
      </c>
      <c r="BP53" s="460" t="s">
        <v>4745</v>
      </c>
      <c r="BQ53" s="470" t="s">
        <v>16</v>
      </c>
      <c r="BR53" s="470" t="s">
        <v>2347</v>
      </c>
      <c r="BS53" s="61"/>
      <c r="BT53" s="269" t="b">
        <v>1</v>
      </c>
      <c r="BV53" s="401">
        <v>46205.0</v>
      </c>
      <c r="BW53" s="273" t="s">
        <v>4746</v>
      </c>
      <c r="BX53" s="273" t="s">
        <v>4747</v>
      </c>
      <c r="BY53" s="402" t="s">
        <v>23</v>
      </c>
      <c r="BZ53" s="274" t="s">
        <v>2337</v>
      </c>
      <c r="CA53" s="61"/>
      <c r="CB53" s="269" t="b">
        <v>1</v>
      </c>
    </row>
    <row r="54" ht="22.5" customHeight="1">
      <c r="A54" s="368"/>
      <c r="B54" s="270">
        <v>46178.0</v>
      </c>
      <c r="C54" s="528" t="s">
        <v>4748</v>
      </c>
      <c r="D54" s="392" t="s">
        <v>4749</v>
      </c>
      <c r="E54" s="58" t="s">
        <v>19</v>
      </c>
      <c r="F54" s="58" t="s">
        <v>2349</v>
      </c>
      <c r="G54" s="427" t="s">
        <v>4750</v>
      </c>
      <c r="H54" s="269"/>
      <c r="J54" s="403">
        <v>46176.0</v>
      </c>
      <c r="K54" s="294" t="s">
        <v>4751</v>
      </c>
      <c r="L54" s="294" t="s">
        <v>4752</v>
      </c>
      <c r="M54" s="391" t="s">
        <v>30</v>
      </c>
      <c r="N54" s="391" t="s">
        <v>2337</v>
      </c>
      <c r="O54" s="109"/>
      <c r="P54" s="269" t="b">
        <v>1</v>
      </c>
      <c r="R54" s="270">
        <v>46184.0</v>
      </c>
      <c r="S54" s="273" t="s">
        <v>4753</v>
      </c>
      <c r="T54" s="273" t="s">
        <v>4754</v>
      </c>
      <c r="U54" s="402" t="s">
        <v>10</v>
      </c>
      <c r="V54" s="58" t="s">
        <v>12</v>
      </c>
      <c r="W54" s="61"/>
      <c r="X54" s="269" t="b">
        <v>1</v>
      </c>
      <c r="Z54" s="380">
        <v>46183.0</v>
      </c>
      <c r="AA54" s="273" t="s">
        <v>4755</v>
      </c>
      <c r="AB54" s="273" t="s">
        <v>4756</v>
      </c>
      <c r="AC54" s="395" t="s">
        <v>11</v>
      </c>
      <c r="AD54" s="58" t="s">
        <v>2338</v>
      </c>
      <c r="AE54" s="61"/>
      <c r="AF54" s="269" t="b">
        <v>1</v>
      </c>
      <c r="AH54" s="270">
        <v>46190.0</v>
      </c>
      <c r="AI54" s="463" t="s">
        <v>4757</v>
      </c>
      <c r="AJ54" s="463" t="s">
        <v>4758</v>
      </c>
      <c r="AK54" s="474" t="s">
        <v>32</v>
      </c>
      <c r="AL54" s="474" t="s">
        <v>9</v>
      </c>
      <c r="AM54" s="532"/>
      <c r="AN54" s="269" t="b">
        <v>1</v>
      </c>
      <c r="AP54" s="270">
        <v>46190.0</v>
      </c>
      <c r="AQ54" s="109" t="s">
        <v>4759</v>
      </c>
      <c r="AR54" s="109" t="s">
        <v>4760</v>
      </c>
      <c r="AS54" s="58" t="s">
        <v>11</v>
      </c>
      <c r="AT54" s="58" t="s">
        <v>20</v>
      </c>
      <c r="AU54" s="61"/>
      <c r="AV54" s="269" t="b">
        <v>1</v>
      </c>
      <c r="AX54" s="270">
        <v>46196.0</v>
      </c>
      <c r="AY54" s="109" t="s">
        <v>4761</v>
      </c>
      <c r="AZ54" s="373" t="s">
        <v>4762</v>
      </c>
      <c r="BA54" s="58" t="s">
        <v>22</v>
      </c>
      <c r="BB54" s="58" t="s">
        <v>20</v>
      </c>
      <c r="BC54" s="61"/>
      <c r="BD54" s="269" t="b">
        <v>1</v>
      </c>
      <c r="BF54" s="401">
        <v>46198.0</v>
      </c>
      <c r="BG54" s="109" t="s">
        <v>4763</v>
      </c>
      <c r="BH54" s="109" t="s">
        <v>4764</v>
      </c>
      <c r="BI54" s="58" t="s">
        <v>23</v>
      </c>
      <c r="BJ54" s="58" t="s">
        <v>14</v>
      </c>
      <c r="BK54" s="61"/>
      <c r="BL54" s="269" t="b">
        <v>1</v>
      </c>
      <c r="BM54" s="459"/>
      <c r="BN54" s="270">
        <v>46206.0</v>
      </c>
      <c r="BO54" s="312" t="s">
        <v>4765</v>
      </c>
      <c r="BP54" s="373" t="s">
        <v>4766</v>
      </c>
      <c r="BQ54" s="58" t="s">
        <v>13</v>
      </c>
      <c r="BR54" s="58" t="s">
        <v>2347</v>
      </c>
      <c r="BS54" s="61"/>
      <c r="BT54" s="269" t="b">
        <v>1</v>
      </c>
      <c r="BV54" s="403">
        <v>46205.0</v>
      </c>
      <c r="BW54" s="294" t="s">
        <v>4767</v>
      </c>
      <c r="BX54" s="294" t="s">
        <v>4768</v>
      </c>
      <c r="BY54" s="391" t="s">
        <v>25</v>
      </c>
      <c r="BZ54" s="295" t="s">
        <v>2337</v>
      </c>
      <c r="CA54" s="61"/>
      <c r="CB54" s="269" t="b">
        <v>1</v>
      </c>
    </row>
    <row r="55" ht="22.5" customHeight="1">
      <c r="A55" s="368"/>
      <c r="B55" s="270">
        <v>46178.0</v>
      </c>
      <c r="C55" s="533" t="s">
        <v>4769</v>
      </c>
      <c r="D55" s="430" t="s">
        <v>4770</v>
      </c>
      <c r="E55" s="431" t="s">
        <v>19</v>
      </c>
      <c r="F55" s="58" t="s">
        <v>12</v>
      </c>
      <c r="G55" s="109" t="s">
        <v>4771</v>
      </c>
      <c r="H55" s="269" t="b">
        <v>1</v>
      </c>
      <c r="J55" s="401">
        <v>46176.0</v>
      </c>
      <c r="K55" s="273" t="s">
        <v>4772</v>
      </c>
      <c r="L55" s="273" t="s">
        <v>4773</v>
      </c>
      <c r="M55" s="402" t="s">
        <v>21</v>
      </c>
      <c r="N55" s="402" t="s">
        <v>2337</v>
      </c>
      <c r="O55" s="61"/>
      <c r="P55" s="269" t="b">
        <v>1</v>
      </c>
      <c r="R55" s="270">
        <v>46184.0</v>
      </c>
      <c r="S55" s="294" t="s">
        <v>4774</v>
      </c>
      <c r="T55" s="294" t="s">
        <v>4775</v>
      </c>
      <c r="U55" s="391" t="s">
        <v>13</v>
      </c>
      <c r="V55" s="58" t="s">
        <v>12</v>
      </c>
      <c r="W55" s="109"/>
      <c r="X55" s="269" t="b">
        <v>1</v>
      </c>
      <c r="Z55" s="380">
        <v>46183.0</v>
      </c>
      <c r="AA55" s="534" t="s">
        <v>4776</v>
      </c>
      <c r="AB55" s="294" t="s">
        <v>4777</v>
      </c>
      <c r="AC55" s="409" t="s">
        <v>11</v>
      </c>
      <c r="AD55" s="58" t="s">
        <v>2338</v>
      </c>
      <c r="AE55" s="61"/>
      <c r="AF55" s="269" t="b">
        <v>1</v>
      </c>
      <c r="AH55" s="270">
        <v>46190.0</v>
      </c>
      <c r="AI55" s="463" t="s">
        <v>4778</v>
      </c>
      <c r="AJ55" s="463" t="s">
        <v>4779</v>
      </c>
      <c r="AK55" s="474" t="s">
        <v>16</v>
      </c>
      <c r="AL55" s="474" t="s">
        <v>9</v>
      </c>
      <c r="AM55" s="61"/>
      <c r="AN55" s="269" t="b">
        <v>1</v>
      </c>
      <c r="AP55" s="270">
        <v>46190.0</v>
      </c>
      <c r="AQ55" s="109" t="s">
        <v>4780</v>
      </c>
      <c r="AR55" s="109" t="s">
        <v>4781</v>
      </c>
      <c r="AS55" s="58" t="s">
        <v>30</v>
      </c>
      <c r="AT55" s="58" t="s">
        <v>20</v>
      </c>
      <c r="AU55" s="61"/>
      <c r="AV55" s="269" t="b">
        <v>1</v>
      </c>
      <c r="AX55" s="270">
        <v>46197.0</v>
      </c>
      <c r="AY55" s="109" t="s">
        <v>4782</v>
      </c>
      <c r="AZ55" s="373" t="s">
        <v>4783</v>
      </c>
      <c r="BA55" s="58" t="s">
        <v>22</v>
      </c>
      <c r="BB55" s="58" t="s">
        <v>9</v>
      </c>
      <c r="BC55" s="61"/>
      <c r="BD55" s="269" t="b">
        <v>1</v>
      </c>
      <c r="BF55" s="401">
        <v>46198.0</v>
      </c>
      <c r="BG55" s="109" t="s">
        <v>4784</v>
      </c>
      <c r="BH55" s="109" t="s">
        <v>4785</v>
      </c>
      <c r="BI55" s="58" t="s">
        <v>23</v>
      </c>
      <c r="BJ55" s="58" t="s">
        <v>14</v>
      </c>
      <c r="BK55" s="61"/>
      <c r="BL55" s="269" t="b">
        <v>1</v>
      </c>
      <c r="BM55" s="459"/>
      <c r="BN55" s="270">
        <v>46206.0</v>
      </c>
      <c r="BO55" s="109" t="s">
        <v>4786</v>
      </c>
      <c r="BP55" s="373" t="s">
        <v>4787</v>
      </c>
      <c r="BQ55" s="58" t="s">
        <v>22</v>
      </c>
      <c r="BR55" s="58" t="s">
        <v>9</v>
      </c>
      <c r="BS55" s="61"/>
      <c r="BT55" s="269" t="b">
        <v>1</v>
      </c>
      <c r="BV55" s="513">
        <v>46206.0</v>
      </c>
      <c r="BW55" s="109" t="s">
        <v>4788</v>
      </c>
      <c r="BX55" s="109" t="s">
        <v>4789</v>
      </c>
      <c r="BY55" s="58" t="s">
        <v>27</v>
      </c>
      <c r="BZ55" s="58" t="s">
        <v>20</v>
      </c>
      <c r="CA55" s="61"/>
      <c r="CB55" s="269" t="b">
        <v>1</v>
      </c>
    </row>
    <row r="56" ht="22.5" customHeight="1">
      <c r="A56" s="368"/>
      <c r="B56" s="270">
        <v>46178.0</v>
      </c>
      <c r="C56" s="109" t="s">
        <v>4790</v>
      </c>
      <c r="D56" s="373" t="s">
        <v>4791</v>
      </c>
      <c r="E56" s="58" t="s">
        <v>22</v>
      </c>
      <c r="F56" s="58" t="s">
        <v>20</v>
      </c>
      <c r="G56" s="61"/>
      <c r="H56" s="269" t="b">
        <v>1</v>
      </c>
      <c r="J56" s="403">
        <v>46176.0</v>
      </c>
      <c r="K56" s="294" t="s">
        <v>4792</v>
      </c>
      <c r="L56" s="294" t="s">
        <v>4793</v>
      </c>
      <c r="M56" s="391" t="s">
        <v>27</v>
      </c>
      <c r="N56" s="391" t="s">
        <v>2337</v>
      </c>
      <c r="O56" s="61"/>
      <c r="P56" s="269" t="b">
        <v>1</v>
      </c>
      <c r="R56" s="270">
        <v>46184.0</v>
      </c>
      <c r="S56" s="430" t="s">
        <v>4794</v>
      </c>
      <c r="T56" s="430" t="s">
        <v>4795</v>
      </c>
      <c r="U56" s="431" t="s">
        <v>13</v>
      </c>
      <c r="V56" s="58" t="s">
        <v>12</v>
      </c>
      <c r="W56" s="109"/>
      <c r="X56" s="269" t="b">
        <v>1</v>
      </c>
      <c r="Z56" s="380">
        <v>46183.0</v>
      </c>
      <c r="AA56" s="535" t="s">
        <v>4796</v>
      </c>
      <c r="AB56" s="273" t="s">
        <v>4797</v>
      </c>
      <c r="AC56" s="395" t="s">
        <v>11</v>
      </c>
      <c r="AD56" s="58" t="s">
        <v>2338</v>
      </c>
      <c r="AE56" s="61"/>
      <c r="AF56" s="269" t="b">
        <v>1</v>
      </c>
      <c r="AH56" s="270">
        <v>46190.0</v>
      </c>
      <c r="AI56" s="463" t="s">
        <v>4798</v>
      </c>
      <c r="AJ56" s="463" t="s">
        <v>4799</v>
      </c>
      <c r="AK56" s="474" t="s">
        <v>44</v>
      </c>
      <c r="AL56" s="474" t="s">
        <v>9</v>
      </c>
      <c r="AM56" s="61"/>
      <c r="AN56" s="269" t="b">
        <v>1</v>
      </c>
      <c r="AP56" s="270">
        <v>46190.0</v>
      </c>
      <c r="AQ56" s="109" t="s">
        <v>4800</v>
      </c>
      <c r="AR56" s="109" t="s">
        <v>4801</v>
      </c>
      <c r="AS56" s="58" t="s">
        <v>27</v>
      </c>
      <c r="AT56" s="58" t="s">
        <v>20</v>
      </c>
      <c r="AU56" s="61"/>
      <c r="AV56" s="269" t="b">
        <v>1</v>
      </c>
      <c r="AX56" s="270">
        <v>46197.0</v>
      </c>
      <c r="AY56" s="109" t="s">
        <v>4802</v>
      </c>
      <c r="AZ56" s="373" t="s">
        <v>4803</v>
      </c>
      <c r="BA56" s="58" t="s">
        <v>22</v>
      </c>
      <c r="BB56" s="58" t="s">
        <v>9</v>
      </c>
      <c r="BC56" s="61"/>
      <c r="BD56" s="269" t="b">
        <v>1</v>
      </c>
      <c r="BF56" s="401">
        <v>46198.0</v>
      </c>
      <c r="BG56" s="109" t="s">
        <v>4804</v>
      </c>
      <c r="BH56" s="109" t="s">
        <v>4805</v>
      </c>
      <c r="BI56" s="58" t="s">
        <v>23</v>
      </c>
      <c r="BJ56" s="58" t="s">
        <v>14</v>
      </c>
      <c r="BK56" s="61"/>
      <c r="BL56" s="269" t="b">
        <v>1</v>
      </c>
      <c r="BM56" s="459"/>
      <c r="BN56" s="270">
        <v>46206.0</v>
      </c>
      <c r="BO56" s="109" t="s">
        <v>4806</v>
      </c>
      <c r="BP56" s="373" t="s">
        <v>4807</v>
      </c>
      <c r="BQ56" s="58" t="s">
        <v>16</v>
      </c>
      <c r="BR56" s="58" t="s">
        <v>9</v>
      </c>
      <c r="BS56" s="61"/>
      <c r="BT56" s="269" t="b">
        <v>1</v>
      </c>
      <c r="BV56" s="513">
        <v>46206.0</v>
      </c>
      <c r="BW56" s="109" t="s">
        <v>4808</v>
      </c>
      <c r="BX56" s="109" t="s">
        <v>4809</v>
      </c>
      <c r="BY56" s="58" t="s">
        <v>27</v>
      </c>
      <c r="BZ56" s="58" t="s">
        <v>20</v>
      </c>
      <c r="CA56" s="61"/>
      <c r="CB56" s="269" t="b">
        <v>1</v>
      </c>
    </row>
    <row r="57" ht="22.5" customHeight="1">
      <c r="A57" s="368"/>
      <c r="B57" s="270">
        <v>46178.0</v>
      </c>
      <c r="C57" s="109" t="s">
        <v>4810</v>
      </c>
      <c r="D57" s="373" t="s">
        <v>4811</v>
      </c>
      <c r="E57" s="58" t="s">
        <v>16</v>
      </c>
      <c r="F57" s="58" t="s">
        <v>20</v>
      </c>
      <c r="G57" s="109" t="s">
        <v>4771</v>
      </c>
      <c r="H57" s="269" t="b">
        <v>1</v>
      </c>
      <c r="J57" s="401">
        <v>46176.0</v>
      </c>
      <c r="K57" s="273" t="s">
        <v>4812</v>
      </c>
      <c r="L57" s="273" t="s">
        <v>4813</v>
      </c>
      <c r="M57" s="402" t="s">
        <v>30</v>
      </c>
      <c r="N57" s="402" t="s">
        <v>2337</v>
      </c>
      <c r="O57" s="61"/>
      <c r="P57" s="269" t="b">
        <v>1</v>
      </c>
      <c r="R57" s="270">
        <v>46184.0</v>
      </c>
      <c r="S57" s="294" t="s">
        <v>4814</v>
      </c>
      <c r="T57" s="294" t="s">
        <v>4815</v>
      </c>
      <c r="U57" s="295" t="s">
        <v>22</v>
      </c>
      <c r="V57" s="58" t="s">
        <v>12</v>
      </c>
      <c r="W57" s="532"/>
      <c r="X57" s="269" t="b">
        <v>1</v>
      </c>
      <c r="Z57" s="380">
        <v>46183.0</v>
      </c>
      <c r="AA57" s="294" t="s">
        <v>4816</v>
      </c>
      <c r="AB57" s="294" t="s">
        <v>4817</v>
      </c>
      <c r="AC57" s="409" t="s">
        <v>23</v>
      </c>
      <c r="AD57" s="391" t="s">
        <v>2338</v>
      </c>
      <c r="AE57" s="61"/>
      <c r="AF57" s="269"/>
      <c r="AH57" s="270">
        <v>46190.0</v>
      </c>
      <c r="AI57" s="463" t="s">
        <v>4818</v>
      </c>
      <c r="AJ57" s="463" t="s">
        <v>4819</v>
      </c>
      <c r="AK57" s="464" t="s">
        <v>16</v>
      </c>
      <c r="AL57" s="474" t="s">
        <v>9</v>
      </c>
      <c r="AM57" s="61"/>
      <c r="AN57" s="269" t="b">
        <v>1</v>
      </c>
      <c r="AP57" s="403">
        <v>46190.0</v>
      </c>
      <c r="AQ57" s="294" t="s">
        <v>4820</v>
      </c>
      <c r="AR57" s="294" t="s">
        <v>4821</v>
      </c>
      <c r="AS57" s="295" t="s">
        <v>23</v>
      </c>
      <c r="AT57" s="295" t="s">
        <v>2337</v>
      </c>
      <c r="AU57" s="61"/>
      <c r="AV57" s="269" t="b">
        <v>1</v>
      </c>
      <c r="AX57" s="270">
        <v>46197.0</v>
      </c>
      <c r="AY57" s="109" t="s">
        <v>4822</v>
      </c>
      <c r="AZ57" s="373" t="s">
        <v>4823</v>
      </c>
      <c r="BA57" s="58" t="s">
        <v>22</v>
      </c>
      <c r="BB57" s="58" t="s">
        <v>9</v>
      </c>
      <c r="BC57" s="61"/>
      <c r="BD57" s="269" t="b">
        <v>1</v>
      </c>
      <c r="BF57" s="401">
        <v>46198.0</v>
      </c>
      <c r="BG57" s="109" t="s">
        <v>4824</v>
      </c>
      <c r="BH57" s="109" t="s">
        <v>4825</v>
      </c>
      <c r="BI57" s="58" t="s">
        <v>23</v>
      </c>
      <c r="BJ57" s="58" t="s">
        <v>14</v>
      </c>
      <c r="BK57" s="61"/>
      <c r="BL57" s="269" t="b">
        <v>1</v>
      </c>
      <c r="BM57" s="459"/>
      <c r="BN57" s="270">
        <v>46206.0</v>
      </c>
      <c r="BO57" s="109" t="s">
        <v>4826</v>
      </c>
      <c r="BP57" s="373" t="s">
        <v>4827</v>
      </c>
      <c r="BQ57" s="58" t="s">
        <v>19</v>
      </c>
      <c r="BR57" s="58" t="s">
        <v>9</v>
      </c>
      <c r="BS57" s="61"/>
      <c r="BT57" s="269" t="b">
        <v>1</v>
      </c>
      <c r="BV57" s="513">
        <v>46206.0</v>
      </c>
      <c r="BW57" s="109" t="s">
        <v>4828</v>
      </c>
      <c r="BX57" s="109" t="s">
        <v>4829</v>
      </c>
      <c r="BY57" s="58" t="s">
        <v>11</v>
      </c>
      <c r="BZ57" s="58" t="s">
        <v>20</v>
      </c>
      <c r="CA57" s="61"/>
      <c r="CB57" s="269" t="b">
        <v>1</v>
      </c>
    </row>
    <row r="58" ht="22.5" customHeight="1">
      <c r="A58" s="368"/>
      <c r="B58" s="270">
        <v>46178.0</v>
      </c>
      <c r="C58" s="430" t="s">
        <v>4830</v>
      </c>
      <c r="D58" s="430" t="s">
        <v>4831</v>
      </c>
      <c r="E58" s="431" t="s">
        <v>13</v>
      </c>
      <c r="F58" s="58" t="s">
        <v>12</v>
      </c>
      <c r="G58" s="61"/>
      <c r="H58" s="269" t="b">
        <v>1</v>
      </c>
      <c r="J58" s="403">
        <v>46176.0</v>
      </c>
      <c r="K58" s="294" t="s">
        <v>4832</v>
      </c>
      <c r="L58" s="294" t="s">
        <v>4833</v>
      </c>
      <c r="M58" s="391" t="s">
        <v>15</v>
      </c>
      <c r="N58" s="391" t="s">
        <v>2337</v>
      </c>
      <c r="O58" s="61"/>
      <c r="P58" s="269" t="b">
        <v>1</v>
      </c>
      <c r="R58" s="270">
        <v>46184.0</v>
      </c>
      <c r="S58" s="273" t="s">
        <v>4834</v>
      </c>
      <c r="T58" s="273" t="s">
        <v>4835</v>
      </c>
      <c r="U58" s="402" t="s">
        <v>10</v>
      </c>
      <c r="V58" s="58" t="s">
        <v>12</v>
      </c>
      <c r="W58" s="109"/>
      <c r="X58" s="269" t="b">
        <v>1</v>
      </c>
      <c r="Z58" s="382">
        <v>46183.0</v>
      </c>
      <c r="AA58" s="535" t="s">
        <v>4836</v>
      </c>
      <c r="AB58" s="273" t="s">
        <v>4837</v>
      </c>
      <c r="AC58" s="395" t="s">
        <v>11</v>
      </c>
      <c r="AD58" s="402" t="s">
        <v>2338</v>
      </c>
      <c r="AE58" s="61"/>
      <c r="AF58" s="269" t="b">
        <v>1</v>
      </c>
      <c r="AH58" s="270">
        <v>46190.0</v>
      </c>
      <c r="AI58" s="460" t="s">
        <v>4838</v>
      </c>
      <c r="AJ58" s="460" t="s">
        <v>4839</v>
      </c>
      <c r="AK58" s="470" t="s">
        <v>32</v>
      </c>
      <c r="AL58" s="474" t="s">
        <v>9</v>
      </c>
      <c r="AM58" s="109" t="s">
        <v>4840</v>
      </c>
      <c r="AN58" s="269" t="b">
        <v>1</v>
      </c>
      <c r="AP58" s="401">
        <v>46190.0</v>
      </c>
      <c r="AQ58" s="273" t="s">
        <v>4841</v>
      </c>
      <c r="AR58" s="273" t="s">
        <v>4842</v>
      </c>
      <c r="AS58" s="274" t="s">
        <v>11</v>
      </c>
      <c r="AT58" s="274" t="s">
        <v>2337</v>
      </c>
      <c r="AU58" s="61"/>
      <c r="AV58" s="269" t="b">
        <v>1</v>
      </c>
      <c r="AX58" s="270">
        <v>46197.0</v>
      </c>
      <c r="AY58" s="109" t="s">
        <v>4843</v>
      </c>
      <c r="AZ58" s="373" t="s">
        <v>4844</v>
      </c>
      <c r="BA58" s="58" t="s">
        <v>22</v>
      </c>
      <c r="BB58" s="58" t="s">
        <v>9</v>
      </c>
      <c r="BC58" s="61"/>
      <c r="BD58" s="269" t="b">
        <v>1</v>
      </c>
      <c r="BF58" s="401">
        <v>46198.0</v>
      </c>
      <c r="BG58" s="109" t="s">
        <v>4845</v>
      </c>
      <c r="BH58" s="109" t="s">
        <v>4846</v>
      </c>
      <c r="BI58" s="58" t="s">
        <v>27</v>
      </c>
      <c r="BJ58" s="58" t="s">
        <v>14</v>
      </c>
      <c r="BK58" s="61"/>
      <c r="BL58" s="269" t="b">
        <v>1</v>
      </c>
      <c r="BM58" s="459"/>
      <c r="BN58" s="270">
        <v>46207.0</v>
      </c>
      <c r="BO58" s="109" t="s">
        <v>4847</v>
      </c>
      <c r="BP58" s="373" t="s">
        <v>4848</v>
      </c>
      <c r="BQ58" s="58" t="s">
        <v>10</v>
      </c>
      <c r="BR58" s="58" t="s">
        <v>2347</v>
      </c>
      <c r="BS58" s="61"/>
      <c r="BT58" s="269" t="b">
        <v>1</v>
      </c>
      <c r="BV58" s="513">
        <v>46206.0</v>
      </c>
      <c r="BW58" s="109" t="s">
        <v>4849</v>
      </c>
      <c r="BX58" s="109" t="s">
        <v>4850</v>
      </c>
      <c r="BY58" s="58" t="s">
        <v>11</v>
      </c>
      <c r="BZ58" s="58" t="s">
        <v>20</v>
      </c>
      <c r="CA58" s="61"/>
      <c r="CB58" s="269" t="b">
        <v>1</v>
      </c>
    </row>
    <row r="59" ht="22.5" customHeight="1">
      <c r="A59" s="368"/>
      <c r="B59" s="270">
        <v>46178.0</v>
      </c>
      <c r="C59" s="109" t="s">
        <v>4851</v>
      </c>
      <c r="D59" s="373" t="s">
        <v>4852</v>
      </c>
      <c r="E59" s="58" t="s">
        <v>44</v>
      </c>
      <c r="F59" s="58" t="s">
        <v>9</v>
      </c>
      <c r="G59" s="61"/>
      <c r="H59" s="269" t="b">
        <v>1</v>
      </c>
      <c r="J59" s="380">
        <v>46176.0</v>
      </c>
      <c r="K59" s="294" t="s">
        <v>4853</v>
      </c>
      <c r="L59" s="294" t="s">
        <v>4854</v>
      </c>
      <c r="M59" s="396" t="s">
        <v>23</v>
      </c>
      <c r="N59" s="391" t="s">
        <v>2338</v>
      </c>
      <c r="O59" s="61"/>
      <c r="P59" s="269" t="b">
        <v>1</v>
      </c>
      <c r="R59" s="270">
        <v>46184.0</v>
      </c>
      <c r="S59" s="273" t="s">
        <v>4855</v>
      </c>
      <c r="T59" s="273" t="s">
        <v>4856</v>
      </c>
      <c r="U59" s="402" t="s">
        <v>950</v>
      </c>
      <c r="V59" s="274" t="s">
        <v>2344</v>
      </c>
      <c r="W59" s="109" t="s">
        <v>4857</v>
      </c>
      <c r="X59" s="269"/>
      <c r="Z59" s="380">
        <v>46183.0</v>
      </c>
      <c r="AA59" s="294" t="s">
        <v>4858</v>
      </c>
      <c r="AB59" s="294" t="s">
        <v>4859</v>
      </c>
      <c r="AC59" s="409" t="s">
        <v>15</v>
      </c>
      <c r="AD59" s="391" t="s">
        <v>2338</v>
      </c>
      <c r="AE59" s="61"/>
      <c r="AF59" s="269" t="b">
        <v>1</v>
      </c>
      <c r="AH59" s="516">
        <v>46190.0</v>
      </c>
      <c r="AI59" s="312" t="s">
        <v>4860</v>
      </c>
      <c r="AJ59" s="463" t="s">
        <v>4861</v>
      </c>
      <c r="AK59" s="474"/>
      <c r="AL59" s="474" t="s">
        <v>2347</v>
      </c>
      <c r="AM59" s="109" t="s">
        <v>4862</v>
      </c>
      <c r="AN59" s="269"/>
      <c r="AP59" s="403">
        <v>46190.0</v>
      </c>
      <c r="AQ59" s="294" t="s">
        <v>4863</v>
      </c>
      <c r="AR59" s="294" t="s">
        <v>4864</v>
      </c>
      <c r="AS59" s="295" t="s">
        <v>30</v>
      </c>
      <c r="AT59" s="295" t="s">
        <v>2337</v>
      </c>
      <c r="AU59" s="109"/>
      <c r="AV59" s="269" t="b">
        <v>1</v>
      </c>
      <c r="AX59" s="270">
        <v>46197.0</v>
      </c>
      <c r="AY59" s="109" t="s">
        <v>4865</v>
      </c>
      <c r="AZ59" s="373" t="s">
        <v>4866</v>
      </c>
      <c r="BA59" s="58" t="s">
        <v>22</v>
      </c>
      <c r="BB59" s="58" t="s">
        <v>9</v>
      </c>
      <c r="BC59" s="61"/>
      <c r="BD59" s="269" t="b">
        <v>1</v>
      </c>
      <c r="BF59" s="401">
        <v>46198.0</v>
      </c>
      <c r="BG59" s="109" t="s">
        <v>4867</v>
      </c>
      <c r="BH59" s="109" t="s">
        <v>4868</v>
      </c>
      <c r="BI59" s="58" t="s">
        <v>23</v>
      </c>
      <c r="BJ59" s="58" t="s">
        <v>14</v>
      </c>
      <c r="BK59" s="61"/>
      <c r="BL59" s="269" t="b">
        <v>1</v>
      </c>
      <c r="BM59" s="459"/>
      <c r="BN59" s="270">
        <v>46207.0</v>
      </c>
      <c r="BO59" s="312" t="s">
        <v>4869</v>
      </c>
      <c r="BP59" s="373" t="s">
        <v>4870</v>
      </c>
      <c r="BQ59" s="58" t="s">
        <v>10</v>
      </c>
      <c r="BR59" s="58" t="s">
        <v>2347</v>
      </c>
      <c r="BS59" s="61"/>
      <c r="BT59" s="269" t="b">
        <v>1</v>
      </c>
      <c r="BV59" s="513">
        <v>46206.0</v>
      </c>
      <c r="BW59" s="109" t="s">
        <v>4871</v>
      </c>
      <c r="BX59" s="109" t="s">
        <v>4872</v>
      </c>
      <c r="BY59" s="58" t="s">
        <v>11</v>
      </c>
      <c r="BZ59" s="58" t="s">
        <v>20</v>
      </c>
      <c r="CA59" s="61"/>
      <c r="CB59" s="269" t="b">
        <v>1</v>
      </c>
    </row>
    <row r="60" ht="22.5" customHeight="1">
      <c r="A60" s="368"/>
      <c r="B60" s="270">
        <v>46178.0</v>
      </c>
      <c r="C60" s="109" t="s">
        <v>4873</v>
      </c>
      <c r="D60" s="373" t="s">
        <v>4874</v>
      </c>
      <c r="E60" s="58" t="s">
        <v>22</v>
      </c>
      <c r="F60" s="58" t="s">
        <v>28</v>
      </c>
      <c r="G60" s="61"/>
      <c r="H60" s="269" t="b">
        <v>1</v>
      </c>
      <c r="J60" s="380">
        <v>46176.0</v>
      </c>
      <c r="K60" s="294" t="s">
        <v>4875</v>
      </c>
      <c r="L60" s="294" t="s">
        <v>4876</v>
      </c>
      <c r="M60" s="396" t="s">
        <v>18</v>
      </c>
      <c r="N60" s="391" t="s">
        <v>2338</v>
      </c>
      <c r="O60" s="61"/>
      <c r="P60" s="269" t="b">
        <v>1</v>
      </c>
      <c r="R60" s="270">
        <v>46185.0</v>
      </c>
      <c r="S60" s="384" t="s">
        <v>4877</v>
      </c>
      <c r="T60" s="439" t="s">
        <v>4878</v>
      </c>
      <c r="U60" s="58"/>
      <c r="V60" s="58" t="s">
        <v>2347</v>
      </c>
      <c r="W60" s="427" t="s">
        <v>2432</v>
      </c>
      <c r="X60" s="298"/>
      <c r="Z60" s="380">
        <v>46183.0</v>
      </c>
      <c r="AA60" s="294" t="s">
        <v>4879</v>
      </c>
      <c r="AB60" s="294" t="s">
        <v>4880</v>
      </c>
      <c r="AC60" s="409" t="s">
        <v>30</v>
      </c>
      <c r="AD60" s="391" t="s">
        <v>2338</v>
      </c>
      <c r="AE60" s="61"/>
      <c r="AF60" s="269" t="b">
        <v>1</v>
      </c>
      <c r="AH60" s="270">
        <v>46190.0</v>
      </c>
      <c r="AI60" s="109" t="s">
        <v>4881</v>
      </c>
      <c r="AJ60" s="373" t="s">
        <v>4882</v>
      </c>
      <c r="AK60" s="58" t="s">
        <v>19</v>
      </c>
      <c r="AL60" s="58" t="s">
        <v>2347</v>
      </c>
      <c r="AM60" s="109"/>
      <c r="AN60" s="269" t="b">
        <v>1</v>
      </c>
      <c r="AP60" s="403">
        <v>46190.0</v>
      </c>
      <c r="AQ60" s="294" t="s">
        <v>4883</v>
      </c>
      <c r="AR60" s="294" t="s">
        <v>4884</v>
      </c>
      <c r="AS60" s="295" t="s">
        <v>30</v>
      </c>
      <c r="AT60" s="295" t="s">
        <v>2337</v>
      </c>
      <c r="AU60" s="61"/>
      <c r="AV60" s="269" t="b">
        <v>1</v>
      </c>
      <c r="AX60" s="270">
        <v>46197.0</v>
      </c>
      <c r="AY60" s="109" t="s">
        <v>4885</v>
      </c>
      <c r="AZ60" s="373" t="s">
        <v>4886</v>
      </c>
      <c r="BA60" s="58" t="s">
        <v>22</v>
      </c>
      <c r="BB60" s="58" t="s">
        <v>9</v>
      </c>
      <c r="BC60" s="61"/>
      <c r="BD60" s="269" t="b">
        <v>1</v>
      </c>
      <c r="BF60" s="401">
        <v>46198.0</v>
      </c>
      <c r="BG60" s="109" t="s">
        <v>4887</v>
      </c>
      <c r="BH60" s="109" t="s">
        <v>4888</v>
      </c>
      <c r="BI60" s="58" t="s">
        <v>23</v>
      </c>
      <c r="BJ60" s="58" t="s">
        <v>14</v>
      </c>
      <c r="BK60" s="61"/>
      <c r="BL60" s="269" t="b">
        <v>1</v>
      </c>
      <c r="BM60" s="459"/>
      <c r="BN60" s="270">
        <v>46208.0</v>
      </c>
      <c r="BO60" s="109" t="s">
        <v>4889</v>
      </c>
      <c r="BP60" s="373" t="s">
        <v>4890</v>
      </c>
      <c r="BQ60" s="58" t="s">
        <v>13</v>
      </c>
      <c r="BR60" s="58" t="s">
        <v>2347</v>
      </c>
      <c r="BS60" s="61"/>
      <c r="BT60" s="269" t="b">
        <v>1</v>
      </c>
      <c r="BV60" s="513">
        <v>46206.0</v>
      </c>
      <c r="BW60" s="109" t="s">
        <v>4891</v>
      </c>
      <c r="BX60" s="109" t="s">
        <v>4892</v>
      </c>
      <c r="BY60" s="58" t="s">
        <v>27</v>
      </c>
      <c r="BZ60" s="58" t="s">
        <v>20</v>
      </c>
      <c r="CA60" s="61"/>
      <c r="CB60" s="269" t="b">
        <v>1</v>
      </c>
    </row>
    <row r="61" ht="22.5" customHeight="1">
      <c r="A61" s="368"/>
      <c r="B61" s="270">
        <v>46178.0</v>
      </c>
      <c r="C61" s="109" t="s">
        <v>4893</v>
      </c>
      <c r="D61" s="373" t="s">
        <v>4894</v>
      </c>
      <c r="E61" s="58" t="s">
        <v>10</v>
      </c>
      <c r="F61" s="58" t="s">
        <v>14</v>
      </c>
      <c r="G61" s="109" t="s">
        <v>4895</v>
      </c>
      <c r="H61" s="269"/>
      <c r="J61" s="382">
        <v>46176.0</v>
      </c>
      <c r="K61" s="273" t="s">
        <v>4896</v>
      </c>
      <c r="L61" s="273" t="s">
        <v>4897</v>
      </c>
      <c r="M61" s="398" t="s">
        <v>30</v>
      </c>
      <c r="N61" s="431" t="s">
        <v>2338</v>
      </c>
      <c r="O61" s="61"/>
      <c r="P61" s="269" t="b">
        <v>1</v>
      </c>
      <c r="R61" s="270">
        <v>46185.0</v>
      </c>
      <c r="S61" s="109" t="s">
        <v>4898</v>
      </c>
      <c r="T61" s="109" t="s">
        <v>4899</v>
      </c>
      <c r="U61" s="58" t="s">
        <v>13</v>
      </c>
      <c r="V61" s="58" t="s">
        <v>2347</v>
      </c>
      <c r="W61" s="61"/>
      <c r="X61" s="269" t="b">
        <v>1</v>
      </c>
      <c r="Z61" s="382">
        <v>46183.0</v>
      </c>
      <c r="AA61" s="273" t="s">
        <v>4900</v>
      </c>
      <c r="AB61" s="273" t="s">
        <v>4901</v>
      </c>
      <c r="AC61" s="395" t="s">
        <v>23</v>
      </c>
      <c r="AD61" s="431" t="s">
        <v>2338</v>
      </c>
      <c r="AE61" s="61"/>
      <c r="AF61" s="269" t="b">
        <v>1</v>
      </c>
      <c r="AH61" s="270">
        <v>46190.0</v>
      </c>
      <c r="AI61" s="294" t="s">
        <v>4902</v>
      </c>
      <c r="AJ61" s="294" t="s">
        <v>4903</v>
      </c>
      <c r="AK61" s="391" t="s">
        <v>22</v>
      </c>
      <c r="AL61" s="391" t="s">
        <v>2344</v>
      </c>
      <c r="AM61" s="109"/>
      <c r="AN61" s="269" t="b">
        <v>1</v>
      </c>
      <c r="AP61" s="401">
        <v>46190.0</v>
      </c>
      <c r="AQ61" s="273" t="s">
        <v>4904</v>
      </c>
      <c r="AR61" s="273" t="s">
        <v>4905</v>
      </c>
      <c r="AS61" s="274" t="s">
        <v>25</v>
      </c>
      <c r="AT61" s="274" t="s">
        <v>2337</v>
      </c>
      <c r="AU61" s="61"/>
      <c r="AV61" s="269" t="b">
        <v>1</v>
      </c>
      <c r="AX61" s="270">
        <v>46197.0</v>
      </c>
      <c r="AY61" s="109" t="s">
        <v>4906</v>
      </c>
      <c r="AZ61" s="373" t="s">
        <v>4907</v>
      </c>
      <c r="BA61" s="58" t="s">
        <v>22</v>
      </c>
      <c r="BB61" s="58" t="s">
        <v>2347</v>
      </c>
      <c r="BC61" s="61"/>
      <c r="BD61" s="269" t="b">
        <v>1</v>
      </c>
      <c r="BF61" s="401">
        <v>46198.0</v>
      </c>
      <c r="BG61" s="109" t="s">
        <v>4908</v>
      </c>
      <c r="BH61" s="109" t="s">
        <v>4909</v>
      </c>
      <c r="BI61" s="58" t="s">
        <v>23</v>
      </c>
      <c r="BJ61" s="58" t="s">
        <v>14</v>
      </c>
      <c r="BK61" s="61"/>
      <c r="BL61" s="269" t="b">
        <v>1</v>
      </c>
      <c r="BM61" s="459"/>
      <c r="BN61" s="270">
        <v>46208.0</v>
      </c>
      <c r="BO61" s="109" t="s">
        <v>4910</v>
      </c>
      <c r="BP61" s="373" t="s">
        <v>4911</v>
      </c>
      <c r="BQ61" s="58" t="s">
        <v>10</v>
      </c>
      <c r="BR61" s="58" t="s">
        <v>2347</v>
      </c>
      <c r="BS61" s="61"/>
      <c r="BT61" s="269" t="b">
        <v>1</v>
      </c>
      <c r="BV61" s="513">
        <v>46206.0</v>
      </c>
      <c r="BW61" s="109" t="s">
        <v>4912</v>
      </c>
      <c r="BX61" s="109" t="s">
        <v>4913</v>
      </c>
      <c r="BY61" s="58" t="s">
        <v>27</v>
      </c>
      <c r="BZ61" s="58" t="s">
        <v>20</v>
      </c>
      <c r="CA61" s="61"/>
      <c r="CB61" s="269" t="b">
        <v>1</v>
      </c>
    </row>
    <row r="62" ht="22.5" customHeight="1">
      <c r="A62" s="368"/>
      <c r="B62" s="270">
        <v>46178.0</v>
      </c>
      <c r="C62" s="109" t="s">
        <v>4914</v>
      </c>
      <c r="D62" s="373" t="s">
        <v>4915</v>
      </c>
      <c r="E62" s="58" t="s">
        <v>16</v>
      </c>
      <c r="F62" s="58" t="s">
        <v>14</v>
      </c>
      <c r="G62" s="109"/>
      <c r="H62" s="269" t="b">
        <v>1</v>
      </c>
      <c r="J62" s="380">
        <v>46176.0</v>
      </c>
      <c r="K62" s="294" t="s">
        <v>4916</v>
      </c>
      <c r="L62" s="294" t="s">
        <v>4917</v>
      </c>
      <c r="M62" s="441" t="s">
        <v>30</v>
      </c>
      <c r="N62" s="295" t="s">
        <v>2338</v>
      </c>
      <c r="O62" s="61"/>
      <c r="P62" s="269" t="b">
        <v>1</v>
      </c>
      <c r="R62" s="403">
        <v>46185.0</v>
      </c>
      <c r="S62" s="294" t="s">
        <v>4918</v>
      </c>
      <c r="T62" s="294" t="s">
        <v>4919</v>
      </c>
      <c r="U62" s="391" t="s">
        <v>24</v>
      </c>
      <c r="V62" s="295" t="s">
        <v>2337</v>
      </c>
      <c r="W62" s="61"/>
      <c r="X62" s="269" t="b">
        <v>1</v>
      </c>
      <c r="Z62" s="380">
        <v>46183.0</v>
      </c>
      <c r="AA62" s="294" t="s">
        <v>4920</v>
      </c>
      <c r="AB62" s="294" t="s">
        <v>4921</v>
      </c>
      <c r="AC62" s="409"/>
      <c r="AD62" s="391" t="s">
        <v>2338</v>
      </c>
      <c r="AE62" s="61"/>
      <c r="AF62" s="298"/>
      <c r="AH62" s="270">
        <v>46190.0</v>
      </c>
      <c r="AI62" s="273" t="s">
        <v>4922</v>
      </c>
      <c r="AJ62" s="273" t="s">
        <v>4923</v>
      </c>
      <c r="AK62" s="274" t="s">
        <v>16</v>
      </c>
      <c r="AL62" s="402" t="s">
        <v>2344</v>
      </c>
      <c r="AM62" s="61"/>
      <c r="AN62" s="269" t="b">
        <v>1</v>
      </c>
      <c r="AP62" s="380">
        <v>46190.0</v>
      </c>
      <c r="AQ62" s="294" t="s">
        <v>4924</v>
      </c>
      <c r="AR62" s="294" t="s">
        <v>4925</v>
      </c>
      <c r="AS62" s="295" t="s">
        <v>21</v>
      </c>
      <c r="AT62" s="295" t="s">
        <v>2338</v>
      </c>
      <c r="AU62" s="61"/>
      <c r="AV62" s="269" t="b">
        <v>1</v>
      </c>
      <c r="AX62" s="270">
        <v>46197.0</v>
      </c>
      <c r="AY62" s="109" t="s">
        <v>4926</v>
      </c>
      <c r="AZ62" s="373" t="s">
        <v>4927</v>
      </c>
      <c r="BA62" s="58" t="s">
        <v>22</v>
      </c>
      <c r="BB62" s="58" t="s">
        <v>9</v>
      </c>
      <c r="BC62" s="61"/>
      <c r="BD62" s="269" t="b">
        <v>1</v>
      </c>
      <c r="BF62" s="401">
        <v>46198.0</v>
      </c>
      <c r="BG62" s="109" t="s">
        <v>4928</v>
      </c>
      <c r="BH62" s="109" t="s">
        <v>4929</v>
      </c>
      <c r="BI62" s="58" t="s">
        <v>23</v>
      </c>
      <c r="BJ62" s="58" t="s">
        <v>14</v>
      </c>
      <c r="BK62" s="61"/>
      <c r="BL62" s="269" t="b">
        <v>1</v>
      </c>
      <c r="BM62" s="459"/>
      <c r="BN62" s="270">
        <v>46208.0</v>
      </c>
      <c r="BO62" s="312" t="s">
        <v>4930</v>
      </c>
      <c r="BP62" s="373" t="s">
        <v>4931</v>
      </c>
      <c r="BQ62" s="58" t="s">
        <v>44</v>
      </c>
      <c r="BR62" s="58" t="s">
        <v>2347</v>
      </c>
      <c r="BS62" s="61"/>
      <c r="BT62" s="269" t="b">
        <v>1</v>
      </c>
      <c r="BV62" s="513">
        <v>46206.0</v>
      </c>
      <c r="BW62" s="109" t="s">
        <v>4932</v>
      </c>
      <c r="BX62" s="109" t="s">
        <v>4933</v>
      </c>
      <c r="BY62" s="58" t="s">
        <v>11</v>
      </c>
      <c r="BZ62" s="58" t="s">
        <v>20</v>
      </c>
      <c r="CA62" s="61"/>
      <c r="CB62" s="269" t="b">
        <v>1</v>
      </c>
    </row>
    <row r="63" ht="22.5" customHeight="1">
      <c r="A63" s="368"/>
      <c r="B63" s="270">
        <v>46181.0</v>
      </c>
      <c r="C63" s="109" t="s">
        <v>4934</v>
      </c>
      <c r="D63" s="373" t="s">
        <v>4935</v>
      </c>
      <c r="E63" s="58" t="s">
        <v>24</v>
      </c>
      <c r="F63" s="58" t="s">
        <v>9</v>
      </c>
      <c r="G63" s="109"/>
      <c r="H63" s="269" t="b">
        <v>1</v>
      </c>
      <c r="J63" s="270">
        <v>46177.0</v>
      </c>
      <c r="K63" s="109" t="s">
        <v>4936</v>
      </c>
      <c r="L63" s="109" t="s">
        <v>4937</v>
      </c>
      <c r="M63" s="58" t="s">
        <v>11</v>
      </c>
      <c r="N63" s="58" t="s">
        <v>20</v>
      </c>
      <c r="O63" s="109"/>
      <c r="P63" s="269" t="b">
        <v>1</v>
      </c>
      <c r="R63" s="403">
        <v>46185.0</v>
      </c>
      <c r="S63" s="109" t="s">
        <v>4938</v>
      </c>
      <c r="T63" s="109" t="s">
        <v>4939</v>
      </c>
      <c r="U63" s="58" t="s">
        <v>13</v>
      </c>
      <c r="V63" s="58" t="s">
        <v>9</v>
      </c>
      <c r="W63" s="61"/>
      <c r="X63" s="269" t="b">
        <v>1</v>
      </c>
      <c r="Z63" s="401">
        <v>46183.0</v>
      </c>
      <c r="AA63" s="273" t="s">
        <v>4940</v>
      </c>
      <c r="AB63" s="273" t="s">
        <v>4941</v>
      </c>
      <c r="AC63" s="402" t="s">
        <v>15</v>
      </c>
      <c r="AD63" s="402" t="s">
        <v>2337</v>
      </c>
      <c r="AE63" s="109"/>
      <c r="AF63" s="269" t="b">
        <v>1</v>
      </c>
      <c r="AH63" s="270">
        <v>46190.0</v>
      </c>
      <c r="AI63" s="294" t="s">
        <v>4942</v>
      </c>
      <c r="AJ63" s="294" t="s">
        <v>4943</v>
      </c>
      <c r="AK63" s="295" t="s">
        <v>22</v>
      </c>
      <c r="AL63" s="58" t="s">
        <v>12</v>
      </c>
      <c r="AM63" s="61"/>
      <c r="AN63" s="269" t="b">
        <v>1</v>
      </c>
      <c r="AP63" s="382">
        <v>46190.0</v>
      </c>
      <c r="AQ63" s="273" t="s">
        <v>4944</v>
      </c>
      <c r="AR63" s="273" t="s">
        <v>4945</v>
      </c>
      <c r="AS63" s="383"/>
      <c r="AT63" s="410" t="s">
        <v>2338</v>
      </c>
      <c r="AU63" s="109" t="s">
        <v>3537</v>
      </c>
      <c r="AV63" s="298"/>
      <c r="AX63" s="270">
        <v>46197.0</v>
      </c>
      <c r="AY63" s="109" t="s">
        <v>4946</v>
      </c>
      <c r="AZ63" s="373" t="s">
        <v>4947</v>
      </c>
      <c r="BA63" s="58" t="s">
        <v>22</v>
      </c>
      <c r="BB63" s="58" t="s">
        <v>9</v>
      </c>
      <c r="BC63" s="61"/>
      <c r="BD63" s="269" t="b">
        <v>1</v>
      </c>
      <c r="BF63" s="403">
        <v>46198.0</v>
      </c>
      <c r="BG63" s="294" t="s">
        <v>4948</v>
      </c>
      <c r="BH63" s="294" t="s">
        <v>4949</v>
      </c>
      <c r="BI63" s="295" t="s">
        <v>23</v>
      </c>
      <c r="BJ63" s="295" t="s">
        <v>2337</v>
      </c>
      <c r="BK63" s="61"/>
      <c r="BL63" s="269" t="b">
        <v>1</v>
      </c>
      <c r="BM63" s="459"/>
      <c r="BN63" s="270">
        <v>46209.0</v>
      </c>
      <c r="BO63" s="109" t="s">
        <v>4950</v>
      </c>
      <c r="BP63" s="373" t="s">
        <v>4951</v>
      </c>
      <c r="BQ63" s="58" t="s">
        <v>22</v>
      </c>
      <c r="BR63" s="58" t="s">
        <v>28</v>
      </c>
      <c r="BS63" s="61"/>
      <c r="BT63" s="269" t="b">
        <v>1</v>
      </c>
      <c r="BV63" s="514">
        <v>46206.0</v>
      </c>
      <c r="BW63" s="417" t="s">
        <v>4952</v>
      </c>
      <c r="BX63" s="417" t="s">
        <v>4953</v>
      </c>
      <c r="BY63" s="418" t="s">
        <v>30</v>
      </c>
      <c r="BZ63" s="418" t="s">
        <v>20</v>
      </c>
      <c r="CA63" s="61"/>
      <c r="CB63" s="269" t="b">
        <v>1</v>
      </c>
    </row>
    <row r="64" ht="22.5" customHeight="1">
      <c r="A64" s="368"/>
      <c r="B64" s="270">
        <v>46181.0</v>
      </c>
      <c r="C64" s="109" t="s">
        <v>4954</v>
      </c>
      <c r="D64" s="373" t="s">
        <v>4955</v>
      </c>
      <c r="E64" s="58" t="s">
        <v>10</v>
      </c>
      <c r="F64" s="58" t="s">
        <v>9</v>
      </c>
      <c r="G64" s="109" t="s">
        <v>4956</v>
      </c>
      <c r="H64" s="269"/>
      <c r="J64" s="270">
        <v>46177.0</v>
      </c>
      <c r="K64" s="109" t="s">
        <v>4957</v>
      </c>
      <c r="L64" s="109" t="s">
        <v>4958</v>
      </c>
      <c r="M64" s="58" t="s">
        <v>11</v>
      </c>
      <c r="N64" s="58" t="s">
        <v>20</v>
      </c>
      <c r="O64" s="61"/>
      <c r="P64" s="269" t="b">
        <v>1</v>
      </c>
      <c r="R64" s="403">
        <v>46185.0</v>
      </c>
      <c r="S64" s="109" t="s">
        <v>4959</v>
      </c>
      <c r="T64" s="109" t="s">
        <v>4960</v>
      </c>
      <c r="U64" s="58" t="s">
        <v>44</v>
      </c>
      <c r="V64" s="58" t="s">
        <v>9</v>
      </c>
      <c r="W64" s="109" t="s">
        <v>4961</v>
      </c>
      <c r="X64" s="269" t="b">
        <v>1</v>
      </c>
      <c r="Z64" s="403">
        <v>46183.0</v>
      </c>
      <c r="AA64" s="294" t="s">
        <v>4962</v>
      </c>
      <c r="AB64" s="294" t="s">
        <v>4963</v>
      </c>
      <c r="AC64" s="391" t="s">
        <v>25</v>
      </c>
      <c r="AD64" s="391" t="s">
        <v>2337</v>
      </c>
      <c r="AE64" s="61"/>
      <c r="AF64" s="269" t="b">
        <v>1</v>
      </c>
      <c r="AH64" s="270">
        <v>46190.0</v>
      </c>
      <c r="AI64" s="430" t="s">
        <v>4964</v>
      </c>
      <c r="AJ64" s="430" t="s">
        <v>4965</v>
      </c>
      <c r="AK64" s="410" t="s">
        <v>10</v>
      </c>
      <c r="AL64" s="58" t="s">
        <v>12</v>
      </c>
      <c r="AM64" s="61"/>
      <c r="AN64" s="269" t="b">
        <v>1</v>
      </c>
      <c r="AP64" s="380">
        <v>46190.0</v>
      </c>
      <c r="AQ64" s="294" t="s">
        <v>4966</v>
      </c>
      <c r="AR64" s="294" t="s">
        <v>4967</v>
      </c>
      <c r="AS64" s="381" t="s">
        <v>18</v>
      </c>
      <c r="AT64" s="295" t="s">
        <v>2338</v>
      </c>
      <c r="AU64" s="61"/>
      <c r="AV64" s="269" t="b">
        <v>1</v>
      </c>
      <c r="AX64" s="270">
        <v>46197.0</v>
      </c>
      <c r="AY64" s="109" t="s">
        <v>4968</v>
      </c>
      <c r="AZ64" s="373" t="s">
        <v>4969</v>
      </c>
      <c r="BA64" s="58" t="s">
        <v>22</v>
      </c>
      <c r="BB64" s="58" t="s">
        <v>9</v>
      </c>
      <c r="BC64" s="61"/>
      <c r="BD64" s="269" t="b">
        <v>1</v>
      </c>
      <c r="BF64" s="401">
        <v>46198.0</v>
      </c>
      <c r="BG64" s="273" t="s">
        <v>4970</v>
      </c>
      <c r="BH64" s="273" t="s">
        <v>4971</v>
      </c>
      <c r="BI64" s="274" t="s">
        <v>23</v>
      </c>
      <c r="BJ64" s="274" t="s">
        <v>2337</v>
      </c>
      <c r="BK64" s="61"/>
      <c r="BL64" s="269" t="b">
        <v>1</v>
      </c>
      <c r="BM64" s="459"/>
      <c r="BN64" s="270">
        <v>46209.0</v>
      </c>
      <c r="BO64" s="109" t="s">
        <v>4972</v>
      </c>
      <c r="BP64" s="373" t="s">
        <v>4973</v>
      </c>
      <c r="BQ64" s="58" t="s">
        <v>22</v>
      </c>
      <c r="BR64" s="58" t="s">
        <v>28</v>
      </c>
      <c r="BS64" s="61"/>
      <c r="BT64" s="269" t="b">
        <v>1</v>
      </c>
      <c r="BV64" s="513">
        <v>46206.0</v>
      </c>
      <c r="BW64" s="465" t="s">
        <v>4974</v>
      </c>
      <c r="BX64" s="465" t="s">
        <v>4975</v>
      </c>
      <c r="BY64" s="492" t="s">
        <v>30</v>
      </c>
      <c r="BZ64" s="492" t="s">
        <v>20</v>
      </c>
      <c r="CA64" s="61"/>
      <c r="CB64" s="269" t="b">
        <v>1</v>
      </c>
    </row>
    <row r="65" ht="22.5" customHeight="1">
      <c r="A65" s="368"/>
      <c r="B65" s="270">
        <v>46181.0</v>
      </c>
      <c r="C65" s="109" t="s">
        <v>4976</v>
      </c>
      <c r="D65" s="373" t="s">
        <v>4977</v>
      </c>
      <c r="E65" s="58" t="s">
        <v>16</v>
      </c>
      <c r="F65" s="58" t="s">
        <v>9</v>
      </c>
      <c r="G65" s="61"/>
      <c r="H65" s="269" t="b">
        <v>1</v>
      </c>
      <c r="J65" s="270">
        <v>46177.0</v>
      </c>
      <c r="K65" s="109" t="s">
        <v>4978</v>
      </c>
      <c r="L65" s="109" t="s">
        <v>4979</v>
      </c>
      <c r="M65" s="58" t="s">
        <v>11</v>
      </c>
      <c r="N65" s="58" t="s">
        <v>20</v>
      </c>
      <c r="O65" s="61"/>
      <c r="P65" s="269" t="b">
        <v>1</v>
      </c>
      <c r="R65" s="403">
        <v>46185.0</v>
      </c>
      <c r="S65" s="465" t="s">
        <v>4980</v>
      </c>
      <c r="T65" s="465" t="s">
        <v>4981</v>
      </c>
      <c r="U65" s="492" t="s">
        <v>10</v>
      </c>
      <c r="V65" s="492" t="s">
        <v>9</v>
      </c>
      <c r="W65" s="61"/>
      <c r="X65" s="269" t="b">
        <v>1</v>
      </c>
      <c r="Z65" s="401">
        <v>46183.0</v>
      </c>
      <c r="AA65" s="273" t="s">
        <v>4982</v>
      </c>
      <c r="AB65" s="273" t="s">
        <v>4983</v>
      </c>
      <c r="AC65" s="402" t="s">
        <v>18</v>
      </c>
      <c r="AD65" s="402" t="s">
        <v>2337</v>
      </c>
      <c r="AE65" s="61"/>
      <c r="AF65" s="269" t="b">
        <v>1</v>
      </c>
      <c r="AH65" s="270">
        <v>46190.0</v>
      </c>
      <c r="AI65" s="294" t="s">
        <v>4984</v>
      </c>
      <c r="AJ65" s="294" t="s">
        <v>4985</v>
      </c>
      <c r="AK65" s="295" t="s">
        <v>22</v>
      </c>
      <c r="AL65" s="58" t="s">
        <v>12</v>
      </c>
      <c r="AM65" s="61"/>
      <c r="AN65" s="269" t="b">
        <v>1</v>
      </c>
      <c r="AP65" s="382">
        <v>46190.0</v>
      </c>
      <c r="AQ65" s="273" t="s">
        <v>4986</v>
      </c>
      <c r="AR65" s="273" t="s">
        <v>4987</v>
      </c>
      <c r="AS65" s="383" t="s">
        <v>30</v>
      </c>
      <c r="AT65" s="410" t="s">
        <v>2338</v>
      </c>
      <c r="AU65" s="61"/>
      <c r="AV65" s="269" t="b">
        <v>1</v>
      </c>
      <c r="AX65" s="270">
        <v>46197.0</v>
      </c>
      <c r="AY65" s="312" t="s">
        <v>4988</v>
      </c>
      <c r="AZ65" s="373" t="s">
        <v>4989</v>
      </c>
      <c r="BA65" s="58" t="s">
        <v>22</v>
      </c>
      <c r="BB65" s="58" t="s">
        <v>2347</v>
      </c>
      <c r="BC65" s="61"/>
      <c r="BD65" s="269" t="b">
        <v>1</v>
      </c>
      <c r="BF65" s="403">
        <v>46198.0</v>
      </c>
      <c r="BG65" s="294" t="s">
        <v>4990</v>
      </c>
      <c r="BH65" s="294" t="s">
        <v>4991</v>
      </c>
      <c r="BI65" s="295" t="s">
        <v>23</v>
      </c>
      <c r="BJ65" s="295" t="s">
        <v>2337</v>
      </c>
      <c r="BK65" s="61"/>
      <c r="BL65" s="269" t="b">
        <v>1</v>
      </c>
      <c r="BM65" s="459"/>
      <c r="BN65" s="270">
        <v>46209.0</v>
      </c>
      <c r="BO65" s="312" t="s">
        <v>4992</v>
      </c>
      <c r="BP65" s="373" t="s">
        <v>4993</v>
      </c>
      <c r="BQ65" s="58" t="s">
        <v>22</v>
      </c>
      <c r="BR65" s="58" t="s">
        <v>28</v>
      </c>
      <c r="BS65" s="61"/>
      <c r="BT65" s="269" t="b">
        <v>1</v>
      </c>
      <c r="BV65" s="514">
        <v>46206.0</v>
      </c>
      <c r="BW65" s="417" t="s">
        <v>4994</v>
      </c>
      <c r="BX65" s="417" t="s">
        <v>4995</v>
      </c>
      <c r="BY65" s="418" t="s">
        <v>11</v>
      </c>
      <c r="BZ65" s="418" t="s">
        <v>20</v>
      </c>
      <c r="CA65" s="61"/>
      <c r="CB65" s="269" t="b">
        <v>1</v>
      </c>
    </row>
    <row r="66" ht="22.5" customHeight="1">
      <c r="A66" s="368"/>
      <c r="B66" s="270">
        <v>46181.0</v>
      </c>
      <c r="C66" s="109" t="s">
        <v>4996</v>
      </c>
      <c r="D66" s="373" t="s">
        <v>4997</v>
      </c>
      <c r="E66" s="58" t="s">
        <v>10</v>
      </c>
      <c r="F66" s="58" t="s">
        <v>9</v>
      </c>
      <c r="G66" s="61"/>
      <c r="H66" s="269" t="b">
        <v>1</v>
      </c>
      <c r="J66" s="270">
        <v>46177.0</v>
      </c>
      <c r="K66" s="109" t="s">
        <v>4998</v>
      </c>
      <c r="L66" s="109" t="s">
        <v>4999</v>
      </c>
      <c r="M66" s="58" t="s">
        <v>21</v>
      </c>
      <c r="N66" s="58" t="s">
        <v>20</v>
      </c>
      <c r="O66" s="109"/>
      <c r="P66" s="269" t="b">
        <v>1</v>
      </c>
      <c r="R66" s="403">
        <v>46185.0</v>
      </c>
      <c r="S66" s="273" t="s">
        <v>5000</v>
      </c>
      <c r="T66" s="273" t="s">
        <v>5001</v>
      </c>
      <c r="U66" s="274"/>
      <c r="V66" s="274" t="s">
        <v>2344</v>
      </c>
      <c r="W66" s="109" t="s">
        <v>5002</v>
      </c>
      <c r="X66" s="298"/>
      <c r="Z66" s="403">
        <v>46183.0</v>
      </c>
      <c r="AA66" s="294" t="s">
        <v>5003</v>
      </c>
      <c r="AB66" s="294" t="s">
        <v>5004</v>
      </c>
      <c r="AC66" s="391" t="s">
        <v>30</v>
      </c>
      <c r="AD66" s="391" t="s">
        <v>2337</v>
      </c>
      <c r="AE66" s="61"/>
      <c r="AF66" s="269" t="b">
        <v>1</v>
      </c>
      <c r="AH66" s="270">
        <v>46190.0</v>
      </c>
      <c r="AI66" s="430" t="s">
        <v>5005</v>
      </c>
      <c r="AJ66" s="430" t="s">
        <v>5006</v>
      </c>
      <c r="AK66" s="410" t="s">
        <v>10</v>
      </c>
      <c r="AL66" s="58" t="s">
        <v>12</v>
      </c>
      <c r="AM66" s="61"/>
      <c r="AN66" s="269" t="b">
        <v>1</v>
      </c>
      <c r="AP66" s="382">
        <v>46190.0</v>
      </c>
      <c r="AQ66" s="109" t="s">
        <v>5007</v>
      </c>
      <c r="AR66" s="109" t="s">
        <v>5008</v>
      </c>
      <c r="AS66" s="58" t="s">
        <v>30</v>
      </c>
      <c r="AT66" s="58" t="s">
        <v>14</v>
      </c>
      <c r="AU66" s="61"/>
      <c r="AV66" s="269" t="b">
        <v>1</v>
      </c>
      <c r="AX66" s="270">
        <v>46197.0</v>
      </c>
      <c r="AY66" s="109" t="s">
        <v>5009</v>
      </c>
      <c r="AZ66" s="373" t="s">
        <v>5010</v>
      </c>
      <c r="BA66" s="58" t="s">
        <v>22</v>
      </c>
      <c r="BB66" s="58" t="s">
        <v>2347</v>
      </c>
      <c r="BC66" s="61"/>
      <c r="BD66" s="269" t="b">
        <v>1</v>
      </c>
      <c r="BF66" s="401">
        <v>46198.0</v>
      </c>
      <c r="BG66" s="273" t="s">
        <v>5011</v>
      </c>
      <c r="BH66" s="273" t="s">
        <v>5012</v>
      </c>
      <c r="BI66" s="274" t="s">
        <v>23</v>
      </c>
      <c r="BJ66" s="274" t="s">
        <v>2337</v>
      </c>
      <c r="BK66" s="61"/>
      <c r="BL66" s="269" t="b">
        <v>1</v>
      </c>
      <c r="BM66" s="459"/>
      <c r="BN66" s="270">
        <v>46209.0</v>
      </c>
      <c r="BO66" s="109" t="s">
        <v>5013</v>
      </c>
      <c r="BP66" s="373" t="s">
        <v>5014</v>
      </c>
      <c r="BQ66" s="58" t="s">
        <v>22</v>
      </c>
      <c r="BR66" s="58" t="s">
        <v>28</v>
      </c>
      <c r="BS66" s="61"/>
      <c r="BT66" s="269" t="b">
        <v>1</v>
      </c>
      <c r="BV66" s="513">
        <v>46206.0</v>
      </c>
      <c r="BW66" s="465" t="s">
        <v>5015</v>
      </c>
      <c r="BX66" s="465" t="s">
        <v>5016</v>
      </c>
      <c r="BY66" s="492" t="s">
        <v>11</v>
      </c>
      <c r="BZ66" s="492" t="s">
        <v>20</v>
      </c>
      <c r="CA66" s="61"/>
      <c r="CB66" s="269" t="b">
        <v>1</v>
      </c>
    </row>
    <row r="67" ht="22.5" customHeight="1">
      <c r="A67" s="368"/>
      <c r="B67" s="270">
        <v>46181.0</v>
      </c>
      <c r="C67" s="109" t="s">
        <v>5017</v>
      </c>
      <c r="D67" s="373" t="s">
        <v>5018</v>
      </c>
      <c r="E67" s="58" t="s">
        <v>22</v>
      </c>
      <c r="F67" s="58" t="s">
        <v>9</v>
      </c>
      <c r="G67" s="109" t="s">
        <v>5019</v>
      </c>
      <c r="H67" s="298"/>
      <c r="J67" s="270">
        <v>46177.0</v>
      </c>
      <c r="K67" s="109" t="s">
        <v>5020</v>
      </c>
      <c r="L67" s="109" t="s">
        <v>5021</v>
      </c>
      <c r="M67" s="58" t="s">
        <v>11</v>
      </c>
      <c r="N67" s="58" t="s">
        <v>20</v>
      </c>
      <c r="O67" s="109"/>
      <c r="P67" s="269" t="b">
        <v>1</v>
      </c>
      <c r="R67" s="403">
        <v>46185.0</v>
      </c>
      <c r="S67" s="294" t="s">
        <v>5022</v>
      </c>
      <c r="T67" s="294" t="s">
        <v>5023</v>
      </c>
      <c r="U67" s="295" t="s">
        <v>24</v>
      </c>
      <c r="V67" s="295" t="s">
        <v>2344</v>
      </c>
      <c r="W67" s="61"/>
      <c r="X67" s="269" t="b">
        <v>1</v>
      </c>
      <c r="Z67" s="401">
        <v>46183.0</v>
      </c>
      <c r="AA67" s="273" t="s">
        <v>5024</v>
      </c>
      <c r="AB67" s="273" t="s">
        <v>5025</v>
      </c>
      <c r="AC67" s="402" t="s">
        <v>27</v>
      </c>
      <c r="AD67" s="402" t="s">
        <v>2337</v>
      </c>
      <c r="AE67" s="61"/>
      <c r="AF67" s="269" t="b">
        <v>1</v>
      </c>
      <c r="AG67" s="428"/>
      <c r="AH67" s="270">
        <v>46190.0</v>
      </c>
      <c r="AI67" s="405" t="s">
        <v>5026</v>
      </c>
      <c r="AJ67" s="405" t="s">
        <v>5027</v>
      </c>
      <c r="AK67" s="406" t="s">
        <v>16</v>
      </c>
      <c r="AL67" s="58" t="s">
        <v>12</v>
      </c>
      <c r="AM67" s="61"/>
      <c r="AN67" s="269" t="b">
        <v>1</v>
      </c>
      <c r="AP67" s="382">
        <v>46190.0</v>
      </c>
      <c r="AQ67" s="109" t="s">
        <v>5028</v>
      </c>
      <c r="AR67" s="109" t="s">
        <v>5029</v>
      </c>
      <c r="AS67" s="58" t="s">
        <v>18</v>
      </c>
      <c r="AT67" s="58" t="s">
        <v>14</v>
      </c>
      <c r="AU67" s="61"/>
      <c r="AV67" s="269" t="b">
        <v>1</v>
      </c>
      <c r="AX67" s="270">
        <v>46198.0</v>
      </c>
      <c r="AY67" s="109" t="s">
        <v>5030</v>
      </c>
      <c r="AZ67" s="373" t="s">
        <v>5031</v>
      </c>
      <c r="BA67" s="58" t="s">
        <v>22</v>
      </c>
      <c r="BB67" s="58" t="s">
        <v>9</v>
      </c>
      <c r="BC67" s="61"/>
      <c r="BD67" s="269" t="b">
        <v>1</v>
      </c>
      <c r="BF67" s="403">
        <v>46199.0</v>
      </c>
      <c r="BG67" s="294" t="s">
        <v>5032</v>
      </c>
      <c r="BH67" s="294" t="s">
        <v>5033</v>
      </c>
      <c r="BI67" s="295" t="s">
        <v>23</v>
      </c>
      <c r="BJ67" s="295" t="s">
        <v>2337</v>
      </c>
      <c r="BK67" s="61"/>
      <c r="BL67" s="269" t="b">
        <v>1</v>
      </c>
      <c r="BM67" s="459"/>
      <c r="BN67" s="270">
        <v>46209.0</v>
      </c>
      <c r="BO67" s="109" t="s">
        <v>5034</v>
      </c>
      <c r="BP67" s="373" t="s">
        <v>5035</v>
      </c>
      <c r="BQ67" s="58" t="s">
        <v>22</v>
      </c>
      <c r="BR67" s="58" t="s">
        <v>28</v>
      </c>
      <c r="BS67" s="109" t="s">
        <v>5036</v>
      </c>
      <c r="BT67" s="269" t="b">
        <v>1</v>
      </c>
      <c r="BV67" s="514">
        <v>46206.0</v>
      </c>
      <c r="BW67" s="417" t="s">
        <v>5037</v>
      </c>
      <c r="BX67" s="417" t="s">
        <v>5038</v>
      </c>
      <c r="BY67" s="418" t="s">
        <v>11</v>
      </c>
      <c r="BZ67" s="418" t="s">
        <v>20</v>
      </c>
      <c r="CA67" s="61"/>
      <c r="CB67" s="269" t="b">
        <v>1</v>
      </c>
    </row>
    <row r="68" ht="22.5" customHeight="1">
      <c r="A68" s="368"/>
      <c r="B68" s="270">
        <v>46181.0</v>
      </c>
      <c r="C68" s="109" t="s">
        <v>5039</v>
      </c>
      <c r="D68" s="373" t="s">
        <v>5040</v>
      </c>
      <c r="E68" s="58" t="s">
        <v>16</v>
      </c>
      <c r="F68" s="58" t="s">
        <v>2347</v>
      </c>
      <c r="G68" s="109" t="s">
        <v>5041</v>
      </c>
      <c r="H68" s="269" t="b">
        <v>1</v>
      </c>
      <c r="J68" s="270">
        <v>46177.0</v>
      </c>
      <c r="K68" s="109" t="s">
        <v>5042</v>
      </c>
      <c r="L68" s="109" t="s">
        <v>5043</v>
      </c>
      <c r="M68" s="58" t="s">
        <v>23</v>
      </c>
      <c r="N68" s="58" t="s">
        <v>20</v>
      </c>
      <c r="O68" s="61"/>
      <c r="P68" s="269" t="b">
        <v>1</v>
      </c>
      <c r="R68" s="403">
        <v>46185.0</v>
      </c>
      <c r="S68" s="273" t="s">
        <v>5044</v>
      </c>
      <c r="T68" s="273" t="s">
        <v>5045</v>
      </c>
      <c r="U68" s="274" t="s">
        <v>32</v>
      </c>
      <c r="V68" s="274" t="s">
        <v>2344</v>
      </c>
      <c r="W68" s="109"/>
      <c r="X68" s="269" t="b">
        <v>1</v>
      </c>
      <c r="Z68" s="403">
        <v>46183.0</v>
      </c>
      <c r="AA68" s="294" t="s">
        <v>5046</v>
      </c>
      <c r="AB68" s="294" t="s">
        <v>5047</v>
      </c>
      <c r="AC68" s="391" t="s">
        <v>30</v>
      </c>
      <c r="AD68" s="391" t="s">
        <v>2337</v>
      </c>
      <c r="AE68" s="61"/>
      <c r="AF68" s="269" t="b">
        <v>1</v>
      </c>
      <c r="AH68" s="270">
        <v>46190.0</v>
      </c>
      <c r="AI68" s="273" t="s">
        <v>5048</v>
      </c>
      <c r="AJ68" s="273" t="s">
        <v>5049</v>
      </c>
      <c r="AK68" s="274" t="s">
        <v>24</v>
      </c>
      <c r="AL68" s="58" t="s">
        <v>12</v>
      </c>
      <c r="AM68" s="61"/>
      <c r="AN68" s="269" t="b">
        <v>1</v>
      </c>
      <c r="AP68" s="382">
        <v>46190.0</v>
      </c>
      <c r="AQ68" s="109" t="s">
        <v>5050</v>
      </c>
      <c r="AR68" s="109" t="s">
        <v>5051</v>
      </c>
      <c r="AS68" s="58" t="s">
        <v>11</v>
      </c>
      <c r="AT68" s="58" t="s">
        <v>14</v>
      </c>
      <c r="AU68" s="61"/>
      <c r="AV68" s="269" t="b">
        <v>1</v>
      </c>
      <c r="AX68" s="270">
        <v>46198.0</v>
      </c>
      <c r="AY68" s="109" t="s">
        <v>5052</v>
      </c>
      <c r="AZ68" s="373" t="s">
        <v>5053</v>
      </c>
      <c r="BA68" s="58" t="s">
        <v>22</v>
      </c>
      <c r="BB68" s="58" t="s">
        <v>9</v>
      </c>
      <c r="BC68" s="109" t="s">
        <v>5054</v>
      </c>
      <c r="BD68" s="269" t="b">
        <v>1</v>
      </c>
      <c r="BF68" s="401">
        <v>46199.0</v>
      </c>
      <c r="BG68" s="273" t="s">
        <v>5055</v>
      </c>
      <c r="BH68" s="273" t="s">
        <v>5056</v>
      </c>
      <c r="BI68" s="274" t="s">
        <v>23</v>
      </c>
      <c r="BJ68" s="274" t="s">
        <v>2337</v>
      </c>
      <c r="BK68" s="61"/>
      <c r="BL68" s="269" t="b">
        <v>1</v>
      </c>
      <c r="BM68" s="459"/>
      <c r="BN68" s="270">
        <v>46209.0</v>
      </c>
      <c r="BO68" s="273" t="s">
        <v>5057</v>
      </c>
      <c r="BP68" s="273" t="s">
        <v>5058</v>
      </c>
      <c r="BQ68" s="402" t="s">
        <v>22</v>
      </c>
      <c r="BR68" s="58" t="s">
        <v>12</v>
      </c>
      <c r="BS68" s="109"/>
      <c r="BT68" s="269" t="b">
        <v>1</v>
      </c>
      <c r="BV68" s="513">
        <v>46206.0</v>
      </c>
      <c r="BW68" s="465" t="s">
        <v>5059</v>
      </c>
      <c r="BX68" s="465" t="s">
        <v>5060</v>
      </c>
      <c r="BY68" s="492" t="s">
        <v>11</v>
      </c>
      <c r="BZ68" s="492" t="s">
        <v>20</v>
      </c>
      <c r="CA68" s="61"/>
      <c r="CB68" s="269" t="b">
        <v>1</v>
      </c>
    </row>
    <row r="69" ht="22.5" customHeight="1">
      <c r="A69" s="368"/>
      <c r="B69" s="270">
        <v>46181.0</v>
      </c>
      <c r="C69" s="109" t="s">
        <v>5061</v>
      </c>
      <c r="D69" s="373" t="s">
        <v>5062</v>
      </c>
      <c r="E69" s="58" t="s">
        <v>10</v>
      </c>
      <c r="F69" s="58" t="s">
        <v>9</v>
      </c>
      <c r="G69" s="61"/>
      <c r="H69" s="269" t="b">
        <v>1</v>
      </c>
      <c r="J69" s="401">
        <v>46177.0</v>
      </c>
      <c r="K69" s="273" t="s">
        <v>5063</v>
      </c>
      <c r="L69" s="273" t="s">
        <v>5064</v>
      </c>
      <c r="M69" s="402" t="s">
        <v>11</v>
      </c>
      <c r="N69" s="402" t="s">
        <v>2337</v>
      </c>
      <c r="O69" s="109" t="s">
        <v>3863</v>
      </c>
      <c r="P69" s="269" t="b">
        <v>1</v>
      </c>
      <c r="R69" s="403">
        <v>46185.0</v>
      </c>
      <c r="S69" s="294" t="s">
        <v>5065</v>
      </c>
      <c r="T69" s="294" t="s">
        <v>5066</v>
      </c>
      <c r="U69" s="295" t="s">
        <v>22</v>
      </c>
      <c r="V69" s="295" t="s">
        <v>2344</v>
      </c>
      <c r="W69" s="61"/>
      <c r="X69" s="269" t="b">
        <v>1</v>
      </c>
      <c r="Z69" s="403">
        <v>46183.0</v>
      </c>
      <c r="AA69" s="109" t="s">
        <v>5067</v>
      </c>
      <c r="AB69" s="109" t="s">
        <v>5068</v>
      </c>
      <c r="AC69" s="58" t="s">
        <v>27</v>
      </c>
      <c r="AD69" s="58" t="s">
        <v>14</v>
      </c>
      <c r="AE69" s="61"/>
      <c r="AF69" s="269" t="b">
        <v>1</v>
      </c>
      <c r="AH69" s="270">
        <v>46190.0</v>
      </c>
      <c r="AI69" s="294" t="s">
        <v>5069</v>
      </c>
      <c r="AJ69" s="294" t="s">
        <v>5070</v>
      </c>
      <c r="AK69" s="295" t="s">
        <v>22</v>
      </c>
      <c r="AL69" s="58" t="s">
        <v>12</v>
      </c>
      <c r="AM69" s="61"/>
      <c r="AN69" s="269" t="b">
        <v>1</v>
      </c>
      <c r="AP69" s="382">
        <v>46190.0</v>
      </c>
      <c r="AQ69" s="273" t="s">
        <v>5071</v>
      </c>
      <c r="AR69" s="273" t="s">
        <v>5072</v>
      </c>
      <c r="AS69" s="274" t="s">
        <v>18</v>
      </c>
      <c r="AT69" s="274" t="s">
        <v>2338</v>
      </c>
      <c r="AU69" s="61"/>
      <c r="AV69" s="269" t="b">
        <v>1</v>
      </c>
      <c r="AX69" s="270">
        <v>46198.0</v>
      </c>
      <c r="AY69" s="109" t="s">
        <v>5073</v>
      </c>
      <c r="AZ69" s="373" t="s">
        <v>5074</v>
      </c>
      <c r="BA69" s="58" t="s">
        <v>32</v>
      </c>
      <c r="BB69" s="58" t="s">
        <v>9</v>
      </c>
      <c r="BC69" s="536" t="s">
        <v>5075</v>
      </c>
      <c r="BD69" s="269" t="b">
        <v>1</v>
      </c>
      <c r="BF69" s="403">
        <v>46199.0</v>
      </c>
      <c r="BG69" s="294" t="s">
        <v>5076</v>
      </c>
      <c r="BH69" s="294" t="s">
        <v>5077</v>
      </c>
      <c r="BI69" s="295" t="s">
        <v>21</v>
      </c>
      <c r="BJ69" s="295" t="s">
        <v>2337</v>
      </c>
      <c r="BK69" s="61"/>
      <c r="BL69" s="269" t="b">
        <v>1</v>
      </c>
      <c r="BM69" s="459"/>
      <c r="BN69" s="270">
        <v>46209.0</v>
      </c>
      <c r="BO69" s="294" t="s">
        <v>5078</v>
      </c>
      <c r="BP69" s="294" t="s">
        <v>5079</v>
      </c>
      <c r="BQ69" s="391" t="s">
        <v>16</v>
      </c>
      <c r="BR69" s="58" t="s">
        <v>12</v>
      </c>
      <c r="BS69" s="536"/>
      <c r="BT69" s="269" t="b">
        <v>1</v>
      </c>
      <c r="BV69" s="514">
        <v>46206.0</v>
      </c>
      <c r="BW69" s="417" t="s">
        <v>5080</v>
      </c>
      <c r="BX69" s="417" t="s">
        <v>5081</v>
      </c>
      <c r="BY69" s="418" t="s">
        <v>11</v>
      </c>
      <c r="BZ69" s="418" t="s">
        <v>20</v>
      </c>
      <c r="CA69" s="61"/>
      <c r="CB69" s="269" t="b">
        <v>1</v>
      </c>
    </row>
    <row r="70" ht="22.5" customHeight="1">
      <c r="A70" s="368"/>
      <c r="B70" s="270">
        <v>46181.0</v>
      </c>
      <c r="C70" s="109" t="s">
        <v>5082</v>
      </c>
      <c r="D70" s="373" t="s">
        <v>5083</v>
      </c>
      <c r="E70" s="58" t="s">
        <v>16</v>
      </c>
      <c r="F70" s="58" t="s">
        <v>2347</v>
      </c>
      <c r="G70" s="61"/>
      <c r="H70" s="269" t="b">
        <v>1</v>
      </c>
      <c r="J70" s="403">
        <v>46177.0</v>
      </c>
      <c r="K70" s="294" t="s">
        <v>5084</v>
      </c>
      <c r="L70" s="294" t="s">
        <v>5085</v>
      </c>
      <c r="M70" s="391" t="s">
        <v>11</v>
      </c>
      <c r="N70" s="391" t="s">
        <v>2337</v>
      </c>
      <c r="O70" s="61"/>
      <c r="P70" s="269" t="b">
        <v>1</v>
      </c>
      <c r="R70" s="403">
        <v>46185.0</v>
      </c>
      <c r="S70" s="273" t="s">
        <v>5086</v>
      </c>
      <c r="T70" s="273" t="s">
        <v>5087</v>
      </c>
      <c r="U70" s="274" t="s">
        <v>13</v>
      </c>
      <c r="V70" s="274" t="s">
        <v>2344</v>
      </c>
      <c r="W70" s="61"/>
      <c r="X70" s="269" t="b">
        <v>1</v>
      </c>
      <c r="Z70" s="516">
        <v>46184.0</v>
      </c>
      <c r="AA70" s="463" t="s">
        <v>5088</v>
      </c>
      <c r="AB70" s="463" t="s">
        <v>5089</v>
      </c>
      <c r="AC70" s="474" t="s">
        <v>21</v>
      </c>
      <c r="AD70" s="474" t="s">
        <v>20</v>
      </c>
      <c r="AE70" s="61"/>
      <c r="AF70" s="269" t="b">
        <v>1</v>
      </c>
      <c r="AH70" s="270">
        <v>46190.0</v>
      </c>
      <c r="AI70" s="273" t="s">
        <v>5090</v>
      </c>
      <c r="AJ70" s="273" t="s">
        <v>5091</v>
      </c>
      <c r="AK70" s="274" t="s">
        <v>10</v>
      </c>
      <c r="AL70" s="58" t="s">
        <v>12</v>
      </c>
      <c r="AM70" s="61"/>
      <c r="AN70" s="269" t="b">
        <v>1</v>
      </c>
      <c r="AP70" s="380">
        <v>46190.0</v>
      </c>
      <c r="AQ70" s="405" t="s">
        <v>5092</v>
      </c>
      <c r="AR70" s="405" t="s">
        <v>5093</v>
      </c>
      <c r="AS70" s="406" t="s">
        <v>27</v>
      </c>
      <c r="AT70" s="406" t="s">
        <v>2338</v>
      </c>
      <c r="AU70" s="61"/>
      <c r="AV70" s="269" t="b">
        <v>1</v>
      </c>
      <c r="AX70" s="270">
        <v>46198.0</v>
      </c>
      <c r="AY70" s="294" t="s">
        <v>5094</v>
      </c>
      <c r="AZ70" s="294" t="s">
        <v>5095</v>
      </c>
      <c r="BA70" s="295" t="s">
        <v>13</v>
      </c>
      <c r="BB70" s="58" t="s">
        <v>12</v>
      </c>
      <c r="BC70" s="61"/>
      <c r="BD70" s="269" t="b">
        <v>1</v>
      </c>
      <c r="BF70" s="382">
        <v>46199.0</v>
      </c>
      <c r="BG70" s="273" t="s">
        <v>5096</v>
      </c>
      <c r="BH70" s="273" t="s">
        <v>5097</v>
      </c>
      <c r="BI70" s="274" t="s">
        <v>23</v>
      </c>
      <c r="BJ70" s="274" t="s">
        <v>2338</v>
      </c>
      <c r="BK70" s="61"/>
      <c r="BL70" s="269" t="b">
        <v>1</v>
      </c>
      <c r="BM70" s="501"/>
      <c r="BN70" s="270">
        <v>46209.0</v>
      </c>
      <c r="BO70" s="417" t="s">
        <v>5098</v>
      </c>
      <c r="BP70" s="417" t="s">
        <v>5099</v>
      </c>
      <c r="BQ70" s="418" t="s">
        <v>22</v>
      </c>
      <c r="BR70" s="58" t="s">
        <v>28</v>
      </c>
      <c r="BS70" s="61"/>
      <c r="BT70" s="269" t="b">
        <v>1</v>
      </c>
      <c r="BV70" s="506">
        <v>46206.0</v>
      </c>
      <c r="BW70" s="465" t="s">
        <v>5100</v>
      </c>
      <c r="BX70" s="465" t="s">
        <v>5101</v>
      </c>
      <c r="BY70" s="492" t="s">
        <v>11</v>
      </c>
      <c r="BZ70" s="492" t="s">
        <v>20</v>
      </c>
      <c r="CA70" s="61"/>
      <c r="CB70" s="269" t="b">
        <v>1</v>
      </c>
    </row>
    <row r="71" ht="22.5" customHeight="1">
      <c r="A71" s="368"/>
      <c r="B71" s="270">
        <v>46181.0</v>
      </c>
      <c r="C71" s="294" t="s">
        <v>5102</v>
      </c>
      <c r="D71" s="294" t="s">
        <v>5103</v>
      </c>
      <c r="E71" s="391" t="s">
        <v>24</v>
      </c>
      <c r="F71" s="58" t="s">
        <v>12</v>
      </c>
      <c r="G71" s="61"/>
      <c r="H71" s="269" t="b">
        <v>1</v>
      </c>
      <c r="J71" s="401">
        <v>46177.0</v>
      </c>
      <c r="K71" s="273" t="s">
        <v>5104</v>
      </c>
      <c r="L71" s="273" t="s">
        <v>5105</v>
      </c>
      <c r="M71" s="402" t="s">
        <v>11</v>
      </c>
      <c r="N71" s="402" t="s">
        <v>2337</v>
      </c>
      <c r="O71" s="61"/>
      <c r="P71" s="269" t="b">
        <v>1</v>
      </c>
      <c r="R71" s="382">
        <v>46185.0</v>
      </c>
      <c r="S71" s="273" t="s">
        <v>5106</v>
      </c>
      <c r="T71" s="273" t="s">
        <v>5107</v>
      </c>
      <c r="U71" s="383" t="s">
        <v>10</v>
      </c>
      <c r="V71" s="410" t="s">
        <v>2338</v>
      </c>
      <c r="W71" s="109"/>
      <c r="X71" s="269" t="b">
        <v>1</v>
      </c>
      <c r="Z71" s="537">
        <v>46184.0</v>
      </c>
      <c r="AA71" s="460" t="s">
        <v>130</v>
      </c>
      <c r="AB71" s="460" t="s">
        <v>131</v>
      </c>
      <c r="AC71" s="470" t="s">
        <v>11</v>
      </c>
      <c r="AD71" s="470" t="s">
        <v>20</v>
      </c>
      <c r="AE71" s="61"/>
      <c r="AF71" s="269" t="b">
        <v>1</v>
      </c>
      <c r="AH71" s="270">
        <v>46191.0</v>
      </c>
      <c r="AI71" s="109" t="s">
        <v>5108</v>
      </c>
      <c r="AJ71" s="373" t="s">
        <v>5109</v>
      </c>
      <c r="AK71" s="58" t="s">
        <v>22</v>
      </c>
      <c r="AL71" s="58" t="s">
        <v>28</v>
      </c>
      <c r="AM71" s="61"/>
      <c r="AN71" s="269" t="b">
        <v>1</v>
      </c>
      <c r="AP71" s="382">
        <v>46190.0</v>
      </c>
      <c r="AQ71" s="430" t="s">
        <v>5110</v>
      </c>
      <c r="AR71" s="430" t="s">
        <v>5111</v>
      </c>
      <c r="AS71" s="410" t="s">
        <v>21</v>
      </c>
      <c r="AT71" s="410" t="s">
        <v>2338</v>
      </c>
      <c r="AU71" s="61"/>
      <c r="AV71" s="269" t="b">
        <v>1</v>
      </c>
      <c r="AX71" s="270">
        <v>46198.0</v>
      </c>
      <c r="AY71" s="273" t="s">
        <v>5112</v>
      </c>
      <c r="AZ71" s="273" t="s">
        <v>5113</v>
      </c>
      <c r="BA71" s="274" t="s">
        <v>10</v>
      </c>
      <c r="BB71" s="58" t="s">
        <v>12</v>
      </c>
      <c r="BC71" s="61"/>
      <c r="BD71" s="269" t="b">
        <v>1</v>
      </c>
      <c r="BF71" s="380">
        <v>46199.0</v>
      </c>
      <c r="BG71" s="405" t="s">
        <v>5114</v>
      </c>
      <c r="BH71" s="405" t="s">
        <v>5115</v>
      </c>
      <c r="BI71" s="406" t="s">
        <v>11</v>
      </c>
      <c r="BJ71" s="406" t="s">
        <v>2338</v>
      </c>
      <c r="BK71" s="61"/>
      <c r="BL71" s="269" t="b">
        <v>1</v>
      </c>
      <c r="BM71" s="501"/>
      <c r="BN71" s="270">
        <v>46209.0</v>
      </c>
      <c r="BO71" s="465" t="s">
        <v>5116</v>
      </c>
      <c r="BP71" s="465" t="s">
        <v>5117</v>
      </c>
      <c r="BQ71" s="492" t="s">
        <v>22</v>
      </c>
      <c r="BR71" s="58" t="s">
        <v>28</v>
      </c>
      <c r="BS71" s="61"/>
      <c r="BT71" s="269" t="b">
        <v>1</v>
      </c>
      <c r="BV71" s="401">
        <v>46206.0</v>
      </c>
      <c r="BW71" s="273" t="s">
        <v>5118</v>
      </c>
      <c r="BX71" s="273" t="s">
        <v>5119</v>
      </c>
      <c r="BY71" s="274" t="s">
        <v>23</v>
      </c>
      <c r="BZ71" s="274" t="s">
        <v>2337</v>
      </c>
      <c r="CA71" s="61"/>
      <c r="CB71" s="269" t="b">
        <v>1</v>
      </c>
    </row>
    <row r="72" ht="22.5" customHeight="1">
      <c r="A72" s="368"/>
      <c r="B72" s="270">
        <v>46181.0</v>
      </c>
      <c r="C72" s="273" t="s">
        <v>5120</v>
      </c>
      <c r="D72" s="273" t="s">
        <v>5121</v>
      </c>
      <c r="E72" s="402" t="s">
        <v>44</v>
      </c>
      <c r="F72" s="58" t="s">
        <v>12</v>
      </c>
      <c r="G72" s="61"/>
      <c r="H72" s="269" t="b">
        <v>1</v>
      </c>
      <c r="J72" s="403">
        <v>46177.0</v>
      </c>
      <c r="K72" s="294" t="s">
        <v>5122</v>
      </c>
      <c r="L72" s="294" t="s">
        <v>5123</v>
      </c>
      <c r="M72" s="391" t="s">
        <v>11</v>
      </c>
      <c r="N72" s="391" t="s">
        <v>2337</v>
      </c>
      <c r="O72" s="61"/>
      <c r="P72" s="269" t="b">
        <v>1</v>
      </c>
      <c r="R72" s="380">
        <v>46185.0</v>
      </c>
      <c r="S72" s="294" t="s">
        <v>5124</v>
      </c>
      <c r="T72" s="294" t="s">
        <v>5125</v>
      </c>
      <c r="U72" s="441" t="s">
        <v>10</v>
      </c>
      <c r="V72" s="295" t="s">
        <v>2338</v>
      </c>
      <c r="W72" s="61"/>
      <c r="X72" s="269" t="b">
        <v>1</v>
      </c>
      <c r="Z72" s="516">
        <v>46184.0</v>
      </c>
      <c r="AA72" s="463" t="s">
        <v>5126</v>
      </c>
      <c r="AB72" s="463" t="s">
        <v>5127</v>
      </c>
      <c r="AC72" s="474" t="s">
        <v>11</v>
      </c>
      <c r="AD72" s="474" t="s">
        <v>20</v>
      </c>
      <c r="AE72" s="61"/>
      <c r="AF72" s="269" t="b">
        <v>1</v>
      </c>
      <c r="AH72" s="270">
        <v>46191.0</v>
      </c>
      <c r="AI72" s="294" t="s">
        <v>5128</v>
      </c>
      <c r="AJ72" s="411" t="s">
        <v>5129</v>
      </c>
      <c r="AK72" s="295" t="s">
        <v>22</v>
      </c>
      <c r="AL72" s="58" t="s">
        <v>12</v>
      </c>
      <c r="AM72" s="61"/>
      <c r="AN72" s="269" t="b">
        <v>1</v>
      </c>
      <c r="AP72" s="380">
        <v>46190.0</v>
      </c>
      <c r="AQ72" s="294" t="s">
        <v>5130</v>
      </c>
      <c r="AR72" s="294" t="s">
        <v>5131</v>
      </c>
      <c r="AS72" s="381" t="s">
        <v>30</v>
      </c>
      <c r="AT72" s="295" t="s">
        <v>2338</v>
      </c>
      <c r="AU72" s="61"/>
      <c r="AV72" s="269" t="b">
        <v>1</v>
      </c>
      <c r="AX72" s="270">
        <v>46198.0</v>
      </c>
      <c r="AY72" s="405" t="s">
        <v>5132</v>
      </c>
      <c r="AZ72" s="405" t="s">
        <v>5133</v>
      </c>
      <c r="BA72" s="406" t="s">
        <v>24</v>
      </c>
      <c r="BB72" s="58" t="s">
        <v>12</v>
      </c>
      <c r="BC72" s="61"/>
      <c r="BD72" s="269" t="b">
        <v>1</v>
      </c>
      <c r="BF72" s="401">
        <v>46199.0</v>
      </c>
      <c r="BG72" s="273" t="s">
        <v>5134</v>
      </c>
      <c r="BH72" s="273" t="s">
        <v>4442</v>
      </c>
      <c r="BI72" s="274" t="s">
        <v>25</v>
      </c>
      <c r="BJ72" s="274" t="s">
        <v>2337</v>
      </c>
      <c r="BK72" s="61"/>
      <c r="BL72" s="269" t="b">
        <v>1</v>
      </c>
      <c r="BM72" s="501"/>
      <c r="BN72" s="270">
        <v>46209.0</v>
      </c>
      <c r="BO72" s="294" t="s">
        <v>5135</v>
      </c>
      <c r="BP72" s="411" t="s">
        <v>5136</v>
      </c>
      <c r="BQ72" s="295" t="s">
        <v>22</v>
      </c>
      <c r="BR72" s="58" t="s">
        <v>12</v>
      </c>
      <c r="BS72" s="61"/>
      <c r="BT72" s="269" t="b">
        <v>1</v>
      </c>
      <c r="BV72" s="403">
        <v>46206.0</v>
      </c>
      <c r="BW72" s="294" t="s">
        <v>5137</v>
      </c>
      <c r="BX72" s="294" t="s">
        <v>5138</v>
      </c>
      <c r="BY72" s="295" t="s">
        <v>18</v>
      </c>
      <c r="BZ72" s="295" t="s">
        <v>2337</v>
      </c>
      <c r="CA72" s="61"/>
      <c r="CB72" s="269" t="b">
        <v>1</v>
      </c>
    </row>
    <row r="73" ht="22.5" customHeight="1">
      <c r="A73" s="368"/>
      <c r="B73" s="270">
        <v>46181.0</v>
      </c>
      <c r="C73" s="294" t="s">
        <v>5139</v>
      </c>
      <c r="D73" s="294" t="s">
        <v>5140</v>
      </c>
      <c r="E73" s="391" t="s">
        <v>24</v>
      </c>
      <c r="F73" s="58" t="s">
        <v>12</v>
      </c>
      <c r="G73" s="61"/>
      <c r="H73" s="269" t="b">
        <v>1</v>
      </c>
      <c r="J73" s="401">
        <v>46177.0</v>
      </c>
      <c r="K73" s="273" t="s">
        <v>5141</v>
      </c>
      <c r="L73" s="273" t="s">
        <v>5142</v>
      </c>
      <c r="M73" s="402" t="s">
        <v>11</v>
      </c>
      <c r="N73" s="402" t="s">
        <v>2337</v>
      </c>
      <c r="O73" s="61"/>
      <c r="P73" s="269" t="b">
        <v>1</v>
      </c>
      <c r="R73" s="270">
        <v>46185.0</v>
      </c>
      <c r="S73" s="312" t="s">
        <v>5143</v>
      </c>
      <c r="T73" s="109" t="s">
        <v>5144</v>
      </c>
      <c r="U73" s="58"/>
      <c r="V73" s="58" t="s">
        <v>2347</v>
      </c>
      <c r="W73" s="427" t="s">
        <v>2432</v>
      </c>
      <c r="X73" s="298"/>
      <c r="Z73" s="537">
        <v>46184.0</v>
      </c>
      <c r="AA73" s="460" t="s">
        <v>5145</v>
      </c>
      <c r="AB73" s="460" t="s">
        <v>5146</v>
      </c>
      <c r="AC73" s="470" t="s">
        <v>11</v>
      </c>
      <c r="AD73" s="470" t="s">
        <v>20</v>
      </c>
      <c r="AE73" s="61"/>
      <c r="AF73" s="269" t="b">
        <v>1</v>
      </c>
      <c r="AH73" s="270">
        <v>46191.0</v>
      </c>
      <c r="AI73" s="273" t="s">
        <v>5147</v>
      </c>
      <c r="AJ73" s="413" t="s">
        <v>5148</v>
      </c>
      <c r="AK73" s="274" t="s">
        <v>22</v>
      </c>
      <c r="AL73" s="58" t="s">
        <v>12</v>
      </c>
      <c r="AM73" s="61"/>
      <c r="AN73" s="269" t="b">
        <v>1</v>
      </c>
      <c r="AP73" s="403">
        <v>46191.0</v>
      </c>
      <c r="AQ73" s="294" t="s">
        <v>5149</v>
      </c>
      <c r="AR73" s="294" t="s">
        <v>5150</v>
      </c>
      <c r="AS73" s="295" t="s">
        <v>11</v>
      </c>
      <c r="AT73" s="295" t="s">
        <v>2337</v>
      </c>
      <c r="AU73" s="61"/>
      <c r="AV73" s="269" t="b">
        <v>1</v>
      </c>
      <c r="AX73" s="270">
        <v>46198.0</v>
      </c>
      <c r="AY73" s="273" t="s">
        <v>5151</v>
      </c>
      <c r="AZ73" s="273" t="s">
        <v>5152</v>
      </c>
      <c r="BA73" s="274" t="s">
        <v>16</v>
      </c>
      <c r="BB73" s="58" t="s">
        <v>12</v>
      </c>
      <c r="BC73" s="61"/>
      <c r="BD73" s="269" t="b">
        <v>1</v>
      </c>
      <c r="BF73" s="403">
        <v>46199.0</v>
      </c>
      <c r="BG73" s="294" t="s">
        <v>5153</v>
      </c>
      <c r="BH73" s="294" t="s">
        <v>5154</v>
      </c>
      <c r="BI73" s="295" t="s">
        <v>11</v>
      </c>
      <c r="BJ73" s="295" t="s">
        <v>2337</v>
      </c>
      <c r="BK73" s="61"/>
      <c r="BL73" s="269" t="b">
        <v>1</v>
      </c>
      <c r="BM73" s="501"/>
      <c r="BN73" s="270">
        <v>46209.0</v>
      </c>
      <c r="BO73" s="273" t="s">
        <v>5155</v>
      </c>
      <c r="BP73" s="413" t="s">
        <v>5156</v>
      </c>
      <c r="BQ73" s="274" t="s">
        <v>22</v>
      </c>
      <c r="BR73" s="58" t="s">
        <v>12</v>
      </c>
      <c r="BS73" s="61"/>
      <c r="BT73" s="269" t="b">
        <v>1</v>
      </c>
      <c r="BV73" s="401">
        <v>46206.0</v>
      </c>
      <c r="BW73" s="273" t="s">
        <v>5157</v>
      </c>
      <c r="BX73" s="273" t="s">
        <v>5158</v>
      </c>
      <c r="BY73" s="274" t="s">
        <v>27</v>
      </c>
      <c r="BZ73" s="274" t="s">
        <v>2337</v>
      </c>
      <c r="CA73" s="61"/>
      <c r="CB73" s="269" t="b">
        <v>1</v>
      </c>
    </row>
    <row r="74" ht="22.5" customHeight="1">
      <c r="A74" s="368"/>
      <c r="B74" s="270">
        <v>46181.0</v>
      </c>
      <c r="C74" s="273" t="s">
        <v>5159</v>
      </c>
      <c r="D74" s="273" t="s">
        <v>5160</v>
      </c>
      <c r="E74" s="402" t="s">
        <v>10</v>
      </c>
      <c r="F74" s="58" t="s">
        <v>12</v>
      </c>
      <c r="G74" s="61"/>
      <c r="H74" s="269" t="b">
        <v>1</v>
      </c>
      <c r="J74" s="403">
        <v>46177.0</v>
      </c>
      <c r="K74" s="294" t="s">
        <v>5161</v>
      </c>
      <c r="L74" s="294" t="s">
        <v>5162</v>
      </c>
      <c r="M74" s="391" t="s">
        <v>11</v>
      </c>
      <c r="N74" s="391" t="s">
        <v>2337</v>
      </c>
      <c r="O74" s="61"/>
      <c r="P74" s="269" t="b">
        <v>1</v>
      </c>
      <c r="R74" s="270">
        <v>46185.0</v>
      </c>
      <c r="S74" s="384" t="s">
        <v>5163</v>
      </c>
      <c r="T74" s="109" t="s">
        <v>5164</v>
      </c>
      <c r="U74" s="58" t="s">
        <v>22</v>
      </c>
      <c r="V74" s="58" t="s">
        <v>2347</v>
      </c>
      <c r="W74" s="61"/>
      <c r="X74" s="269" t="b">
        <v>1</v>
      </c>
      <c r="Z74" s="516">
        <v>46184.0</v>
      </c>
      <c r="AA74" s="463" t="s">
        <v>5165</v>
      </c>
      <c r="AB74" s="463" t="s">
        <v>5166</v>
      </c>
      <c r="AC74" s="474" t="s">
        <v>11</v>
      </c>
      <c r="AD74" s="474" t="s">
        <v>20</v>
      </c>
      <c r="AE74" s="61"/>
      <c r="AF74" s="269" t="b">
        <v>1</v>
      </c>
      <c r="AG74" s="428"/>
      <c r="AH74" s="270">
        <v>46191.0</v>
      </c>
      <c r="AI74" s="294" t="s">
        <v>5167</v>
      </c>
      <c r="AJ74" s="411" t="s">
        <v>5168</v>
      </c>
      <c r="AK74" s="295" t="s">
        <v>22</v>
      </c>
      <c r="AL74" s="58" t="s">
        <v>12</v>
      </c>
      <c r="AM74" s="61"/>
      <c r="AN74" s="269" t="b">
        <v>1</v>
      </c>
      <c r="AP74" s="401">
        <v>46191.0</v>
      </c>
      <c r="AQ74" s="273" t="s">
        <v>5169</v>
      </c>
      <c r="AR74" s="273" t="s">
        <v>5170</v>
      </c>
      <c r="AS74" s="274" t="s">
        <v>25</v>
      </c>
      <c r="AT74" s="274" t="s">
        <v>2337</v>
      </c>
      <c r="AU74" s="61"/>
      <c r="AV74" s="269" t="b">
        <v>1</v>
      </c>
      <c r="AX74" s="270">
        <v>46198.0</v>
      </c>
      <c r="AY74" s="405" t="s">
        <v>5171</v>
      </c>
      <c r="AZ74" s="405" t="s">
        <v>5172</v>
      </c>
      <c r="BA74" s="406" t="s">
        <v>13</v>
      </c>
      <c r="BB74" s="58" t="s">
        <v>12</v>
      </c>
      <c r="BC74" s="61"/>
      <c r="BD74" s="269" t="b">
        <v>1</v>
      </c>
      <c r="BF74" s="401">
        <v>46199.0</v>
      </c>
      <c r="BG74" s="273" t="s">
        <v>5173</v>
      </c>
      <c r="BH74" s="273" t="s">
        <v>5174</v>
      </c>
      <c r="BI74" s="274" t="s">
        <v>11</v>
      </c>
      <c r="BJ74" s="274" t="s">
        <v>2337</v>
      </c>
      <c r="BK74" s="61"/>
      <c r="BL74" s="269" t="b">
        <v>1</v>
      </c>
      <c r="BM74" s="501"/>
      <c r="BN74" s="270">
        <v>46209.0</v>
      </c>
      <c r="BO74" s="294" t="s">
        <v>5175</v>
      </c>
      <c r="BP74" s="411" t="s">
        <v>5176</v>
      </c>
      <c r="BQ74" s="295" t="s">
        <v>22</v>
      </c>
      <c r="BR74" s="58" t="s">
        <v>12</v>
      </c>
      <c r="BS74" s="61"/>
      <c r="BT74" s="269" t="b">
        <v>1</v>
      </c>
      <c r="BV74" s="403">
        <v>46206.0</v>
      </c>
      <c r="BW74" s="294" t="s">
        <v>5177</v>
      </c>
      <c r="BX74" s="294" t="s">
        <v>5178</v>
      </c>
      <c r="BY74" s="295" t="s">
        <v>27</v>
      </c>
      <c r="BZ74" s="295" t="s">
        <v>2337</v>
      </c>
      <c r="CA74" s="61"/>
      <c r="CB74" s="269" t="b">
        <v>1</v>
      </c>
    </row>
    <row r="75" ht="22.5" customHeight="1">
      <c r="A75" s="368"/>
      <c r="B75" s="270">
        <v>46181.0</v>
      </c>
      <c r="C75" s="294" t="s">
        <v>5179</v>
      </c>
      <c r="D75" s="294" t="s">
        <v>5180</v>
      </c>
      <c r="E75" s="391" t="s">
        <v>10</v>
      </c>
      <c r="F75" s="58" t="s">
        <v>12</v>
      </c>
      <c r="G75" s="61"/>
      <c r="H75" s="269"/>
      <c r="J75" s="401">
        <v>46177.0</v>
      </c>
      <c r="K75" s="273" t="s">
        <v>5181</v>
      </c>
      <c r="L75" s="273" t="s">
        <v>5182</v>
      </c>
      <c r="M75" s="402" t="s">
        <v>11</v>
      </c>
      <c r="N75" s="402" t="s">
        <v>2337</v>
      </c>
      <c r="O75" s="61"/>
      <c r="P75" s="269" t="b">
        <v>1</v>
      </c>
      <c r="R75" s="270">
        <v>46186.0</v>
      </c>
      <c r="S75" s="384" t="s">
        <v>5183</v>
      </c>
      <c r="T75" s="109" t="s">
        <v>5184</v>
      </c>
      <c r="U75" s="58" t="s">
        <v>22</v>
      </c>
      <c r="V75" s="58" t="s">
        <v>2347</v>
      </c>
      <c r="W75" s="109"/>
      <c r="X75" s="269" t="b">
        <v>1</v>
      </c>
      <c r="Z75" s="476">
        <v>46184.0</v>
      </c>
      <c r="AA75" s="463" t="s">
        <v>5185</v>
      </c>
      <c r="AB75" s="460" t="s">
        <v>5186</v>
      </c>
      <c r="AC75" s="470" t="s">
        <v>11</v>
      </c>
      <c r="AD75" s="470" t="s">
        <v>20</v>
      </c>
      <c r="AE75" s="61"/>
      <c r="AF75" s="269" t="b">
        <v>1</v>
      </c>
      <c r="AH75" s="270">
        <v>46191.0</v>
      </c>
      <c r="AI75" s="273" t="s">
        <v>5187</v>
      </c>
      <c r="AJ75" s="413" t="s">
        <v>5188</v>
      </c>
      <c r="AK75" s="274" t="s">
        <v>22</v>
      </c>
      <c r="AL75" s="58" t="s">
        <v>12</v>
      </c>
      <c r="AM75" s="61"/>
      <c r="AN75" s="269" t="b">
        <v>1</v>
      </c>
      <c r="AP75" s="403">
        <v>46191.0</v>
      </c>
      <c r="AQ75" s="294" t="s">
        <v>5189</v>
      </c>
      <c r="AR75" s="294" t="s">
        <v>5190</v>
      </c>
      <c r="AS75" s="295" t="s">
        <v>23</v>
      </c>
      <c r="AT75" s="295" t="s">
        <v>2337</v>
      </c>
      <c r="AU75" s="61"/>
      <c r="AV75" s="269" t="b">
        <v>1</v>
      </c>
      <c r="AX75" s="270">
        <v>46198.0</v>
      </c>
      <c r="AY75" s="430" t="s">
        <v>5191</v>
      </c>
      <c r="AZ75" s="430" t="s">
        <v>5192</v>
      </c>
      <c r="BA75" s="410" t="s">
        <v>13</v>
      </c>
      <c r="BB75" s="58" t="s">
        <v>12</v>
      </c>
      <c r="BC75" s="61"/>
      <c r="BD75" s="269" t="b">
        <v>1</v>
      </c>
      <c r="BF75" s="403">
        <v>46199.0</v>
      </c>
      <c r="BG75" s="294" t="s">
        <v>5193</v>
      </c>
      <c r="BH75" s="294" t="s">
        <v>5194</v>
      </c>
      <c r="BI75" s="295" t="s">
        <v>27</v>
      </c>
      <c r="BJ75" s="295" t="s">
        <v>2337</v>
      </c>
      <c r="BK75" s="61"/>
      <c r="BL75" s="269" t="b">
        <v>1</v>
      </c>
      <c r="BM75" s="501"/>
      <c r="BN75" s="270">
        <v>46209.0</v>
      </c>
      <c r="BO75" s="273" t="s">
        <v>5195</v>
      </c>
      <c r="BP75" s="413" t="s">
        <v>5196</v>
      </c>
      <c r="BQ75" s="274" t="s">
        <v>22</v>
      </c>
      <c r="BR75" s="58" t="s">
        <v>12</v>
      </c>
      <c r="BS75" s="61"/>
      <c r="BT75" s="269" t="b">
        <v>1</v>
      </c>
      <c r="BV75" s="401">
        <v>46206.0</v>
      </c>
      <c r="BW75" s="273" t="s">
        <v>5197</v>
      </c>
      <c r="BX75" s="273" t="s">
        <v>5198</v>
      </c>
      <c r="BY75" s="274" t="s">
        <v>27</v>
      </c>
      <c r="BZ75" s="274" t="s">
        <v>2337</v>
      </c>
      <c r="CA75" s="61"/>
      <c r="CB75" s="269" t="b">
        <v>1</v>
      </c>
    </row>
    <row r="76" ht="22.5" customHeight="1">
      <c r="A76" s="368"/>
      <c r="B76" s="270">
        <v>46181.0</v>
      </c>
      <c r="C76" s="312" t="s">
        <v>5199</v>
      </c>
      <c r="D76" s="373" t="s">
        <v>5200</v>
      </c>
      <c r="E76" s="58" t="s">
        <v>16</v>
      </c>
      <c r="F76" s="58" t="s">
        <v>14</v>
      </c>
      <c r="G76" s="61"/>
      <c r="H76" s="269"/>
      <c r="J76" s="270">
        <v>46178.0</v>
      </c>
      <c r="K76" s="109" t="s">
        <v>5201</v>
      </c>
      <c r="L76" s="109" t="s">
        <v>5202</v>
      </c>
      <c r="M76" s="58" t="s">
        <v>21</v>
      </c>
      <c r="N76" s="58" t="s">
        <v>20</v>
      </c>
      <c r="O76" s="61"/>
      <c r="P76" s="269" t="b">
        <v>1</v>
      </c>
      <c r="R76" s="270">
        <v>46186.0</v>
      </c>
      <c r="S76" s="294" t="s">
        <v>5203</v>
      </c>
      <c r="T76" s="294" t="s">
        <v>5204</v>
      </c>
      <c r="U76" s="295" t="s">
        <v>13</v>
      </c>
      <c r="V76" s="58" t="s">
        <v>12</v>
      </c>
      <c r="W76" s="61"/>
      <c r="X76" s="269" t="b">
        <v>1</v>
      </c>
      <c r="Z76" s="476">
        <v>46184.0</v>
      </c>
      <c r="AA76" s="460" t="s">
        <v>81</v>
      </c>
      <c r="AB76" s="460" t="s">
        <v>82</v>
      </c>
      <c r="AC76" s="461" t="s">
        <v>11</v>
      </c>
      <c r="AD76" s="461" t="s">
        <v>20</v>
      </c>
      <c r="AE76" s="61"/>
      <c r="AF76" s="269" t="b">
        <v>1</v>
      </c>
      <c r="AH76" s="270">
        <v>46191.0</v>
      </c>
      <c r="AI76" s="294" t="s">
        <v>5205</v>
      </c>
      <c r="AJ76" s="411" t="s">
        <v>5206</v>
      </c>
      <c r="AK76" s="295" t="s">
        <v>22</v>
      </c>
      <c r="AL76" s="58" t="s">
        <v>12</v>
      </c>
      <c r="AM76" s="61"/>
      <c r="AN76" s="269" t="b">
        <v>1</v>
      </c>
      <c r="AP76" s="270">
        <v>46191.0</v>
      </c>
      <c r="AQ76" s="109" t="s">
        <v>5207</v>
      </c>
      <c r="AR76" s="109" t="s">
        <v>5208</v>
      </c>
      <c r="AS76" s="58" t="s">
        <v>11</v>
      </c>
      <c r="AT76" s="58" t="s">
        <v>20</v>
      </c>
      <c r="AU76" s="61"/>
      <c r="AV76" s="269" t="b">
        <v>1</v>
      </c>
      <c r="AX76" s="270">
        <v>46198.0</v>
      </c>
      <c r="AY76" s="294" t="s">
        <v>5209</v>
      </c>
      <c r="AZ76" s="294" t="s">
        <v>5210</v>
      </c>
      <c r="BA76" s="295" t="s">
        <v>22</v>
      </c>
      <c r="BB76" s="58" t="s">
        <v>12</v>
      </c>
      <c r="BC76" s="61"/>
      <c r="BD76" s="269" t="b">
        <v>1</v>
      </c>
      <c r="BF76" s="401">
        <v>46200.0</v>
      </c>
      <c r="BG76" s="273" t="s">
        <v>5211</v>
      </c>
      <c r="BH76" s="273" t="s">
        <v>5212</v>
      </c>
      <c r="BI76" s="274" t="s">
        <v>23</v>
      </c>
      <c r="BJ76" s="274" t="s">
        <v>2337</v>
      </c>
      <c r="BK76" s="61"/>
      <c r="BL76" s="269" t="b">
        <v>1</v>
      </c>
      <c r="BM76" s="501"/>
      <c r="BN76" s="270">
        <v>46209.0</v>
      </c>
      <c r="BO76" s="294" t="s">
        <v>5213</v>
      </c>
      <c r="BP76" s="411" t="s">
        <v>5214</v>
      </c>
      <c r="BQ76" s="295" t="s">
        <v>22</v>
      </c>
      <c r="BR76" s="58" t="s">
        <v>12</v>
      </c>
      <c r="BS76" s="61"/>
      <c r="BT76" s="269" t="b">
        <v>1</v>
      </c>
      <c r="BV76" s="513">
        <v>46206.0</v>
      </c>
      <c r="BW76" s="465" t="s">
        <v>5215</v>
      </c>
      <c r="BX76" s="465" t="s">
        <v>5216</v>
      </c>
      <c r="BY76" s="492" t="s">
        <v>18</v>
      </c>
      <c r="BZ76" s="492" t="s">
        <v>20</v>
      </c>
      <c r="CA76" s="61"/>
      <c r="CB76" s="269" t="b">
        <v>1</v>
      </c>
    </row>
    <row r="77" ht="22.5" customHeight="1">
      <c r="A77" s="368"/>
      <c r="B77" s="270">
        <v>46181.0</v>
      </c>
      <c r="C77" s="109" t="s">
        <v>5217</v>
      </c>
      <c r="D77" s="373" t="s">
        <v>5218</v>
      </c>
      <c r="E77" s="58" t="s">
        <v>13</v>
      </c>
      <c r="F77" s="58" t="s">
        <v>14</v>
      </c>
      <c r="G77" s="61"/>
      <c r="H77" s="269"/>
      <c r="J77" s="270">
        <v>46178.0</v>
      </c>
      <c r="K77" s="109" t="s">
        <v>5219</v>
      </c>
      <c r="L77" s="109" t="s">
        <v>5220</v>
      </c>
      <c r="M77" s="58" t="s">
        <v>11</v>
      </c>
      <c r="N77" s="58" t="s">
        <v>20</v>
      </c>
      <c r="O77" s="61"/>
      <c r="P77" s="269" t="b">
        <v>1</v>
      </c>
      <c r="R77" s="270">
        <v>46186.0</v>
      </c>
      <c r="S77" s="273" t="s">
        <v>5221</v>
      </c>
      <c r="T77" s="273" t="s">
        <v>5222</v>
      </c>
      <c r="U77" s="274" t="s">
        <v>10</v>
      </c>
      <c r="V77" s="58" t="s">
        <v>12</v>
      </c>
      <c r="W77" s="61"/>
      <c r="X77" s="269" t="b">
        <v>1</v>
      </c>
      <c r="Z77" s="476">
        <v>46184.0</v>
      </c>
      <c r="AA77" s="463" t="s">
        <v>5223</v>
      </c>
      <c r="AB77" s="463" t="s">
        <v>5224</v>
      </c>
      <c r="AC77" s="464" t="s">
        <v>11</v>
      </c>
      <c r="AD77" s="464" t="s">
        <v>20</v>
      </c>
      <c r="AE77" s="61"/>
      <c r="AF77" s="269" t="b">
        <v>1</v>
      </c>
      <c r="AH77" s="270">
        <v>46191.0</v>
      </c>
      <c r="AI77" s="273" t="s">
        <v>5225</v>
      </c>
      <c r="AJ77" s="413" t="s">
        <v>5226</v>
      </c>
      <c r="AK77" s="274" t="s">
        <v>22</v>
      </c>
      <c r="AL77" s="58" t="s">
        <v>12</v>
      </c>
      <c r="AM77" s="61"/>
      <c r="AN77" s="269" t="b">
        <v>1</v>
      </c>
      <c r="AP77" s="270">
        <v>46191.0</v>
      </c>
      <c r="AQ77" s="109" t="s">
        <v>5227</v>
      </c>
      <c r="AR77" s="109" t="s">
        <v>5228</v>
      </c>
      <c r="AS77" s="58" t="s">
        <v>11</v>
      </c>
      <c r="AT77" s="58" t="s">
        <v>20</v>
      </c>
      <c r="AU77" s="109" t="s">
        <v>5229</v>
      </c>
      <c r="AV77" s="269" t="b">
        <v>1</v>
      </c>
      <c r="AX77" s="270">
        <v>46198.0</v>
      </c>
      <c r="AY77" s="430" t="s">
        <v>5230</v>
      </c>
      <c r="AZ77" s="430" t="s">
        <v>5231</v>
      </c>
      <c r="BA77" s="410" t="s">
        <v>10</v>
      </c>
      <c r="BB77" s="58" t="s">
        <v>12</v>
      </c>
      <c r="BC77" s="61"/>
      <c r="BD77" s="269" t="b">
        <v>1</v>
      </c>
      <c r="BF77" s="403">
        <v>46200.0</v>
      </c>
      <c r="BG77" s="294" t="s">
        <v>5232</v>
      </c>
      <c r="BH77" s="294" t="s">
        <v>5233</v>
      </c>
      <c r="BI77" s="295" t="s">
        <v>11</v>
      </c>
      <c r="BJ77" s="295" t="s">
        <v>2337</v>
      </c>
      <c r="BK77" s="61"/>
      <c r="BL77" s="269" t="b">
        <v>1</v>
      </c>
      <c r="BM77" s="501"/>
      <c r="BN77" s="270">
        <v>46209.0</v>
      </c>
      <c r="BO77" s="273" t="s">
        <v>5234</v>
      </c>
      <c r="BP77" s="413" t="s">
        <v>5235</v>
      </c>
      <c r="BQ77" s="274" t="s">
        <v>22</v>
      </c>
      <c r="BR77" s="58" t="s">
        <v>12</v>
      </c>
      <c r="BS77" s="61"/>
      <c r="BT77" s="269" t="b">
        <v>1</v>
      </c>
      <c r="BV77" s="514">
        <v>46206.0</v>
      </c>
      <c r="BW77" s="417" t="s">
        <v>5236</v>
      </c>
      <c r="BX77" s="417" t="s">
        <v>5237</v>
      </c>
      <c r="BY77" s="418" t="s">
        <v>18</v>
      </c>
      <c r="BZ77" s="418" t="s">
        <v>20</v>
      </c>
      <c r="CA77" s="61"/>
      <c r="CB77" s="269" t="b">
        <v>1</v>
      </c>
    </row>
    <row r="78" ht="22.5" customHeight="1">
      <c r="A78" s="368"/>
      <c r="B78" s="270">
        <v>46181.0</v>
      </c>
      <c r="C78" s="109" t="s">
        <v>5238</v>
      </c>
      <c r="D78" s="373" t="s">
        <v>5239</v>
      </c>
      <c r="E78" s="58" t="s">
        <v>16</v>
      </c>
      <c r="F78" s="58" t="s">
        <v>14</v>
      </c>
      <c r="G78" s="61"/>
      <c r="H78" s="269"/>
      <c r="J78" s="270">
        <v>46178.0</v>
      </c>
      <c r="K78" s="109" t="s">
        <v>5240</v>
      </c>
      <c r="L78" s="109" t="s">
        <v>5241</v>
      </c>
      <c r="M78" s="58" t="s">
        <v>11</v>
      </c>
      <c r="N78" s="58" t="s">
        <v>20</v>
      </c>
      <c r="O78" s="61"/>
      <c r="P78" s="269" t="b">
        <v>1</v>
      </c>
      <c r="R78" s="270">
        <v>46186.0</v>
      </c>
      <c r="S78" s="294" t="s">
        <v>5242</v>
      </c>
      <c r="T78" s="411" t="s">
        <v>5243</v>
      </c>
      <c r="U78" s="295" t="s">
        <v>22</v>
      </c>
      <c r="V78" s="58" t="s">
        <v>12</v>
      </c>
      <c r="W78" s="61"/>
      <c r="X78" s="269" t="b">
        <v>1</v>
      </c>
      <c r="Z78" s="401">
        <v>46184.0</v>
      </c>
      <c r="AA78" s="273" t="s">
        <v>5244</v>
      </c>
      <c r="AB78" s="273" t="s">
        <v>5245</v>
      </c>
      <c r="AC78" s="402" t="s">
        <v>21</v>
      </c>
      <c r="AD78" s="402" t="s">
        <v>2337</v>
      </c>
      <c r="AE78" s="61"/>
      <c r="AF78" s="269" t="b">
        <v>1</v>
      </c>
      <c r="AH78" s="270">
        <v>46191.0</v>
      </c>
      <c r="AI78" s="294" t="s">
        <v>5246</v>
      </c>
      <c r="AJ78" s="411" t="s">
        <v>5247</v>
      </c>
      <c r="AK78" s="295" t="s">
        <v>22</v>
      </c>
      <c r="AL78" s="58" t="s">
        <v>12</v>
      </c>
      <c r="AM78" s="61"/>
      <c r="AN78" s="269" t="b">
        <v>1</v>
      </c>
      <c r="AP78" s="270">
        <v>46191.0</v>
      </c>
      <c r="AQ78" s="109" t="s">
        <v>5248</v>
      </c>
      <c r="AR78" s="109" t="s">
        <v>5249</v>
      </c>
      <c r="AS78" s="58" t="s">
        <v>11</v>
      </c>
      <c r="AT78" s="58" t="s">
        <v>20</v>
      </c>
      <c r="AU78" s="61"/>
      <c r="AV78" s="269" t="b">
        <v>1</v>
      </c>
      <c r="AX78" s="270">
        <v>46198.0</v>
      </c>
      <c r="AY78" s="109" t="s">
        <v>5250</v>
      </c>
      <c r="AZ78" s="373" t="s">
        <v>5251</v>
      </c>
      <c r="BA78" s="58" t="s">
        <v>16</v>
      </c>
      <c r="BB78" s="58" t="s">
        <v>9</v>
      </c>
      <c r="BC78" s="61"/>
      <c r="BD78" s="269" t="b">
        <v>1</v>
      </c>
      <c r="BF78" s="401">
        <v>46200.0</v>
      </c>
      <c r="BG78" s="273" t="s">
        <v>5252</v>
      </c>
      <c r="BH78" s="273" t="s">
        <v>5253</v>
      </c>
      <c r="BI78" s="274" t="s">
        <v>11</v>
      </c>
      <c r="BJ78" s="274" t="s">
        <v>2337</v>
      </c>
      <c r="BK78" s="61"/>
      <c r="BL78" s="269" t="b">
        <v>1</v>
      </c>
      <c r="BM78" s="501"/>
      <c r="BN78" s="270">
        <v>46209.0</v>
      </c>
      <c r="BO78" s="294" t="s">
        <v>5254</v>
      </c>
      <c r="BP78" s="411" t="s">
        <v>5255</v>
      </c>
      <c r="BQ78" s="391" t="s">
        <v>22</v>
      </c>
      <c r="BR78" s="58" t="s">
        <v>12</v>
      </c>
      <c r="BS78" s="61"/>
      <c r="BT78" s="269" t="b">
        <v>1</v>
      </c>
      <c r="BV78" s="513">
        <v>46206.0</v>
      </c>
      <c r="BW78" s="465" t="s">
        <v>5256</v>
      </c>
      <c r="BX78" s="465" t="s">
        <v>5257</v>
      </c>
      <c r="BY78" s="492" t="s">
        <v>18</v>
      </c>
      <c r="BZ78" s="492" t="s">
        <v>20</v>
      </c>
      <c r="CA78" s="61"/>
      <c r="CB78" s="269" t="b">
        <v>1</v>
      </c>
    </row>
    <row r="79" ht="22.5" customHeight="1">
      <c r="A79" s="368"/>
      <c r="B79" s="270">
        <v>46181.0</v>
      </c>
      <c r="C79" s="294" t="s">
        <v>5258</v>
      </c>
      <c r="D79" s="294" t="s">
        <v>5259</v>
      </c>
      <c r="E79" s="391" t="s">
        <v>44</v>
      </c>
      <c r="F79" s="370" t="s">
        <v>12</v>
      </c>
      <c r="G79" s="195"/>
      <c r="H79" s="371"/>
      <c r="J79" s="270">
        <v>46178.0</v>
      </c>
      <c r="K79" s="109" t="s">
        <v>5260</v>
      </c>
      <c r="L79" s="109" t="s">
        <v>5261</v>
      </c>
      <c r="M79" s="58" t="s">
        <v>11</v>
      </c>
      <c r="N79" s="58" t="s">
        <v>20</v>
      </c>
      <c r="O79" s="61"/>
      <c r="P79" s="269" t="b">
        <v>1</v>
      </c>
      <c r="R79" s="270">
        <v>46186.0</v>
      </c>
      <c r="S79" s="273" t="s">
        <v>5262</v>
      </c>
      <c r="T79" s="413" t="s">
        <v>5263</v>
      </c>
      <c r="U79" s="274" t="s">
        <v>22</v>
      </c>
      <c r="V79" s="58" t="s">
        <v>12</v>
      </c>
      <c r="W79" s="61"/>
      <c r="X79" s="269" t="b">
        <v>1</v>
      </c>
      <c r="Z79" s="403">
        <v>46184.0</v>
      </c>
      <c r="AA79" s="294" t="s">
        <v>5264</v>
      </c>
      <c r="AB79" s="294" t="s">
        <v>5265</v>
      </c>
      <c r="AC79" s="391" t="s">
        <v>27</v>
      </c>
      <c r="AD79" s="391" t="s">
        <v>2337</v>
      </c>
      <c r="AE79" s="109"/>
      <c r="AF79" s="269" t="b">
        <v>1</v>
      </c>
      <c r="AH79" s="270">
        <v>46191.0</v>
      </c>
      <c r="AI79" s="273" t="s">
        <v>5266</v>
      </c>
      <c r="AJ79" s="413" t="s">
        <v>5267</v>
      </c>
      <c r="AK79" s="274" t="s">
        <v>22</v>
      </c>
      <c r="AL79" s="58" t="s">
        <v>12</v>
      </c>
      <c r="AM79" s="61"/>
      <c r="AN79" s="269" t="b">
        <v>1</v>
      </c>
      <c r="AP79" s="270">
        <v>46191.0</v>
      </c>
      <c r="AQ79" s="109" t="s">
        <v>5268</v>
      </c>
      <c r="AR79" s="109" t="s">
        <v>5269</v>
      </c>
      <c r="AS79" s="58" t="s">
        <v>11</v>
      </c>
      <c r="AT79" s="58" t="s">
        <v>20</v>
      </c>
      <c r="AU79" s="61"/>
      <c r="AV79" s="269" t="b">
        <v>1</v>
      </c>
      <c r="AX79" s="270">
        <v>46198.0</v>
      </c>
      <c r="AY79" s="109" t="s">
        <v>5270</v>
      </c>
      <c r="AZ79" s="373" t="s">
        <v>5271</v>
      </c>
      <c r="BA79" s="58" t="s">
        <v>19</v>
      </c>
      <c r="BB79" s="58" t="s">
        <v>9</v>
      </c>
      <c r="BC79" s="61"/>
      <c r="BD79" s="269" t="b">
        <v>1</v>
      </c>
      <c r="BF79" s="403">
        <v>46200.0</v>
      </c>
      <c r="BG79" s="294" t="s">
        <v>5272</v>
      </c>
      <c r="BH79" s="294" t="s">
        <v>5273</v>
      </c>
      <c r="BI79" s="295" t="s">
        <v>23</v>
      </c>
      <c r="BJ79" s="295" t="s">
        <v>2337</v>
      </c>
      <c r="BK79" s="61"/>
      <c r="BL79" s="269" t="b">
        <v>1</v>
      </c>
      <c r="BM79" s="501"/>
      <c r="BN79" s="270">
        <v>46209.0</v>
      </c>
      <c r="BO79" s="273" t="s">
        <v>5274</v>
      </c>
      <c r="BP79" s="413" t="s">
        <v>5275</v>
      </c>
      <c r="BQ79" s="402" t="s">
        <v>22</v>
      </c>
      <c r="BR79" s="58" t="s">
        <v>12</v>
      </c>
      <c r="BS79" s="61"/>
      <c r="BT79" s="269" t="b">
        <v>1</v>
      </c>
      <c r="BV79" s="514">
        <v>46206.0</v>
      </c>
      <c r="BW79" s="417" t="s">
        <v>5276</v>
      </c>
      <c r="BX79" s="417" t="s">
        <v>5277</v>
      </c>
      <c r="BY79" s="418" t="s">
        <v>18</v>
      </c>
      <c r="BZ79" s="418" t="s">
        <v>20</v>
      </c>
      <c r="CA79" s="61"/>
      <c r="CB79" s="269" t="b">
        <v>1</v>
      </c>
    </row>
    <row r="80" ht="22.5" customHeight="1">
      <c r="A80" s="368"/>
      <c r="B80" s="270">
        <v>46181.0</v>
      </c>
      <c r="C80" s="326" t="s">
        <v>5278</v>
      </c>
      <c r="D80" s="326" t="s">
        <v>5279</v>
      </c>
      <c r="E80" s="370" t="s">
        <v>24</v>
      </c>
      <c r="F80" s="370" t="s">
        <v>14</v>
      </c>
      <c r="G80" s="195"/>
      <c r="H80" s="371"/>
      <c r="J80" s="270">
        <v>46178.0</v>
      </c>
      <c r="K80" s="109" t="s">
        <v>5280</v>
      </c>
      <c r="L80" s="109" t="s">
        <v>5281</v>
      </c>
      <c r="M80" s="58" t="s">
        <v>11</v>
      </c>
      <c r="N80" s="58" t="s">
        <v>20</v>
      </c>
      <c r="O80" s="109"/>
      <c r="P80" s="269" t="b">
        <v>1</v>
      </c>
      <c r="R80" s="270">
        <v>46186.0</v>
      </c>
      <c r="S80" s="294" t="s">
        <v>5282</v>
      </c>
      <c r="T80" s="411" t="s">
        <v>5283</v>
      </c>
      <c r="U80" s="295" t="s">
        <v>22</v>
      </c>
      <c r="V80" s="58" t="s">
        <v>12</v>
      </c>
      <c r="W80" s="61"/>
      <c r="X80" s="269" t="b">
        <v>1</v>
      </c>
      <c r="Z80" s="401">
        <v>46184.0</v>
      </c>
      <c r="AA80" s="273" t="s">
        <v>5284</v>
      </c>
      <c r="AB80" s="273" t="s">
        <v>5285</v>
      </c>
      <c r="AC80" s="402" t="s">
        <v>11</v>
      </c>
      <c r="AD80" s="402" t="s">
        <v>2337</v>
      </c>
      <c r="AE80" s="61"/>
      <c r="AF80" s="269" t="b">
        <v>1</v>
      </c>
      <c r="AH80" s="270">
        <v>46191.0</v>
      </c>
      <c r="AI80" s="109" t="s">
        <v>5286</v>
      </c>
      <c r="AJ80" s="373" t="s">
        <v>5287</v>
      </c>
      <c r="AK80" s="58" t="s">
        <v>22</v>
      </c>
      <c r="AL80" s="58" t="s">
        <v>9</v>
      </c>
      <c r="AM80" s="61"/>
      <c r="AN80" s="269" t="b">
        <v>1</v>
      </c>
      <c r="AP80" s="270">
        <v>46191.0</v>
      </c>
      <c r="AQ80" s="109" t="s">
        <v>5288</v>
      </c>
      <c r="AR80" s="109" t="s">
        <v>5289</v>
      </c>
      <c r="AS80" s="58" t="s">
        <v>11</v>
      </c>
      <c r="AT80" s="58" t="s">
        <v>20</v>
      </c>
      <c r="AU80" s="61"/>
      <c r="AV80" s="269" t="b">
        <v>1</v>
      </c>
      <c r="AX80" s="270">
        <v>46198.0</v>
      </c>
      <c r="AY80" s="109" t="s">
        <v>5290</v>
      </c>
      <c r="AZ80" s="373" t="s">
        <v>5291</v>
      </c>
      <c r="BA80" s="58" t="s">
        <v>19</v>
      </c>
      <c r="BB80" s="58" t="s">
        <v>9</v>
      </c>
      <c r="BC80" s="61"/>
      <c r="BD80" s="269" t="b">
        <v>1</v>
      </c>
      <c r="BF80" s="401">
        <v>46200.0</v>
      </c>
      <c r="BG80" s="273" t="s">
        <v>5292</v>
      </c>
      <c r="BH80" s="273" t="s">
        <v>5293</v>
      </c>
      <c r="BI80" s="274" t="s">
        <v>23</v>
      </c>
      <c r="BJ80" s="274" t="s">
        <v>2337</v>
      </c>
      <c r="BK80" s="61"/>
      <c r="BL80" s="269" t="b">
        <v>1</v>
      </c>
      <c r="BM80" s="501"/>
      <c r="BN80" s="270">
        <v>46209.0</v>
      </c>
      <c r="BO80" s="109" t="s">
        <v>5294</v>
      </c>
      <c r="BP80" s="109" t="s">
        <v>5295</v>
      </c>
      <c r="BQ80" s="58" t="s">
        <v>22</v>
      </c>
      <c r="BR80" s="58" t="s">
        <v>28</v>
      </c>
      <c r="BS80" s="109" t="s">
        <v>5296</v>
      </c>
      <c r="BT80" s="269" t="b">
        <v>1</v>
      </c>
      <c r="BV80" s="513">
        <v>46206.0</v>
      </c>
      <c r="BW80" s="465" t="s">
        <v>5297</v>
      </c>
      <c r="BX80" s="465" t="s">
        <v>5298</v>
      </c>
      <c r="BY80" s="492" t="s">
        <v>18</v>
      </c>
      <c r="BZ80" s="492" t="s">
        <v>20</v>
      </c>
      <c r="CA80" s="61"/>
      <c r="CB80" s="269" t="b">
        <v>1</v>
      </c>
    </row>
    <row r="81" ht="22.5" customHeight="1">
      <c r="A81" s="368"/>
      <c r="B81" s="270">
        <v>46181.0</v>
      </c>
      <c r="C81" s="273" t="s">
        <v>5299</v>
      </c>
      <c r="D81" s="273" t="s">
        <v>5300</v>
      </c>
      <c r="E81" s="402" t="s">
        <v>10</v>
      </c>
      <c r="F81" s="274" t="s">
        <v>2344</v>
      </c>
      <c r="G81" s="326"/>
      <c r="H81" s="371"/>
      <c r="J81" s="270">
        <v>46178.0</v>
      </c>
      <c r="K81" s="109" t="s">
        <v>5301</v>
      </c>
      <c r="L81" s="109" t="s">
        <v>5302</v>
      </c>
      <c r="M81" s="58" t="s">
        <v>11</v>
      </c>
      <c r="N81" s="58" t="s">
        <v>20</v>
      </c>
      <c r="O81" s="109"/>
      <c r="P81" s="269" t="b">
        <v>1</v>
      </c>
      <c r="R81" s="270">
        <v>46186.0</v>
      </c>
      <c r="S81" s="273" t="s">
        <v>5303</v>
      </c>
      <c r="T81" s="413" t="s">
        <v>5304</v>
      </c>
      <c r="U81" s="274" t="s">
        <v>22</v>
      </c>
      <c r="V81" s="58" t="s">
        <v>12</v>
      </c>
      <c r="W81" s="61"/>
      <c r="X81" s="269" t="b">
        <v>1</v>
      </c>
      <c r="Z81" s="403">
        <v>46184.0</v>
      </c>
      <c r="AA81" s="294" t="s">
        <v>5305</v>
      </c>
      <c r="AB81" s="294" t="s">
        <v>5306</v>
      </c>
      <c r="AC81" s="391" t="s">
        <v>21</v>
      </c>
      <c r="AD81" s="391" t="s">
        <v>2337</v>
      </c>
      <c r="AE81" s="61"/>
      <c r="AF81" s="269" t="b">
        <v>1</v>
      </c>
      <c r="AH81" s="270">
        <v>46191.0</v>
      </c>
      <c r="AI81" s="109" t="s">
        <v>5307</v>
      </c>
      <c r="AJ81" s="373" t="s">
        <v>5308</v>
      </c>
      <c r="AK81" s="58" t="s">
        <v>13</v>
      </c>
      <c r="AL81" s="58" t="s">
        <v>9</v>
      </c>
      <c r="AM81" s="61"/>
      <c r="AN81" s="269" t="b">
        <v>1</v>
      </c>
      <c r="AP81" s="270">
        <v>46191.0</v>
      </c>
      <c r="AQ81" s="109" t="s">
        <v>5309</v>
      </c>
      <c r="AR81" s="109" t="s">
        <v>5310</v>
      </c>
      <c r="AS81" s="58" t="s">
        <v>23</v>
      </c>
      <c r="AT81" s="58" t="s">
        <v>20</v>
      </c>
      <c r="AU81" s="61"/>
      <c r="AV81" s="269" t="b">
        <v>1</v>
      </c>
      <c r="AX81" s="270">
        <v>46198.0</v>
      </c>
      <c r="AY81" s="109" t="s">
        <v>5311</v>
      </c>
      <c r="AZ81" s="373" t="s">
        <v>5312</v>
      </c>
      <c r="BA81" s="58" t="s">
        <v>22</v>
      </c>
      <c r="BB81" s="58" t="s">
        <v>9</v>
      </c>
      <c r="BC81" s="61"/>
      <c r="BD81" s="269" t="b">
        <v>1</v>
      </c>
      <c r="BF81" s="401">
        <v>46200.0</v>
      </c>
      <c r="BG81" s="273" t="s">
        <v>5313</v>
      </c>
      <c r="BH81" s="273" t="s">
        <v>5314</v>
      </c>
      <c r="BI81" s="274" t="s">
        <v>11</v>
      </c>
      <c r="BJ81" s="274" t="s">
        <v>2338</v>
      </c>
      <c r="BK81" s="61"/>
      <c r="BL81" s="269" t="b">
        <v>1</v>
      </c>
      <c r="BM81" s="501"/>
      <c r="BN81" s="270">
        <v>46209.0</v>
      </c>
      <c r="BO81" s="109" t="s">
        <v>5315</v>
      </c>
      <c r="BP81" s="373" t="s">
        <v>5316</v>
      </c>
      <c r="BQ81" s="58" t="s">
        <v>22</v>
      </c>
      <c r="BR81" s="58" t="s">
        <v>28</v>
      </c>
      <c r="BS81" s="61"/>
      <c r="BT81" s="269" t="b">
        <v>1</v>
      </c>
      <c r="BV81" s="513">
        <v>46206.0</v>
      </c>
      <c r="BW81" s="465" t="s">
        <v>5317</v>
      </c>
      <c r="BX81" s="465" t="s">
        <v>5318</v>
      </c>
      <c r="BY81" s="492" t="s">
        <v>18</v>
      </c>
      <c r="BZ81" s="492" t="s">
        <v>20</v>
      </c>
      <c r="CA81" s="61"/>
      <c r="CB81" s="269" t="b">
        <v>1</v>
      </c>
    </row>
    <row r="82" ht="22.5" customHeight="1">
      <c r="A82" s="368"/>
      <c r="B82" s="270">
        <v>46181.0</v>
      </c>
      <c r="C82" s="294" t="s">
        <v>5319</v>
      </c>
      <c r="D82" s="294" t="s">
        <v>5320</v>
      </c>
      <c r="E82" s="391" t="s">
        <v>16</v>
      </c>
      <c r="F82" s="295" t="s">
        <v>2344</v>
      </c>
      <c r="G82" s="195"/>
      <c r="H82" s="371"/>
      <c r="J82" s="380">
        <v>46178.0</v>
      </c>
      <c r="K82" s="430" t="s">
        <v>5321</v>
      </c>
      <c r="L82" s="430" t="s">
        <v>5322</v>
      </c>
      <c r="M82" s="431" t="s">
        <v>11</v>
      </c>
      <c r="N82" s="58" t="s">
        <v>2338</v>
      </c>
      <c r="O82" s="61"/>
      <c r="P82" s="269" t="b">
        <v>1</v>
      </c>
      <c r="R82" s="270">
        <v>46186.0</v>
      </c>
      <c r="S82" s="294" t="s">
        <v>5323</v>
      </c>
      <c r="T82" s="294" t="s">
        <v>5324</v>
      </c>
      <c r="U82" s="295" t="s">
        <v>32</v>
      </c>
      <c r="V82" s="58" t="s">
        <v>12</v>
      </c>
      <c r="W82" s="61"/>
      <c r="X82" s="269" t="b">
        <v>1</v>
      </c>
      <c r="Z82" s="403">
        <v>46184.0</v>
      </c>
      <c r="AA82" s="109" t="s">
        <v>5325</v>
      </c>
      <c r="AB82" s="109" t="s">
        <v>5326</v>
      </c>
      <c r="AC82" s="58" t="s">
        <v>27</v>
      </c>
      <c r="AD82" s="58" t="s">
        <v>14</v>
      </c>
      <c r="AE82" s="61"/>
      <c r="AF82" s="269" t="b">
        <v>1</v>
      </c>
      <c r="AH82" s="270">
        <v>46191.0</v>
      </c>
      <c r="AI82" s="109" t="s">
        <v>5327</v>
      </c>
      <c r="AJ82" s="373" t="s">
        <v>5328</v>
      </c>
      <c r="AK82" s="58" t="s">
        <v>44</v>
      </c>
      <c r="AL82" s="58" t="s">
        <v>9</v>
      </c>
      <c r="AM82" s="61"/>
      <c r="AN82" s="269" t="b">
        <v>1</v>
      </c>
      <c r="AP82" s="270">
        <v>46191.0</v>
      </c>
      <c r="AQ82" s="109" t="s">
        <v>5329</v>
      </c>
      <c r="AR82" s="109" t="s">
        <v>5330</v>
      </c>
      <c r="AS82" s="58" t="s">
        <v>21</v>
      </c>
      <c r="AT82" s="58" t="s">
        <v>20</v>
      </c>
      <c r="AU82" s="61"/>
      <c r="AV82" s="269" t="b">
        <v>1</v>
      </c>
      <c r="AX82" s="270">
        <v>46198.0</v>
      </c>
      <c r="AY82" s="312" t="s">
        <v>5331</v>
      </c>
      <c r="AZ82" s="538" t="s">
        <v>5332</v>
      </c>
      <c r="BA82" s="58" t="s">
        <v>22</v>
      </c>
      <c r="BB82" s="58" t="s">
        <v>2347</v>
      </c>
      <c r="BC82" s="61"/>
      <c r="BD82" s="269" t="b">
        <v>1</v>
      </c>
      <c r="BF82" s="194"/>
      <c r="BG82" s="61"/>
      <c r="BH82" s="61"/>
      <c r="BI82" s="81"/>
      <c r="BJ82" s="81"/>
      <c r="BK82" s="61"/>
      <c r="BL82" s="291"/>
      <c r="BM82" s="501"/>
      <c r="BN82" s="270">
        <v>46209.0</v>
      </c>
      <c r="BO82" s="312" t="s">
        <v>5333</v>
      </c>
      <c r="BP82" s="538" t="s">
        <v>5334</v>
      </c>
      <c r="BQ82" s="58" t="s">
        <v>10</v>
      </c>
      <c r="BR82" s="58" t="s">
        <v>2347</v>
      </c>
      <c r="BS82" s="61"/>
      <c r="BT82" s="269" t="b">
        <v>1</v>
      </c>
      <c r="BV82" s="270">
        <v>46206.0</v>
      </c>
      <c r="BW82" s="109" t="s">
        <v>5335</v>
      </c>
      <c r="BX82" s="109" t="s">
        <v>5336</v>
      </c>
      <c r="BY82" s="58" t="s">
        <v>18</v>
      </c>
      <c r="BZ82" s="58" t="s">
        <v>20</v>
      </c>
      <c r="CA82" s="61"/>
      <c r="CB82" s="269" t="b">
        <v>1</v>
      </c>
    </row>
    <row r="83" ht="22.5" customHeight="1">
      <c r="A83" s="368"/>
      <c r="B83" s="270">
        <v>46181.0</v>
      </c>
      <c r="C83" s="326"/>
      <c r="D83" s="326"/>
      <c r="E83" s="370"/>
      <c r="F83" s="385"/>
      <c r="G83" s="195"/>
      <c r="H83" s="371"/>
      <c r="J83" s="382">
        <v>46178.0</v>
      </c>
      <c r="K83" s="405" t="s">
        <v>5337</v>
      </c>
      <c r="L83" s="405" t="s">
        <v>5338</v>
      </c>
      <c r="M83" s="504" t="s">
        <v>11</v>
      </c>
      <c r="N83" s="58" t="s">
        <v>2338</v>
      </c>
      <c r="O83" s="61"/>
      <c r="P83" s="269" t="b">
        <v>1</v>
      </c>
      <c r="R83" s="270">
        <v>46186.0</v>
      </c>
      <c r="S83" s="273" t="s">
        <v>5339</v>
      </c>
      <c r="T83" s="273" t="s">
        <v>5340</v>
      </c>
      <c r="U83" s="274" t="s">
        <v>19</v>
      </c>
      <c r="V83" s="58" t="s">
        <v>12</v>
      </c>
      <c r="W83" s="61"/>
      <c r="X83" s="269" t="b">
        <v>1</v>
      </c>
      <c r="Z83" s="401">
        <v>46184.0</v>
      </c>
      <c r="AA83" s="273" t="s">
        <v>5341</v>
      </c>
      <c r="AB83" s="273" t="s">
        <v>5342</v>
      </c>
      <c r="AC83" s="402" t="s">
        <v>23</v>
      </c>
      <c r="AD83" s="402" t="s">
        <v>2337</v>
      </c>
      <c r="AE83" s="61"/>
      <c r="AF83" s="269" t="b">
        <v>1</v>
      </c>
      <c r="AH83" s="270">
        <v>46191.0</v>
      </c>
      <c r="AI83" s="109" t="s">
        <v>5343</v>
      </c>
      <c r="AJ83" s="373" t="s">
        <v>5344</v>
      </c>
      <c r="AK83" s="58" t="s">
        <v>22</v>
      </c>
      <c r="AL83" s="58" t="s">
        <v>9</v>
      </c>
      <c r="AM83" s="109" t="s">
        <v>5345</v>
      </c>
      <c r="AN83" s="269" t="b">
        <v>1</v>
      </c>
      <c r="AP83" s="270">
        <v>46191.0</v>
      </c>
      <c r="AQ83" s="109" t="s">
        <v>5346</v>
      </c>
      <c r="AR83" s="109" t="s">
        <v>5347</v>
      </c>
      <c r="AS83" s="58" t="s">
        <v>18</v>
      </c>
      <c r="AT83" s="58" t="s">
        <v>20</v>
      </c>
      <c r="AU83" s="61"/>
      <c r="AV83" s="269" t="b">
        <v>1</v>
      </c>
      <c r="AX83" s="270">
        <v>46198.0</v>
      </c>
      <c r="AY83" s="312" t="s">
        <v>5348</v>
      </c>
      <c r="AZ83" s="539" t="s">
        <v>5349</v>
      </c>
      <c r="BA83" s="58" t="s">
        <v>22</v>
      </c>
      <c r="BB83" s="58" t="s">
        <v>2347</v>
      </c>
      <c r="BC83" s="61"/>
      <c r="BD83" s="269" t="b">
        <v>1</v>
      </c>
      <c r="BF83" s="194"/>
      <c r="BG83" s="61"/>
      <c r="BH83" s="61"/>
      <c r="BI83" s="81"/>
      <c r="BJ83" s="81"/>
      <c r="BK83" s="61"/>
      <c r="BL83" s="291"/>
      <c r="BM83" s="501"/>
      <c r="BN83" s="270">
        <v>46209.0</v>
      </c>
      <c r="BO83" s="312" t="s">
        <v>5350</v>
      </c>
      <c r="BP83" s="539" t="s">
        <v>5351</v>
      </c>
      <c r="BQ83" s="58" t="s">
        <v>22</v>
      </c>
      <c r="BR83" s="58" t="s">
        <v>2347</v>
      </c>
      <c r="BS83" s="61"/>
      <c r="BT83" s="269" t="b">
        <v>1</v>
      </c>
      <c r="BV83" s="514">
        <v>46206.0</v>
      </c>
      <c r="BW83" s="417" t="s">
        <v>5352</v>
      </c>
      <c r="BX83" s="417" t="s">
        <v>5353</v>
      </c>
      <c r="BY83" s="418" t="s">
        <v>30</v>
      </c>
      <c r="BZ83" s="418" t="s">
        <v>20</v>
      </c>
      <c r="CA83" s="61"/>
      <c r="CB83" s="269" t="b">
        <v>1</v>
      </c>
    </row>
    <row r="84" ht="22.5" customHeight="1">
      <c r="A84" s="368"/>
      <c r="B84" s="270">
        <v>46181.0</v>
      </c>
      <c r="C84" s="326"/>
      <c r="D84" s="326"/>
      <c r="E84" s="370"/>
      <c r="F84" s="385"/>
      <c r="G84" s="195"/>
      <c r="H84" s="371"/>
      <c r="J84" s="380">
        <v>46178.0</v>
      </c>
      <c r="K84" s="273" t="s">
        <v>5354</v>
      </c>
      <c r="L84" s="273" t="s">
        <v>5355</v>
      </c>
      <c r="M84" s="402" t="s">
        <v>11</v>
      </c>
      <c r="N84" s="58" t="s">
        <v>2338</v>
      </c>
      <c r="O84" s="61"/>
      <c r="P84" s="269" t="b">
        <v>1</v>
      </c>
      <c r="R84" s="270">
        <v>46186.0</v>
      </c>
      <c r="S84" s="109" t="s">
        <v>5356</v>
      </c>
      <c r="T84" s="109" t="s">
        <v>5357</v>
      </c>
      <c r="U84" s="58" t="s">
        <v>22</v>
      </c>
      <c r="V84" s="58" t="s">
        <v>2347</v>
      </c>
      <c r="W84" s="109" t="s">
        <v>5358</v>
      </c>
      <c r="X84" s="298"/>
      <c r="Z84" s="401">
        <v>46184.0</v>
      </c>
      <c r="AA84" s="460" t="s">
        <v>5359</v>
      </c>
      <c r="AB84" s="460" t="s">
        <v>5360</v>
      </c>
      <c r="AC84" s="470" t="s">
        <v>27</v>
      </c>
      <c r="AD84" s="470" t="s">
        <v>14</v>
      </c>
      <c r="AE84" s="498"/>
      <c r="AF84" s="269" t="b">
        <v>1</v>
      </c>
      <c r="AH84" s="270">
        <v>46191.0</v>
      </c>
      <c r="AI84" s="109" t="s">
        <v>5361</v>
      </c>
      <c r="AJ84" s="373" t="s">
        <v>5362</v>
      </c>
      <c r="AK84" s="58" t="s">
        <v>13</v>
      </c>
      <c r="AL84" s="58" t="s">
        <v>2347</v>
      </c>
      <c r="AM84" s="61"/>
      <c r="AN84" s="269" t="b">
        <v>1</v>
      </c>
      <c r="AP84" s="401">
        <v>46191.0</v>
      </c>
      <c r="AQ84" s="273" t="s">
        <v>5363</v>
      </c>
      <c r="AR84" s="273" t="s">
        <v>5364</v>
      </c>
      <c r="AS84" s="274" t="s">
        <v>18</v>
      </c>
      <c r="AT84" s="274" t="s">
        <v>2337</v>
      </c>
      <c r="AU84" s="61"/>
      <c r="AV84" s="269" t="b">
        <v>1</v>
      </c>
      <c r="AX84" s="270">
        <v>46198.0</v>
      </c>
      <c r="AY84" s="109" t="s">
        <v>5365</v>
      </c>
      <c r="AZ84" s="373" t="s">
        <v>5366</v>
      </c>
      <c r="BA84" s="58" t="s">
        <v>22</v>
      </c>
      <c r="BB84" s="58" t="s">
        <v>2347</v>
      </c>
      <c r="BC84" s="61"/>
      <c r="BD84" s="269" t="b">
        <v>1</v>
      </c>
      <c r="BF84" s="194"/>
      <c r="BG84" s="61"/>
      <c r="BH84" s="61"/>
      <c r="BI84" s="81"/>
      <c r="BJ84" s="81"/>
      <c r="BK84" s="61"/>
      <c r="BL84" s="291"/>
      <c r="BM84" s="501"/>
      <c r="BN84" s="270">
        <v>46210.0</v>
      </c>
      <c r="BO84" s="312" t="s">
        <v>5367</v>
      </c>
      <c r="BP84" s="373" t="s">
        <v>5368</v>
      </c>
      <c r="BQ84" s="58" t="s">
        <v>13</v>
      </c>
      <c r="BR84" s="58" t="s">
        <v>9</v>
      </c>
      <c r="BS84" s="61"/>
      <c r="BT84" s="269" t="b">
        <v>1</v>
      </c>
      <c r="BV84" s="540">
        <v>46206.0</v>
      </c>
      <c r="BW84" s="273" t="s">
        <v>5369</v>
      </c>
      <c r="BX84" s="273" t="s">
        <v>5370</v>
      </c>
      <c r="BY84" s="274" t="s">
        <v>23</v>
      </c>
      <c r="BZ84" s="274" t="s">
        <v>2338</v>
      </c>
      <c r="CA84" s="61"/>
      <c r="CB84" s="269" t="b">
        <v>1</v>
      </c>
    </row>
    <row r="85" ht="22.5" customHeight="1">
      <c r="A85" s="368"/>
      <c r="B85" s="437"/>
      <c r="C85" s="326"/>
      <c r="D85" s="326"/>
      <c r="E85" s="370"/>
      <c r="F85" s="385"/>
      <c r="G85" s="195"/>
      <c r="H85" s="371"/>
      <c r="J85" s="382">
        <v>46178.0</v>
      </c>
      <c r="K85" s="294" t="s">
        <v>5371</v>
      </c>
      <c r="L85" s="294" t="s">
        <v>5372</v>
      </c>
      <c r="M85" s="396" t="s">
        <v>23</v>
      </c>
      <c r="N85" s="58" t="s">
        <v>2338</v>
      </c>
      <c r="O85" s="61"/>
      <c r="P85" s="269" t="b">
        <v>1</v>
      </c>
      <c r="R85" s="270">
        <v>46187.0</v>
      </c>
      <c r="S85" s="384" t="s">
        <v>5373</v>
      </c>
      <c r="T85" s="109" t="s">
        <v>5374</v>
      </c>
      <c r="U85" s="58" t="s">
        <v>22</v>
      </c>
      <c r="V85" s="58" t="s">
        <v>2347</v>
      </c>
      <c r="W85" s="61"/>
      <c r="X85" s="269" t="b">
        <v>1</v>
      </c>
      <c r="Z85" s="516">
        <v>46185.0</v>
      </c>
      <c r="AA85" s="463" t="s">
        <v>5375</v>
      </c>
      <c r="AB85" s="463" t="s">
        <v>5376</v>
      </c>
      <c r="AC85" s="474" t="s">
        <v>11</v>
      </c>
      <c r="AD85" s="474" t="s">
        <v>20</v>
      </c>
      <c r="AE85" s="496"/>
      <c r="AF85" s="269" t="b">
        <v>1</v>
      </c>
      <c r="AH85" s="270">
        <v>46191.0</v>
      </c>
      <c r="AI85" s="294" t="s">
        <v>5377</v>
      </c>
      <c r="AJ85" s="294" t="s">
        <v>5378</v>
      </c>
      <c r="AK85" s="295" t="s">
        <v>13</v>
      </c>
      <c r="AL85" s="295" t="s">
        <v>2344</v>
      </c>
      <c r="AM85" s="61"/>
      <c r="AN85" s="269" t="b">
        <v>1</v>
      </c>
      <c r="AP85" s="401">
        <v>46191.0</v>
      </c>
      <c r="AQ85" s="109" t="s">
        <v>5379</v>
      </c>
      <c r="AR85" s="109" t="s">
        <v>5380</v>
      </c>
      <c r="AS85" s="58" t="s">
        <v>21</v>
      </c>
      <c r="AT85" s="58" t="s">
        <v>14</v>
      </c>
      <c r="AU85" s="109"/>
      <c r="AV85" s="298"/>
      <c r="AX85" s="270">
        <v>46198.0</v>
      </c>
      <c r="AY85" s="109" t="s">
        <v>5381</v>
      </c>
      <c r="AZ85" s="373" t="s">
        <v>5382</v>
      </c>
      <c r="BA85" s="58" t="s">
        <v>22</v>
      </c>
      <c r="BB85" s="58" t="s">
        <v>2347</v>
      </c>
      <c r="BC85" s="61"/>
      <c r="BD85" s="269" t="b">
        <v>1</v>
      </c>
      <c r="BF85" s="194"/>
      <c r="BG85" s="61"/>
      <c r="BH85" s="61"/>
      <c r="BI85" s="81"/>
      <c r="BJ85" s="81"/>
      <c r="BK85" s="61"/>
      <c r="BL85" s="291"/>
      <c r="BM85" s="501"/>
      <c r="BN85" s="270">
        <v>46210.0</v>
      </c>
      <c r="BO85" s="312" t="s">
        <v>5383</v>
      </c>
      <c r="BP85" s="373" t="s">
        <v>5384</v>
      </c>
      <c r="BQ85" s="58" t="s">
        <v>19</v>
      </c>
      <c r="BR85" s="58" t="s">
        <v>9</v>
      </c>
      <c r="BS85" s="61"/>
      <c r="BT85" s="269" t="b">
        <v>1</v>
      </c>
      <c r="BV85" s="380">
        <v>46206.0</v>
      </c>
      <c r="BW85" s="294" t="s">
        <v>5385</v>
      </c>
      <c r="BX85" s="294" t="s">
        <v>5386</v>
      </c>
      <c r="BY85" s="381" t="s">
        <v>23</v>
      </c>
      <c r="BZ85" s="295" t="s">
        <v>2338</v>
      </c>
      <c r="CA85" s="61"/>
      <c r="CB85" s="269" t="b">
        <v>1</v>
      </c>
    </row>
    <row r="86" ht="22.5" customHeight="1">
      <c r="A86" s="368"/>
      <c r="B86" s="369"/>
      <c r="C86" s="326"/>
      <c r="D86" s="326"/>
      <c r="E86" s="370"/>
      <c r="F86" s="385"/>
      <c r="G86" s="326"/>
      <c r="H86" s="371"/>
      <c r="J86" s="380">
        <v>46178.0</v>
      </c>
      <c r="K86" s="294" t="s">
        <v>5387</v>
      </c>
      <c r="L86" s="294" t="s">
        <v>5388</v>
      </c>
      <c r="M86" s="396" t="s">
        <v>11</v>
      </c>
      <c r="N86" s="391" t="s">
        <v>2338</v>
      </c>
      <c r="O86" s="61"/>
      <c r="P86" s="269" t="b">
        <v>1</v>
      </c>
      <c r="R86" s="270">
        <v>46187.0</v>
      </c>
      <c r="S86" s="294" t="s">
        <v>5389</v>
      </c>
      <c r="T86" s="411" t="s">
        <v>5390</v>
      </c>
      <c r="U86" s="295" t="s">
        <v>22</v>
      </c>
      <c r="V86" s="58" t="s">
        <v>12</v>
      </c>
      <c r="W86" s="61"/>
      <c r="X86" s="269" t="b">
        <v>1</v>
      </c>
      <c r="Z86" s="537">
        <v>46185.0</v>
      </c>
      <c r="AA86" s="460" t="s">
        <v>5391</v>
      </c>
      <c r="AB86" s="460" t="s">
        <v>5392</v>
      </c>
      <c r="AC86" s="470" t="s">
        <v>11</v>
      </c>
      <c r="AD86" s="470" t="s">
        <v>20</v>
      </c>
      <c r="AE86" s="515"/>
      <c r="AF86" s="269" t="b">
        <v>1</v>
      </c>
      <c r="AH86" s="270">
        <v>46191.0</v>
      </c>
      <c r="AI86" s="273" t="s">
        <v>5393</v>
      </c>
      <c r="AJ86" s="273" t="s">
        <v>5394</v>
      </c>
      <c r="AK86" s="274" t="s">
        <v>19</v>
      </c>
      <c r="AL86" s="274" t="s">
        <v>2344</v>
      </c>
      <c r="AM86" s="61"/>
      <c r="AN86" s="269" t="b">
        <v>1</v>
      </c>
      <c r="AP86" s="401">
        <v>46191.0</v>
      </c>
      <c r="AQ86" s="109" t="s">
        <v>5395</v>
      </c>
      <c r="AR86" s="109" t="s">
        <v>5396</v>
      </c>
      <c r="AS86" s="58" t="s">
        <v>23</v>
      </c>
      <c r="AT86" s="58" t="s">
        <v>14</v>
      </c>
      <c r="AU86" s="109" t="s">
        <v>5054</v>
      </c>
      <c r="AV86" s="269" t="b">
        <v>1</v>
      </c>
      <c r="AX86" s="270">
        <v>46198.0</v>
      </c>
      <c r="AY86" s="109" t="s">
        <v>5397</v>
      </c>
      <c r="AZ86" s="373" t="s">
        <v>5398</v>
      </c>
      <c r="BA86" s="58" t="s">
        <v>32</v>
      </c>
      <c r="BB86" s="58" t="s">
        <v>9</v>
      </c>
      <c r="BC86" s="61"/>
      <c r="BD86" s="269" t="b">
        <v>1</v>
      </c>
      <c r="BF86" s="194"/>
      <c r="BG86" s="61"/>
      <c r="BH86" s="61"/>
      <c r="BI86" s="81"/>
      <c r="BJ86" s="81"/>
      <c r="BK86" s="61"/>
      <c r="BL86" s="291"/>
      <c r="BM86" s="501"/>
      <c r="BN86" s="270">
        <v>46210.0</v>
      </c>
      <c r="BO86" s="109" t="s">
        <v>5399</v>
      </c>
      <c r="BP86" s="373" t="s">
        <v>5400</v>
      </c>
      <c r="BQ86" s="58" t="s">
        <v>16</v>
      </c>
      <c r="BR86" s="58" t="s">
        <v>9</v>
      </c>
      <c r="BS86" s="61"/>
      <c r="BT86" s="269" t="b">
        <v>1</v>
      </c>
      <c r="BV86" s="380">
        <v>46206.0</v>
      </c>
      <c r="BW86" s="417" t="s">
        <v>5401</v>
      </c>
      <c r="BX86" s="417" t="s">
        <v>5402</v>
      </c>
      <c r="BY86" s="418" t="s">
        <v>27</v>
      </c>
      <c r="BZ86" s="418" t="s">
        <v>14</v>
      </c>
      <c r="CA86" s="61"/>
      <c r="CB86" s="269" t="b">
        <v>1</v>
      </c>
    </row>
    <row r="87" ht="22.5" customHeight="1">
      <c r="A87" s="368"/>
      <c r="B87" s="369"/>
      <c r="C87" s="326"/>
      <c r="D87" s="326"/>
      <c r="E87" s="370"/>
      <c r="F87" s="385"/>
      <c r="G87" s="326"/>
      <c r="H87" s="386"/>
      <c r="J87" s="382">
        <v>46178.0</v>
      </c>
      <c r="K87" s="273" t="s">
        <v>5403</v>
      </c>
      <c r="L87" s="273" t="s">
        <v>5404</v>
      </c>
      <c r="M87" s="541" t="s">
        <v>11</v>
      </c>
      <c r="N87" s="402" t="s">
        <v>2338</v>
      </c>
      <c r="O87" s="109" t="s">
        <v>5405</v>
      </c>
      <c r="P87" s="269"/>
      <c r="R87" s="270">
        <v>46187.0</v>
      </c>
      <c r="S87" s="273" t="s">
        <v>5406</v>
      </c>
      <c r="T87" s="413" t="s">
        <v>5407</v>
      </c>
      <c r="U87" s="274" t="s">
        <v>22</v>
      </c>
      <c r="V87" s="58" t="s">
        <v>12</v>
      </c>
      <c r="W87" s="61"/>
      <c r="X87" s="269" t="b">
        <v>1</v>
      </c>
      <c r="Z87" s="516">
        <v>46185.0</v>
      </c>
      <c r="AA87" s="463" t="s">
        <v>5408</v>
      </c>
      <c r="AB87" s="463" t="s">
        <v>5409</v>
      </c>
      <c r="AC87" s="474" t="s">
        <v>11</v>
      </c>
      <c r="AD87" s="474" t="s">
        <v>20</v>
      </c>
      <c r="AE87" s="496"/>
      <c r="AF87" s="269" t="b">
        <v>1</v>
      </c>
      <c r="AH87" s="270">
        <v>46191.0</v>
      </c>
      <c r="AI87" s="294" t="s">
        <v>5410</v>
      </c>
      <c r="AJ87" s="294" t="s">
        <v>5411</v>
      </c>
      <c r="AK87" s="295" t="s">
        <v>13</v>
      </c>
      <c r="AL87" s="295" t="s">
        <v>2344</v>
      </c>
      <c r="AM87" s="61"/>
      <c r="AN87" s="269" t="b">
        <v>1</v>
      </c>
      <c r="AP87" s="401">
        <v>46191.0</v>
      </c>
      <c r="AQ87" s="109" t="s">
        <v>5412</v>
      </c>
      <c r="AR87" s="109" t="s">
        <v>5413</v>
      </c>
      <c r="AS87" s="58" t="s">
        <v>11</v>
      </c>
      <c r="AT87" s="58" t="s">
        <v>14</v>
      </c>
      <c r="AU87" s="61"/>
      <c r="AV87" s="269" t="b">
        <v>1</v>
      </c>
      <c r="AX87" s="270">
        <v>46198.0</v>
      </c>
      <c r="AY87" s="109" t="s">
        <v>5414</v>
      </c>
      <c r="AZ87" s="373" t="s">
        <v>5415</v>
      </c>
      <c r="BA87" s="58" t="s">
        <v>22</v>
      </c>
      <c r="BB87" s="58" t="s">
        <v>9</v>
      </c>
      <c r="BC87" s="61"/>
      <c r="BD87" s="269" t="b">
        <v>1</v>
      </c>
      <c r="BF87" s="194"/>
      <c r="BG87" s="61"/>
      <c r="BH87" s="61"/>
      <c r="BI87" s="81"/>
      <c r="BJ87" s="81"/>
      <c r="BK87" s="61"/>
      <c r="BL87" s="291"/>
      <c r="BM87" s="501"/>
      <c r="BN87" s="270">
        <v>46210.0</v>
      </c>
      <c r="BO87" s="109" t="s">
        <v>5416</v>
      </c>
      <c r="BP87" s="373" t="s">
        <v>5417</v>
      </c>
      <c r="BQ87" s="58" t="s">
        <v>24</v>
      </c>
      <c r="BR87" s="58" t="s">
        <v>9</v>
      </c>
      <c r="BS87" s="61"/>
      <c r="BT87" s="269" t="b">
        <v>1</v>
      </c>
      <c r="BV87" s="380">
        <v>46206.0</v>
      </c>
      <c r="BW87" s="465" t="s">
        <v>5418</v>
      </c>
      <c r="BX87" s="465" t="s">
        <v>5419</v>
      </c>
      <c r="BY87" s="492" t="s">
        <v>21</v>
      </c>
      <c r="BZ87" s="492" t="s">
        <v>14</v>
      </c>
      <c r="CA87" s="61"/>
      <c r="CB87" s="269" t="b">
        <v>1</v>
      </c>
    </row>
    <row r="88" ht="22.5" customHeight="1">
      <c r="A88" s="368"/>
      <c r="B88" s="369"/>
      <c r="C88" s="326"/>
      <c r="D88" s="326"/>
      <c r="E88" s="370"/>
      <c r="F88" s="385"/>
      <c r="G88" s="195"/>
      <c r="H88" s="371"/>
      <c r="J88" s="382">
        <v>46178.0</v>
      </c>
      <c r="K88" s="430" t="s">
        <v>5420</v>
      </c>
      <c r="L88" s="430" t="s">
        <v>5421</v>
      </c>
      <c r="M88" s="542" t="s">
        <v>11</v>
      </c>
      <c r="N88" s="431" t="s">
        <v>2338</v>
      </c>
      <c r="O88" s="109" t="s">
        <v>5422</v>
      </c>
      <c r="P88" s="269" t="b">
        <v>1</v>
      </c>
      <c r="R88" s="270">
        <v>46187.0</v>
      </c>
      <c r="S88" s="294" t="s">
        <v>5423</v>
      </c>
      <c r="T88" s="411" t="s">
        <v>5424</v>
      </c>
      <c r="U88" s="295" t="s">
        <v>22</v>
      </c>
      <c r="V88" s="58" t="s">
        <v>12</v>
      </c>
      <c r="W88" s="61"/>
      <c r="X88" s="269" t="b">
        <v>1</v>
      </c>
      <c r="Z88" s="537">
        <v>46185.0</v>
      </c>
      <c r="AA88" s="460" t="s">
        <v>5425</v>
      </c>
      <c r="AB88" s="460" t="s">
        <v>5426</v>
      </c>
      <c r="AC88" s="470" t="s">
        <v>11</v>
      </c>
      <c r="AD88" s="470" t="s">
        <v>20</v>
      </c>
      <c r="AE88" s="515"/>
      <c r="AF88" s="269" t="b">
        <v>1</v>
      </c>
      <c r="AH88" s="270">
        <v>46191.0</v>
      </c>
      <c r="AI88" s="273" t="s">
        <v>5427</v>
      </c>
      <c r="AJ88" s="273" t="s">
        <v>5428</v>
      </c>
      <c r="AK88" s="274" t="s">
        <v>44</v>
      </c>
      <c r="AL88" s="274" t="s">
        <v>2344</v>
      </c>
      <c r="AM88" s="61"/>
      <c r="AN88" s="269" t="b">
        <v>1</v>
      </c>
      <c r="AP88" s="401">
        <v>46191.0</v>
      </c>
      <c r="AQ88" s="109" t="s">
        <v>5429</v>
      </c>
      <c r="AR88" s="109" t="s">
        <v>5430</v>
      </c>
      <c r="AS88" s="58" t="s">
        <v>11</v>
      </c>
      <c r="AT88" s="58" t="s">
        <v>14</v>
      </c>
      <c r="AU88" s="109" t="s">
        <v>5431</v>
      </c>
      <c r="AV88" s="269" t="b">
        <v>1</v>
      </c>
      <c r="AX88" s="270">
        <v>46198.0</v>
      </c>
      <c r="AY88" s="109" t="s">
        <v>5432</v>
      </c>
      <c r="AZ88" s="373" t="s">
        <v>5433</v>
      </c>
      <c r="BA88" s="58" t="s">
        <v>32</v>
      </c>
      <c r="BB88" s="58" t="s">
        <v>9</v>
      </c>
      <c r="BC88" s="61"/>
      <c r="BD88" s="269" t="b">
        <v>1</v>
      </c>
      <c r="BF88" s="194"/>
      <c r="BG88" s="61"/>
      <c r="BH88" s="61"/>
      <c r="BI88" s="81"/>
      <c r="BJ88" s="81"/>
      <c r="BK88" s="61"/>
      <c r="BL88" s="291"/>
      <c r="BM88" s="501"/>
      <c r="BN88" s="270">
        <v>46210.0</v>
      </c>
      <c r="BO88" s="109" t="s">
        <v>5434</v>
      </c>
      <c r="BP88" s="373" t="s">
        <v>5435</v>
      </c>
      <c r="BQ88" s="58" t="s">
        <v>13</v>
      </c>
      <c r="BR88" s="58" t="s">
        <v>9</v>
      </c>
      <c r="BS88" s="61"/>
      <c r="BT88" s="269" t="b">
        <v>1</v>
      </c>
      <c r="BV88" s="380">
        <v>46206.0</v>
      </c>
      <c r="BW88" s="417" t="s">
        <v>5436</v>
      </c>
      <c r="BX88" s="417" t="s">
        <v>5437</v>
      </c>
      <c r="BY88" s="433" t="s">
        <v>18</v>
      </c>
      <c r="BZ88" s="509" t="s">
        <v>14</v>
      </c>
      <c r="CA88" s="61"/>
      <c r="CB88" s="269" t="b">
        <v>1</v>
      </c>
    </row>
    <row r="89" ht="22.5" customHeight="1">
      <c r="A89" s="368"/>
      <c r="B89" s="369"/>
      <c r="C89" s="326"/>
      <c r="D89" s="326"/>
      <c r="E89" s="370"/>
      <c r="F89" s="385"/>
      <c r="G89" s="326"/>
      <c r="H89" s="371"/>
      <c r="J89" s="543">
        <v>46181.0</v>
      </c>
      <c r="K89" s="536" t="s">
        <v>5438</v>
      </c>
      <c r="L89" s="536" t="s">
        <v>5439</v>
      </c>
      <c r="M89" s="544" t="s">
        <v>11</v>
      </c>
      <c r="N89" s="545" t="s">
        <v>28</v>
      </c>
      <c r="O89" s="536" t="s">
        <v>4050</v>
      </c>
      <c r="P89" s="546"/>
      <c r="R89" s="270">
        <v>46187.0</v>
      </c>
      <c r="S89" s="273" t="s">
        <v>5440</v>
      </c>
      <c r="T89" s="413" t="s">
        <v>5441</v>
      </c>
      <c r="U89" s="274" t="s">
        <v>22</v>
      </c>
      <c r="V89" s="58" t="s">
        <v>12</v>
      </c>
      <c r="W89" s="61"/>
      <c r="X89" s="269" t="b">
        <v>1</v>
      </c>
      <c r="Z89" s="270">
        <v>46185.0</v>
      </c>
      <c r="AA89" s="109" t="s">
        <v>5442</v>
      </c>
      <c r="AB89" s="109" t="s">
        <v>5443</v>
      </c>
      <c r="AC89" s="271" t="s">
        <v>11</v>
      </c>
      <c r="AD89" s="58" t="s">
        <v>20</v>
      </c>
      <c r="AE89" s="109"/>
      <c r="AF89" s="269" t="b">
        <v>1</v>
      </c>
      <c r="AH89" s="270">
        <v>46191.0</v>
      </c>
      <c r="AI89" s="312" t="s">
        <v>5444</v>
      </c>
      <c r="AJ89" s="373" t="s">
        <v>5445</v>
      </c>
      <c r="AK89" s="58" t="s">
        <v>10</v>
      </c>
      <c r="AL89" s="58" t="s">
        <v>2344</v>
      </c>
      <c r="AM89" s="61"/>
      <c r="AN89" s="269" t="b">
        <v>1</v>
      </c>
      <c r="AP89" s="270">
        <v>46192.0</v>
      </c>
      <c r="AQ89" s="109" t="s">
        <v>5446</v>
      </c>
      <c r="AR89" s="109" t="s">
        <v>5447</v>
      </c>
      <c r="AS89" s="58" t="s">
        <v>11</v>
      </c>
      <c r="AT89" s="58" t="s">
        <v>20</v>
      </c>
      <c r="AU89" s="61"/>
      <c r="AV89" s="269" t="b">
        <v>1</v>
      </c>
      <c r="AX89" s="270">
        <v>46198.0</v>
      </c>
      <c r="AY89" s="109" t="s">
        <v>5448</v>
      </c>
      <c r="AZ89" s="373" t="s">
        <v>5449</v>
      </c>
      <c r="BA89" s="58" t="s">
        <v>22</v>
      </c>
      <c r="BB89" s="58" t="s">
        <v>9</v>
      </c>
      <c r="BC89" s="61"/>
      <c r="BD89" s="269" t="b">
        <v>1</v>
      </c>
      <c r="BF89" s="194"/>
      <c r="BG89" s="61"/>
      <c r="BH89" s="61"/>
      <c r="BI89" s="81"/>
      <c r="BJ89" s="81"/>
      <c r="BK89" s="61"/>
      <c r="BL89" s="291"/>
      <c r="BM89" s="501"/>
      <c r="BN89" s="270">
        <v>46210.0</v>
      </c>
      <c r="BO89" s="109" t="s">
        <v>5450</v>
      </c>
      <c r="BP89" s="373" t="s">
        <v>5451</v>
      </c>
      <c r="BQ89" s="58" t="s">
        <v>16</v>
      </c>
      <c r="BR89" s="58" t="s">
        <v>9</v>
      </c>
      <c r="BS89" s="61"/>
      <c r="BT89" s="269" t="b">
        <v>1</v>
      </c>
      <c r="BV89" s="380">
        <v>46206.0</v>
      </c>
      <c r="BW89" s="533" t="s">
        <v>5452</v>
      </c>
      <c r="BX89" s="533" t="s">
        <v>5453</v>
      </c>
      <c r="BY89" s="547" t="s">
        <v>25</v>
      </c>
      <c r="BZ89" s="547" t="s">
        <v>14</v>
      </c>
      <c r="CA89" s="61"/>
      <c r="CB89" s="269" t="b">
        <v>1</v>
      </c>
    </row>
    <row r="90" ht="22.5" customHeight="1">
      <c r="A90" s="368"/>
      <c r="B90" s="369"/>
      <c r="C90" s="326"/>
      <c r="D90" s="326"/>
      <c r="E90" s="370"/>
      <c r="F90" s="385"/>
      <c r="G90" s="326"/>
      <c r="H90" s="371"/>
      <c r="J90" s="380">
        <v>46181.0</v>
      </c>
      <c r="K90" s="294" t="s">
        <v>5454</v>
      </c>
      <c r="L90" s="294" t="s">
        <v>5455</v>
      </c>
      <c r="M90" s="409" t="s">
        <v>21</v>
      </c>
      <c r="N90" s="391" t="s">
        <v>2338</v>
      </c>
      <c r="O90" s="61"/>
      <c r="P90" s="269" t="b">
        <v>1</v>
      </c>
      <c r="R90" s="270">
        <v>46187.0</v>
      </c>
      <c r="S90" s="312" t="s">
        <v>5456</v>
      </c>
      <c r="T90" s="312" t="s">
        <v>5457</v>
      </c>
      <c r="U90" s="58" t="s">
        <v>22</v>
      </c>
      <c r="V90" s="58" t="s">
        <v>2344</v>
      </c>
      <c r="W90" s="61"/>
      <c r="X90" s="269" t="b">
        <v>1</v>
      </c>
      <c r="Z90" s="270">
        <v>46185.0</v>
      </c>
      <c r="AA90" s="109" t="s">
        <v>5458</v>
      </c>
      <c r="AB90" s="109" t="s">
        <v>5459</v>
      </c>
      <c r="AC90" s="58" t="s">
        <v>11</v>
      </c>
      <c r="AD90" s="58" t="s">
        <v>20</v>
      </c>
      <c r="AE90" s="61"/>
      <c r="AF90" s="269" t="b">
        <v>1</v>
      </c>
      <c r="AH90" s="270">
        <v>46191.0</v>
      </c>
      <c r="AI90" s="312" t="s">
        <v>5460</v>
      </c>
      <c r="AJ90" s="373" t="s">
        <v>5461</v>
      </c>
      <c r="AK90" s="58" t="s">
        <v>24</v>
      </c>
      <c r="AL90" s="58" t="s">
        <v>2344</v>
      </c>
      <c r="AM90" s="61"/>
      <c r="AN90" s="269" t="b">
        <v>1</v>
      </c>
      <c r="AP90" s="270">
        <v>46192.0</v>
      </c>
      <c r="AQ90" s="109" t="s">
        <v>5462</v>
      </c>
      <c r="AR90" s="109" t="s">
        <v>5463</v>
      </c>
      <c r="AS90" s="58" t="s">
        <v>11</v>
      </c>
      <c r="AT90" s="58" t="s">
        <v>20</v>
      </c>
      <c r="AU90" s="61"/>
      <c r="AV90" s="269" t="b">
        <v>1</v>
      </c>
      <c r="AX90" s="270">
        <v>46198.0</v>
      </c>
      <c r="AY90" s="109" t="s">
        <v>5464</v>
      </c>
      <c r="AZ90" s="373" t="s">
        <v>5465</v>
      </c>
      <c r="BA90" s="58" t="s">
        <v>22</v>
      </c>
      <c r="BB90" s="58" t="s">
        <v>9</v>
      </c>
      <c r="BC90" s="61"/>
      <c r="BD90" s="269" t="b">
        <v>1</v>
      </c>
      <c r="BF90" s="194"/>
      <c r="BG90" s="61"/>
      <c r="BH90" s="61"/>
      <c r="BI90" s="81"/>
      <c r="BJ90" s="81"/>
      <c r="BK90" s="61"/>
      <c r="BL90" s="291"/>
      <c r="BM90" s="501"/>
      <c r="BN90" s="270">
        <v>46210.0</v>
      </c>
      <c r="BO90" s="109" t="s">
        <v>5466</v>
      </c>
      <c r="BP90" s="373" t="s">
        <v>5467</v>
      </c>
      <c r="BQ90" s="58" t="s">
        <v>44</v>
      </c>
      <c r="BR90" s="58" t="s">
        <v>9</v>
      </c>
      <c r="BS90" s="61"/>
      <c r="BT90" s="269" t="b">
        <v>1</v>
      </c>
      <c r="BV90" s="380">
        <v>46206.0</v>
      </c>
      <c r="BW90" s="417" t="s">
        <v>5468</v>
      </c>
      <c r="BX90" s="417" t="s">
        <v>5469</v>
      </c>
      <c r="BY90" s="433" t="s">
        <v>21</v>
      </c>
      <c r="BZ90" s="418" t="s">
        <v>14</v>
      </c>
      <c r="CA90" s="61"/>
      <c r="CB90" s="269" t="b">
        <v>1</v>
      </c>
    </row>
    <row r="91" ht="22.5" customHeight="1">
      <c r="A91" s="368"/>
      <c r="B91" s="369"/>
      <c r="C91" s="326"/>
      <c r="D91" s="326"/>
      <c r="E91" s="370"/>
      <c r="F91" s="385"/>
      <c r="G91" s="326"/>
      <c r="H91" s="386"/>
      <c r="J91" s="382">
        <v>46181.0</v>
      </c>
      <c r="K91" s="394" t="s">
        <v>5470</v>
      </c>
      <c r="L91" s="273" t="s">
        <v>5471</v>
      </c>
      <c r="M91" s="395" t="s">
        <v>23</v>
      </c>
      <c r="N91" s="402" t="s">
        <v>2338</v>
      </c>
      <c r="O91" s="61"/>
      <c r="P91" s="269" t="b">
        <v>1</v>
      </c>
      <c r="R91" s="270">
        <v>46187.0</v>
      </c>
      <c r="S91" s="312" t="s">
        <v>5472</v>
      </c>
      <c r="T91" s="312" t="s">
        <v>5473</v>
      </c>
      <c r="U91" s="58" t="s">
        <v>22</v>
      </c>
      <c r="V91" s="58" t="s">
        <v>2344</v>
      </c>
      <c r="W91" s="61"/>
      <c r="X91" s="269" t="b">
        <v>1</v>
      </c>
      <c r="Z91" s="270">
        <v>46185.0</v>
      </c>
      <c r="AA91" s="109" t="s">
        <v>5474</v>
      </c>
      <c r="AB91" s="109" t="s">
        <v>5475</v>
      </c>
      <c r="AC91" s="58" t="s">
        <v>11</v>
      </c>
      <c r="AD91" s="58" t="s">
        <v>20</v>
      </c>
      <c r="AE91" s="61"/>
      <c r="AF91" s="269" t="b">
        <v>1</v>
      </c>
      <c r="AH91" s="270">
        <v>46191.0</v>
      </c>
      <c r="AI91" s="312" t="s">
        <v>5476</v>
      </c>
      <c r="AJ91" s="373" t="s">
        <v>5477</v>
      </c>
      <c r="AK91" s="58" t="s">
        <v>16</v>
      </c>
      <c r="AL91" s="58" t="s">
        <v>2344</v>
      </c>
      <c r="AM91" s="61"/>
      <c r="AN91" s="269" t="b">
        <v>1</v>
      </c>
      <c r="AP91" s="270">
        <v>46192.0</v>
      </c>
      <c r="AQ91" s="109" t="s">
        <v>5478</v>
      </c>
      <c r="AR91" s="109" t="s">
        <v>5479</v>
      </c>
      <c r="AS91" s="58" t="s">
        <v>11</v>
      </c>
      <c r="AT91" s="58" t="s">
        <v>20</v>
      </c>
      <c r="AU91" s="61"/>
      <c r="AV91" s="269" t="b">
        <v>1</v>
      </c>
      <c r="AX91" s="270">
        <v>46198.0</v>
      </c>
      <c r="AY91" s="109" t="s">
        <v>5480</v>
      </c>
      <c r="AZ91" s="373" t="s">
        <v>5481</v>
      </c>
      <c r="BA91" s="58" t="s">
        <v>22</v>
      </c>
      <c r="BB91" s="58" t="s">
        <v>9</v>
      </c>
      <c r="BC91" s="61"/>
      <c r="BD91" s="269" t="b">
        <v>1</v>
      </c>
      <c r="BF91" s="194"/>
      <c r="BG91" s="61"/>
      <c r="BH91" s="61"/>
      <c r="BI91" s="81"/>
      <c r="BJ91" s="81"/>
      <c r="BK91" s="61"/>
      <c r="BL91" s="291"/>
      <c r="BM91" s="501"/>
      <c r="BN91" s="270">
        <v>46210.0</v>
      </c>
      <c r="BO91" s="312" t="s">
        <v>5482</v>
      </c>
      <c r="BP91" s="373" t="s">
        <v>5483</v>
      </c>
      <c r="BQ91" s="58" t="s">
        <v>16</v>
      </c>
      <c r="BR91" s="58" t="s">
        <v>2347</v>
      </c>
      <c r="BS91" s="61"/>
      <c r="BT91" s="269" t="b">
        <v>1</v>
      </c>
      <c r="BV91" s="380">
        <v>46206.0</v>
      </c>
      <c r="BW91" s="465" t="s">
        <v>5484</v>
      </c>
      <c r="BX91" s="465" t="s">
        <v>5485</v>
      </c>
      <c r="BY91" s="492" t="s">
        <v>18</v>
      </c>
      <c r="BZ91" s="492" t="s">
        <v>14</v>
      </c>
      <c r="CA91" s="61"/>
      <c r="CB91" s="269" t="b">
        <v>1</v>
      </c>
    </row>
    <row r="92" ht="22.5" customHeight="1">
      <c r="A92" s="368"/>
      <c r="B92" s="369"/>
      <c r="C92" s="326"/>
      <c r="D92" s="326"/>
      <c r="E92" s="370"/>
      <c r="F92" s="385"/>
      <c r="G92" s="326"/>
      <c r="H92" s="371"/>
      <c r="J92" s="380">
        <v>46181.0</v>
      </c>
      <c r="K92" s="294" t="s">
        <v>5486</v>
      </c>
      <c r="L92" s="294" t="s">
        <v>5487</v>
      </c>
      <c r="M92" s="409" t="s">
        <v>15</v>
      </c>
      <c r="N92" s="391" t="s">
        <v>2338</v>
      </c>
      <c r="O92" s="61"/>
      <c r="P92" s="269" t="b">
        <v>1</v>
      </c>
      <c r="R92" s="270"/>
      <c r="S92" s="548"/>
      <c r="T92" s="109"/>
      <c r="U92" s="344"/>
      <c r="V92" s="58"/>
      <c r="W92" s="61"/>
      <c r="X92" s="298"/>
      <c r="Z92" s="270">
        <v>46185.0</v>
      </c>
      <c r="AA92" s="109" t="s">
        <v>5488</v>
      </c>
      <c r="AB92" s="109" t="s">
        <v>5489</v>
      </c>
      <c r="AC92" s="58" t="s">
        <v>11</v>
      </c>
      <c r="AD92" s="58" t="s">
        <v>20</v>
      </c>
      <c r="AE92" s="61"/>
      <c r="AF92" s="269" t="b">
        <v>1</v>
      </c>
      <c r="AH92" s="270">
        <v>46191.0</v>
      </c>
      <c r="AI92" s="312" t="s">
        <v>5490</v>
      </c>
      <c r="AJ92" s="373" t="s">
        <v>5491</v>
      </c>
      <c r="AK92" s="58" t="s">
        <v>44</v>
      </c>
      <c r="AL92" s="58" t="s">
        <v>2344</v>
      </c>
      <c r="AM92" s="61"/>
      <c r="AN92" s="269" t="b">
        <v>1</v>
      </c>
      <c r="AP92" s="270">
        <v>46192.0</v>
      </c>
      <c r="AQ92" s="109" t="s">
        <v>5492</v>
      </c>
      <c r="AR92" s="109" t="s">
        <v>5493</v>
      </c>
      <c r="AS92" s="58" t="s">
        <v>23</v>
      </c>
      <c r="AT92" s="58" t="s">
        <v>20</v>
      </c>
      <c r="AU92" s="61"/>
      <c r="AV92" s="269" t="b">
        <v>1</v>
      </c>
      <c r="AX92" s="270">
        <v>46199.0</v>
      </c>
      <c r="AY92" s="109" t="s">
        <v>5494</v>
      </c>
      <c r="AZ92" s="373" t="s">
        <v>5495</v>
      </c>
      <c r="BA92" s="58" t="s">
        <v>22</v>
      </c>
      <c r="BB92" s="58" t="s">
        <v>28</v>
      </c>
      <c r="BC92" s="61"/>
      <c r="BD92" s="269" t="b">
        <v>1</v>
      </c>
      <c r="BF92" s="194"/>
      <c r="BG92" s="61"/>
      <c r="BH92" s="61"/>
      <c r="BI92" s="81"/>
      <c r="BJ92" s="81"/>
      <c r="BK92" s="61"/>
      <c r="BL92" s="291"/>
      <c r="BM92" s="501"/>
      <c r="BN92" s="270">
        <v>46210.0</v>
      </c>
      <c r="BO92" s="312" t="s">
        <v>5496</v>
      </c>
      <c r="BP92" s="373" t="s">
        <v>5497</v>
      </c>
      <c r="BQ92" s="58" t="s">
        <v>16</v>
      </c>
      <c r="BR92" s="58" t="s">
        <v>2347</v>
      </c>
      <c r="BS92" s="61"/>
      <c r="BT92" s="269" t="b">
        <v>1</v>
      </c>
      <c r="BV92" s="380">
        <v>46206.0</v>
      </c>
      <c r="BW92" s="417" t="s">
        <v>5498</v>
      </c>
      <c r="BX92" s="417" t="s">
        <v>5499</v>
      </c>
      <c r="BY92" s="418" t="s">
        <v>18</v>
      </c>
      <c r="BZ92" s="418" t="s">
        <v>14</v>
      </c>
      <c r="CA92" s="61"/>
      <c r="CB92" s="269" t="b">
        <v>1</v>
      </c>
    </row>
    <row r="93" ht="22.5" customHeight="1">
      <c r="A93" s="368"/>
      <c r="B93" s="369"/>
      <c r="C93" s="326"/>
      <c r="D93" s="326"/>
      <c r="E93" s="370"/>
      <c r="F93" s="385"/>
      <c r="G93" s="326"/>
      <c r="H93" s="371"/>
      <c r="J93" s="382">
        <v>46181.0</v>
      </c>
      <c r="K93" s="273" t="s">
        <v>5500</v>
      </c>
      <c r="L93" s="273" t="s">
        <v>5501</v>
      </c>
      <c r="M93" s="395" t="s">
        <v>30</v>
      </c>
      <c r="N93" s="431" t="s">
        <v>2338</v>
      </c>
      <c r="O93" s="61"/>
      <c r="P93" s="269" t="b">
        <v>1</v>
      </c>
      <c r="R93" s="270"/>
      <c r="S93" s="109"/>
      <c r="T93" s="109"/>
      <c r="U93" s="344"/>
      <c r="V93" s="58"/>
      <c r="W93" s="61"/>
      <c r="X93" s="298"/>
      <c r="Z93" s="270">
        <v>46185.0</v>
      </c>
      <c r="AA93" s="109" t="s">
        <v>5502</v>
      </c>
      <c r="AB93" s="109" t="s">
        <v>5503</v>
      </c>
      <c r="AC93" s="58" t="s">
        <v>11</v>
      </c>
      <c r="AD93" s="58" t="s">
        <v>20</v>
      </c>
      <c r="AE93" s="61"/>
      <c r="AF93" s="269" t="b">
        <v>1</v>
      </c>
      <c r="AH93" s="270">
        <v>46191.0</v>
      </c>
      <c r="AI93" s="312" t="s">
        <v>5504</v>
      </c>
      <c r="AJ93" s="312" t="s">
        <v>5505</v>
      </c>
      <c r="AK93" s="58" t="s">
        <v>19</v>
      </c>
      <c r="AL93" s="58" t="s">
        <v>2344</v>
      </c>
      <c r="AM93" s="61"/>
      <c r="AN93" s="269" t="b">
        <v>1</v>
      </c>
      <c r="AP93" s="270">
        <v>46192.0</v>
      </c>
      <c r="AQ93" s="109" t="s">
        <v>5506</v>
      </c>
      <c r="AR93" s="109" t="s">
        <v>5507</v>
      </c>
      <c r="AS93" s="58" t="s">
        <v>18</v>
      </c>
      <c r="AT93" s="58" t="s">
        <v>20</v>
      </c>
      <c r="AU93" s="61"/>
      <c r="AV93" s="269" t="b">
        <v>1</v>
      </c>
      <c r="AX93" s="270">
        <v>46199.0</v>
      </c>
      <c r="AY93" s="109" t="s">
        <v>5508</v>
      </c>
      <c r="AZ93" s="373" t="s">
        <v>5509</v>
      </c>
      <c r="BA93" s="58" t="s">
        <v>22</v>
      </c>
      <c r="BB93" s="58" t="s">
        <v>28</v>
      </c>
      <c r="BC93" s="61"/>
      <c r="BD93" s="269" t="b">
        <v>1</v>
      </c>
      <c r="BF93" s="194"/>
      <c r="BG93" s="61"/>
      <c r="BH93" s="61"/>
      <c r="BI93" s="81"/>
      <c r="BJ93" s="81"/>
      <c r="BK93" s="61"/>
      <c r="BL93" s="291"/>
      <c r="BM93" s="501"/>
      <c r="BN93" s="270">
        <v>46210.0</v>
      </c>
      <c r="BO93" s="109" t="s">
        <v>5510</v>
      </c>
      <c r="BP93" s="373" t="s">
        <v>5511</v>
      </c>
      <c r="BQ93" s="58" t="s">
        <v>32</v>
      </c>
      <c r="BR93" s="58" t="s">
        <v>9</v>
      </c>
      <c r="BS93" s="61"/>
      <c r="BT93" s="269" t="b">
        <v>1</v>
      </c>
      <c r="BV93" s="380">
        <v>46206.0</v>
      </c>
      <c r="BW93" s="465" t="s">
        <v>5512</v>
      </c>
      <c r="BX93" s="465" t="s">
        <v>5513</v>
      </c>
      <c r="BY93" s="492" t="s">
        <v>11</v>
      </c>
      <c r="BZ93" s="492" t="s">
        <v>14</v>
      </c>
      <c r="CA93" s="61"/>
      <c r="CB93" s="269" t="b">
        <v>1</v>
      </c>
    </row>
    <row r="94" ht="22.5" customHeight="1">
      <c r="A94" s="368"/>
      <c r="B94" s="369"/>
      <c r="C94" s="326"/>
      <c r="D94" s="326"/>
      <c r="E94" s="370"/>
      <c r="F94" s="385"/>
      <c r="G94" s="326"/>
      <c r="H94" s="371"/>
      <c r="J94" s="380">
        <v>46181.0</v>
      </c>
      <c r="K94" s="294" t="s">
        <v>5514</v>
      </c>
      <c r="L94" s="294" t="s">
        <v>5515</v>
      </c>
      <c r="M94" s="409" t="s">
        <v>18</v>
      </c>
      <c r="N94" s="391" t="s">
        <v>2338</v>
      </c>
      <c r="O94" s="61"/>
      <c r="P94" s="269" t="b">
        <v>1</v>
      </c>
      <c r="R94" s="270"/>
      <c r="S94" s="109"/>
      <c r="T94" s="109"/>
      <c r="U94" s="344"/>
      <c r="V94" s="58"/>
      <c r="W94" s="61"/>
      <c r="X94" s="298"/>
      <c r="Z94" s="270">
        <v>46185.0</v>
      </c>
      <c r="AA94" s="294" t="s">
        <v>5516</v>
      </c>
      <c r="AB94" s="294" t="s">
        <v>5517</v>
      </c>
      <c r="AC94" s="409" t="s">
        <v>18</v>
      </c>
      <c r="AD94" s="391" t="s">
        <v>2338</v>
      </c>
      <c r="AE94" s="61"/>
      <c r="AF94" s="269" t="b">
        <v>1</v>
      </c>
      <c r="AH94" s="270">
        <v>46191.0</v>
      </c>
      <c r="AI94" s="312" t="s">
        <v>5518</v>
      </c>
      <c r="AJ94" s="312" t="s">
        <v>5519</v>
      </c>
      <c r="AK94" s="58" t="s">
        <v>24</v>
      </c>
      <c r="AL94" s="58" t="s">
        <v>2347</v>
      </c>
      <c r="AM94" s="61"/>
      <c r="AN94" s="269" t="b">
        <v>1</v>
      </c>
      <c r="AP94" s="270">
        <v>46192.0</v>
      </c>
      <c r="AQ94" s="109" t="s">
        <v>5520</v>
      </c>
      <c r="AR94" s="109" t="s">
        <v>5521</v>
      </c>
      <c r="AS94" s="58" t="s">
        <v>15</v>
      </c>
      <c r="AT94" s="58" t="s">
        <v>20</v>
      </c>
      <c r="AU94" s="61"/>
      <c r="AV94" s="269" t="b">
        <v>1</v>
      </c>
      <c r="AX94" s="270">
        <v>46199.0</v>
      </c>
      <c r="AY94" s="109" t="s">
        <v>5522</v>
      </c>
      <c r="AZ94" s="373" t="s">
        <v>5523</v>
      </c>
      <c r="BA94" s="58" t="s">
        <v>22</v>
      </c>
      <c r="BB94" s="58" t="s">
        <v>28</v>
      </c>
      <c r="BC94" s="61"/>
      <c r="BD94" s="269" t="b">
        <v>1</v>
      </c>
      <c r="BE94" s="428"/>
      <c r="BF94" s="194"/>
      <c r="BG94" s="61"/>
      <c r="BH94" s="61"/>
      <c r="BI94" s="81"/>
      <c r="BJ94" s="81"/>
      <c r="BK94" s="61"/>
      <c r="BL94" s="291"/>
      <c r="BM94" s="501"/>
      <c r="BN94" s="270">
        <v>46210.0</v>
      </c>
      <c r="BO94" s="312" t="s">
        <v>5524</v>
      </c>
      <c r="BP94" s="373" t="s">
        <v>5525</v>
      </c>
      <c r="BQ94" s="58" t="s">
        <v>16</v>
      </c>
      <c r="BR94" s="58" t="s">
        <v>2347</v>
      </c>
      <c r="BS94" s="61"/>
      <c r="BT94" s="269" t="b">
        <v>1</v>
      </c>
      <c r="BU94" s="428"/>
      <c r="BV94" s="380">
        <v>46206.0</v>
      </c>
      <c r="BW94" s="417" t="s">
        <v>5526</v>
      </c>
      <c r="BX94" s="417" t="s">
        <v>5527</v>
      </c>
      <c r="BY94" s="418" t="s">
        <v>30</v>
      </c>
      <c r="BZ94" s="418" t="s">
        <v>14</v>
      </c>
      <c r="CA94" s="61"/>
      <c r="CB94" s="269" t="b">
        <v>1</v>
      </c>
    </row>
    <row r="95" ht="22.5" customHeight="1">
      <c r="A95" s="368"/>
      <c r="B95" s="369"/>
      <c r="C95" s="326"/>
      <c r="D95" s="326"/>
      <c r="E95" s="370"/>
      <c r="F95" s="385"/>
      <c r="G95" s="326"/>
      <c r="H95" s="371"/>
      <c r="J95" s="382">
        <v>46181.0</v>
      </c>
      <c r="K95" s="273" t="s">
        <v>5528</v>
      </c>
      <c r="L95" s="273" t="s">
        <v>5529</v>
      </c>
      <c r="M95" s="395" t="s">
        <v>18</v>
      </c>
      <c r="N95" s="431" t="s">
        <v>2338</v>
      </c>
      <c r="O95" s="61"/>
      <c r="P95" s="269" t="b">
        <v>1</v>
      </c>
      <c r="R95" s="270"/>
      <c r="S95" s="109"/>
      <c r="T95" s="109"/>
      <c r="U95" s="344"/>
      <c r="V95" s="58"/>
      <c r="W95" s="61"/>
      <c r="X95" s="298"/>
      <c r="Z95" s="270">
        <v>46185.0</v>
      </c>
      <c r="AA95" s="273" t="s">
        <v>5530</v>
      </c>
      <c r="AB95" s="273" t="s">
        <v>5531</v>
      </c>
      <c r="AC95" s="395" t="s">
        <v>11</v>
      </c>
      <c r="AD95" s="431" t="s">
        <v>2338</v>
      </c>
      <c r="AE95" s="61"/>
      <c r="AF95" s="269" t="b">
        <v>1</v>
      </c>
      <c r="AH95" s="270">
        <v>46192.0</v>
      </c>
      <c r="AI95" s="109" t="s">
        <v>5532</v>
      </c>
      <c r="AJ95" s="373" t="s">
        <v>5533</v>
      </c>
      <c r="AK95" s="58" t="s">
        <v>19</v>
      </c>
      <c r="AL95" s="58" t="s">
        <v>9</v>
      </c>
      <c r="AM95" s="61"/>
      <c r="AN95" s="269" t="b">
        <v>1</v>
      </c>
      <c r="AP95" s="270">
        <v>46192.0</v>
      </c>
      <c r="AQ95" s="109" t="s">
        <v>5534</v>
      </c>
      <c r="AR95" s="109" t="s">
        <v>5535</v>
      </c>
      <c r="AS95" s="58" t="s">
        <v>15</v>
      </c>
      <c r="AT95" s="58" t="s">
        <v>20</v>
      </c>
      <c r="AU95" s="61"/>
      <c r="AV95" s="269" t="b">
        <v>1</v>
      </c>
      <c r="AX95" s="270">
        <v>46199.0</v>
      </c>
      <c r="AY95" s="109" t="s">
        <v>5536</v>
      </c>
      <c r="AZ95" s="373" t="s">
        <v>5537</v>
      </c>
      <c r="BA95" s="58" t="s">
        <v>22</v>
      </c>
      <c r="BB95" s="58" t="s">
        <v>28</v>
      </c>
      <c r="BC95" s="61"/>
      <c r="BD95" s="269" t="b">
        <v>1</v>
      </c>
      <c r="BF95" s="194"/>
      <c r="BG95" s="61"/>
      <c r="BH95" s="61"/>
      <c r="BI95" s="81"/>
      <c r="BJ95" s="81"/>
      <c r="BK95" s="61"/>
      <c r="BL95" s="291"/>
      <c r="BM95" s="501"/>
      <c r="BN95" s="270">
        <v>46210.0</v>
      </c>
      <c r="BO95" s="312" t="s">
        <v>5538</v>
      </c>
      <c r="BP95" s="373" t="s">
        <v>5539</v>
      </c>
      <c r="BQ95" s="58" t="s">
        <v>16</v>
      </c>
      <c r="BR95" s="58" t="s">
        <v>2347</v>
      </c>
      <c r="BS95" s="61"/>
      <c r="BT95" s="269" t="b">
        <v>1</v>
      </c>
      <c r="BV95" s="380">
        <v>46206.0</v>
      </c>
      <c r="BW95" s="465" t="s">
        <v>5540</v>
      </c>
      <c r="BX95" s="465" t="s">
        <v>5541</v>
      </c>
      <c r="BY95" s="492" t="s">
        <v>18</v>
      </c>
      <c r="BZ95" s="492" t="s">
        <v>14</v>
      </c>
      <c r="CA95" s="109" t="s">
        <v>2572</v>
      </c>
      <c r="CB95" s="269" t="b">
        <v>1</v>
      </c>
    </row>
    <row r="96" ht="22.5" customHeight="1">
      <c r="A96" s="368"/>
      <c r="B96" s="369"/>
      <c r="C96" s="326"/>
      <c r="D96" s="326"/>
      <c r="E96" s="370"/>
      <c r="F96" s="385"/>
      <c r="G96" s="195"/>
      <c r="H96" s="371"/>
      <c r="J96" s="380">
        <v>46181.0</v>
      </c>
      <c r="K96" s="294" t="s">
        <v>5542</v>
      </c>
      <c r="L96" s="294" t="s">
        <v>5543</v>
      </c>
      <c r="M96" s="409" t="s">
        <v>25</v>
      </c>
      <c r="N96" s="391" t="s">
        <v>2338</v>
      </c>
      <c r="O96" s="61"/>
      <c r="P96" s="269" t="b">
        <v>1</v>
      </c>
      <c r="R96" s="270"/>
      <c r="S96" s="61"/>
      <c r="T96" s="61"/>
      <c r="U96" s="81"/>
      <c r="V96" s="58"/>
      <c r="W96" s="61"/>
      <c r="X96" s="298"/>
      <c r="Z96" s="270">
        <v>46185.0</v>
      </c>
      <c r="AA96" s="294" t="s">
        <v>5544</v>
      </c>
      <c r="AB96" s="294" t="s">
        <v>5545</v>
      </c>
      <c r="AC96" s="409" t="s">
        <v>27</v>
      </c>
      <c r="AD96" s="391" t="s">
        <v>2338</v>
      </c>
      <c r="AE96" s="61"/>
      <c r="AF96" s="269" t="b">
        <v>1</v>
      </c>
      <c r="AH96" s="270">
        <v>46192.0</v>
      </c>
      <c r="AI96" s="109" t="s">
        <v>5546</v>
      </c>
      <c r="AJ96" s="373" t="s">
        <v>5547</v>
      </c>
      <c r="AK96" s="58" t="s">
        <v>22</v>
      </c>
      <c r="AL96" s="58" t="s">
        <v>2347</v>
      </c>
      <c r="AM96" s="61"/>
      <c r="AN96" s="269" t="b">
        <v>1</v>
      </c>
      <c r="AP96" s="270">
        <v>46192.0</v>
      </c>
      <c r="AQ96" s="109" t="s">
        <v>5548</v>
      </c>
      <c r="AR96" s="109" t="s">
        <v>5549</v>
      </c>
      <c r="AS96" s="58" t="s">
        <v>15</v>
      </c>
      <c r="AT96" s="58" t="s">
        <v>20</v>
      </c>
      <c r="AU96" s="61"/>
      <c r="AV96" s="269" t="b">
        <v>1</v>
      </c>
      <c r="AX96" s="270">
        <v>46199.0</v>
      </c>
      <c r="AY96" s="109" t="s">
        <v>5550</v>
      </c>
      <c r="AZ96" s="373" t="s">
        <v>5551</v>
      </c>
      <c r="BA96" s="58" t="s">
        <v>22</v>
      </c>
      <c r="BB96" s="58" t="s">
        <v>28</v>
      </c>
      <c r="BC96" s="61"/>
      <c r="BD96" s="269" t="b">
        <v>1</v>
      </c>
      <c r="BF96" s="194"/>
      <c r="BG96" s="61"/>
      <c r="BH96" s="61"/>
      <c r="BI96" s="81"/>
      <c r="BJ96" s="81"/>
      <c r="BK96" s="61"/>
      <c r="BL96" s="291"/>
      <c r="BM96" s="501"/>
      <c r="BN96" s="270">
        <v>46210.0</v>
      </c>
      <c r="BO96" s="312" t="s">
        <v>5552</v>
      </c>
      <c r="BP96" s="373" t="s">
        <v>5553</v>
      </c>
      <c r="BQ96" s="58" t="s">
        <v>24</v>
      </c>
      <c r="BR96" s="58" t="s">
        <v>2347</v>
      </c>
      <c r="BS96" s="61"/>
      <c r="BT96" s="269" t="b">
        <v>1</v>
      </c>
      <c r="BV96" s="380">
        <v>46206.0</v>
      </c>
      <c r="BW96" s="109" t="s">
        <v>5554</v>
      </c>
      <c r="BX96" s="109" t="s">
        <v>5555</v>
      </c>
      <c r="BY96" s="58" t="s">
        <v>27</v>
      </c>
      <c r="BZ96" s="58" t="s">
        <v>14</v>
      </c>
      <c r="CA96" s="549" t="s">
        <v>5556</v>
      </c>
      <c r="CB96" s="269" t="b">
        <v>1</v>
      </c>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76">
        <v>46185.0</v>
      </c>
      <c r="AA97" s="463" t="s">
        <v>5557</v>
      </c>
      <c r="AB97" s="463" t="s">
        <v>5558</v>
      </c>
      <c r="AC97" s="470" t="s">
        <v>21</v>
      </c>
      <c r="AD97" s="470" t="s">
        <v>28</v>
      </c>
      <c r="AE97" s="61"/>
      <c r="AF97" s="269" t="b">
        <v>1</v>
      </c>
      <c r="AH97" s="270">
        <v>46192.0</v>
      </c>
      <c r="AI97" s="312" t="s">
        <v>5559</v>
      </c>
      <c r="AJ97" s="373" t="s">
        <v>5560</v>
      </c>
      <c r="AK97" s="58"/>
      <c r="AL97" s="58" t="s">
        <v>2347</v>
      </c>
      <c r="AM97" s="109" t="s">
        <v>5561</v>
      </c>
      <c r="AN97" s="298"/>
      <c r="AP97" s="270">
        <v>46192.0</v>
      </c>
      <c r="AQ97" s="109" t="s">
        <v>5562</v>
      </c>
      <c r="AR97" s="109" t="s">
        <v>5563</v>
      </c>
      <c r="AS97" s="58" t="s">
        <v>11</v>
      </c>
      <c r="AT97" s="58" t="s">
        <v>14</v>
      </c>
      <c r="AU97" s="109" t="s">
        <v>5054</v>
      </c>
      <c r="AV97" s="269" t="b">
        <v>1</v>
      </c>
      <c r="AX97" s="270">
        <v>46199.0</v>
      </c>
      <c r="AY97" s="109" t="s">
        <v>5564</v>
      </c>
      <c r="AZ97" s="373" t="s">
        <v>5565</v>
      </c>
      <c r="BA97" s="58" t="s">
        <v>22</v>
      </c>
      <c r="BB97" s="58" t="s">
        <v>28</v>
      </c>
      <c r="BC97" s="109" t="s">
        <v>3985</v>
      </c>
      <c r="BD97" s="269" t="b">
        <v>1</v>
      </c>
      <c r="BF97" s="194"/>
      <c r="BG97" s="61"/>
      <c r="BH97" s="61"/>
      <c r="BI97" s="81"/>
      <c r="BJ97" s="81"/>
      <c r="BK97" s="61"/>
      <c r="BL97" s="291"/>
      <c r="BM97" s="501"/>
      <c r="BN97" s="270">
        <v>46210.0</v>
      </c>
      <c r="BO97" s="109" t="s">
        <v>5566</v>
      </c>
      <c r="BP97" s="373" t="s">
        <v>5567</v>
      </c>
      <c r="BQ97" s="58" t="s">
        <v>19</v>
      </c>
      <c r="BR97" s="58" t="s">
        <v>2347</v>
      </c>
      <c r="BS97" s="109"/>
      <c r="BT97" s="269" t="b">
        <v>1</v>
      </c>
      <c r="BV97" s="270">
        <v>46210.0</v>
      </c>
      <c r="BW97" s="109" t="s">
        <v>5568</v>
      </c>
      <c r="BX97" s="109" t="s">
        <v>5569</v>
      </c>
      <c r="BY97" s="58" t="s">
        <v>23</v>
      </c>
      <c r="BZ97" s="58" t="s">
        <v>2347</v>
      </c>
      <c r="CA97" s="61"/>
      <c r="CB97" s="269" t="b">
        <v>1</v>
      </c>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5570</v>
      </c>
      <c r="AB98" s="273" t="s">
        <v>5571</v>
      </c>
      <c r="AC98" s="274" t="s">
        <v>30</v>
      </c>
      <c r="AD98" s="274" t="s">
        <v>2337</v>
      </c>
      <c r="AE98" s="61"/>
      <c r="AF98" s="269" t="b">
        <v>1</v>
      </c>
      <c r="AH98" s="270">
        <v>46192.0</v>
      </c>
      <c r="AI98" s="109" t="s">
        <v>5572</v>
      </c>
      <c r="AJ98" s="373" t="s">
        <v>5573</v>
      </c>
      <c r="AK98" s="58" t="s">
        <v>16</v>
      </c>
      <c r="AL98" s="58" t="s">
        <v>9</v>
      </c>
      <c r="AM98" s="109" t="s">
        <v>5574</v>
      </c>
      <c r="AN98" s="269" t="b">
        <v>1</v>
      </c>
      <c r="AP98" s="382">
        <v>46192.0</v>
      </c>
      <c r="AQ98" s="273" t="s">
        <v>5575</v>
      </c>
      <c r="AR98" s="273" t="s">
        <v>5576</v>
      </c>
      <c r="AS98" s="383" t="s">
        <v>18</v>
      </c>
      <c r="AT98" s="410" t="s">
        <v>2338</v>
      </c>
      <c r="AU98" s="61"/>
      <c r="AV98" s="269" t="b">
        <v>1</v>
      </c>
      <c r="AX98" s="270">
        <v>46199.0</v>
      </c>
      <c r="AY98" s="109" t="s">
        <v>5577</v>
      </c>
      <c r="AZ98" s="373" t="s">
        <v>5578</v>
      </c>
      <c r="BA98" s="58" t="s">
        <v>22</v>
      </c>
      <c r="BB98" s="58" t="s">
        <v>28</v>
      </c>
      <c r="BC98" s="61"/>
      <c r="BD98" s="269" t="b">
        <v>1</v>
      </c>
      <c r="BF98" s="194"/>
      <c r="BG98" s="61"/>
      <c r="BH98" s="61"/>
      <c r="BI98" s="81"/>
      <c r="BJ98" s="81"/>
      <c r="BK98" s="61"/>
      <c r="BL98" s="291"/>
      <c r="BM98" s="501"/>
      <c r="BN98" s="270">
        <v>46210.0</v>
      </c>
      <c r="BO98" s="312" t="s">
        <v>5579</v>
      </c>
      <c r="BP98" s="465" t="s">
        <v>5580</v>
      </c>
      <c r="BQ98" s="492" t="s">
        <v>22</v>
      </c>
      <c r="BR98" s="492" t="s">
        <v>2344</v>
      </c>
      <c r="BS98" s="109" t="s">
        <v>5581</v>
      </c>
      <c r="BT98" s="269"/>
      <c r="BV98" s="270">
        <v>46210.0</v>
      </c>
      <c r="BW98" s="109" t="s">
        <v>5582</v>
      </c>
      <c r="BX98" s="109" t="s">
        <v>5583</v>
      </c>
      <c r="BY98" s="58" t="s">
        <v>23</v>
      </c>
      <c r="BZ98" s="58" t="s">
        <v>2347</v>
      </c>
      <c r="CA98" s="61"/>
      <c r="CB98" s="269" t="b">
        <v>1</v>
      </c>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5584</v>
      </c>
      <c r="AB99" s="294" t="s">
        <v>5585</v>
      </c>
      <c r="AC99" s="295" t="s">
        <v>30</v>
      </c>
      <c r="AD99" s="295" t="s">
        <v>2337</v>
      </c>
      <c r="AE99" s="109"/>
      <c r="AF99" s="269" t="b">
        <v>1</v>
      </c>
      <c r="AH99" s="270">
        <v>46192.0</v>
      </c>
      <c r="AI99" s="109" t="s">
        <v>5586</v>
      </c>
      <c r="AJ99" s="373" t="s">
        <v>5587</v>
      </c>
      <c r="AK99" s="58" t="s">
        <v>10</v>
      </c>
      <c r="AL99" s="58" t="s">
        <v>9</v>
      </c>
      <c r="AM99" s="61"/>
      <c r="AN99" s="269" t="b">
        <v>1</v>
      </c>
      <c r="AP99" s="380">
        <v>46192.0</v>
      </c>
      <c r="AQ99" s="294" t="s">
        <v>5588</v>
      </c>
      <c r="AR99" s="294" t="s">
        <v>5589</v>
      </c>
      <c r="AS99" s="381" t="s">
        <v>25</v>
      </c>
      <c r="AT99" s="295" t="s">
        <v>2338</v>
      </c>
      <c r="AU99" s="61"/>
      <c r="AV99" s="269" t="b">
        <v>1</v>
      </c>
      <c r="AX99" s="270">
        <v>46200.0</v>
      </c>
      <c r="AY99" s="109" t="s">
        <v>5590</v>
      </c>
      <c r="AZ99" s="373" t="s">
        <v>5591</v>
      </c>
      <c r="BA99" s="58" t="s">
        <v>22</v>
      </c>
      <c r="BB99" s="58" t="s">
        <v>2347</v>
      </c>
      <c r="BC99" s="61"/>
      <c r="BD99" s="269" t="b">
        <v>1</v>
      </c>
      <c r="BF99" s="194"/>
      <c r="BG99" s="61"/>
      <c r="BH99" s="61"/>
      <c r="BI99" s="81"/>
      <c r="BJ99" s="81"/>
      <c r="BK99" s="61"/>
      <c r="BL99" s="298"/>
      <c r="BM99" s="501"/>
      <c r="BN99" s="270">
        <v>46210.0</v>
      </c>
      <c r="BO99" s="294" t="s">
        <v>5592</v>
      </c>
      <c r="BP99" s="294" t="s">
        <v>5593</v>
      </c>
      <c r="BQ99" s="295" t="s">
        <v>22</v>
      </c>
      <c r="BR99" s="295" t="s">
        <v>2344</v>
      </c>
      <c r="BS99" s="61"/>
      <c r="BT99" s="269" t="b">
        <v>1</v>
      </c>
      <c r="BV99" s="403">
        <v>46210.0</v>
      </c>
      <c r="BW99" s="294" t="s">
        <v>5594</v>
      </c>
      <c r="BX99" s="294" t="s">
        <v>5595</v>
      </c>
      <c r="BY99" s="295" t="s">
        <v>27</v>
      </c>
      <c r="BZ99" s="295" t="s">
        <v>2337</v>
      </c>
      <c r="CA99" s="61"/>
      <c r="CB99" s="269" t="b">
        <v>1</v>
      </c>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5596</v>
      </c>
      <c r="AB100" s="273" t="s">
        <v>5597</v>
      </c>
      <c r="AC100" s="274" t="s">
        <v>30</v>
      </c>
      <c r="AD100" s="274" t="s">
        <v>2337</v>
      </c>
      <c r="AE100" s="61"/>
      <c r="AF100" s="269" t="b">
        <v>1</v>
      </c>
      <c r="AH100" s="270">
        <v>46192.0</v>
      </c>
      <c r="AI100" s="109" t="s">
        <v>5598</v>
      </c>
      <c r="AJ100" s="373" t="s">
        <v>5599</v>
      </c>
      <c r="AK100" s="58" t="s">
        <v>44</v>
      </c>
      <c r="AL100" s="58" t="s">
        <v>9</v>
      </c>
      <c r="AM100" s="61"/>
      <c r="AN100" s="269" t="b">
        <v>1</v>
      </c>
      <c r="AP100" s="382">
        <v>46192.0</v>
      </c>
      <c r="AQ100" s="430" t="s">
        <v>5600</v>
      </c>
      <c r="AR100" s="430" t="s">
        <v>5601</v>
      </c>
      <c r="AS100" s="410" t="s">
        <v>21</v>
      </c>
      <c r="AT100" s="410" t="s">
        <v>2338</v>
      </c>
      <c r="AU100" s="61"/>
      <c r="AV100" s="269" t="b">
        <v>1</v>
      </c>
      <c r="AX100" s="270">
        <v>46201.0</v>
      </c>
      <c r="AY100" s="109" t="s">
        <v>5602</v>
      </c>
      <c r="AZ100" s="373" t="s">
        <v>5603</v>
      </c>
      <c r="BA100" s="58"/>
      <c r="BB100" s="58" t="s">
        <v>2347</v>
      </c>
      <c r="BC100" s="109" t="s">
        <v>5604</v>
      </c>
      <c r="BD100" s="298"/>
      <c r="BF100" s="194"/>
      <c r="BG100" s="61"/>
      <c r="BH100" s="61"/>
      <c r="BI100" s="81"/>
      <c r="BJ100" s="81"/>
      <c r="BK100" s="61"/>
      <c r="BL100" s="298"/>
      <c r="BM100" s="501"/>
      <c r="BN100" s="270">
        <v>46210.0</v>
      </c>
      <c r="BO100" s="294" t="s">
        <v>5605</v>
      </c>
      <c r="BP100" s="294" t="s">
        <v>5606</v>
      </c>
      <c r="BQ100" s="391" t="s">
        <v>22</v>
      </c>
      <c r="BR100" s="391" t="s">
        <v>2344</v>
      </c>
      <c r="BS100" s="109"/>
      <c r="BT100" s="269" t="b">
        <v>1</v>
      </c>
      <c r="BV100" s="401">
        <v>46210.0</v>
      </c>
      <c r="BW100" s="273" t="s">
        <v>5607</v>
      </c>
      <c r="BX100" s="273" t="s">
        <v>5608</v>
      </c>
      <c r="BY100" s="274" t="s">
        <v>11</v>
      </c>
      <c r="BZ100" s="274" t="s">
        <v>2337</v>
      </c>
      <c r="CA100" s="61"/>
      <c r="CB100" s="269" t="b">
        <v>1</v>
      </c>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5609</v>
      </c>
      <c r="AB101" s="294" t="s">
        <v>5610</v>
      </c>
      <c r="AC101" s="295" t="s">
        <v>30</v>
      </c>
      <c r="AD101" s="295" t="s">
        <v>2337</v>
      </c>
      <c r="AE101" s="109"/>
      <c r="AF101" s="269" t="b">
        <v>1</v>
      </c>
      <c r="AH101" s="270">
        <v>46192.0</v>
      </c>
      <c r="AI101" s="312" t="s">
        <v>5611</v>
      </c>
      <c r="AJ101" s="373" t="s">
        <v>5612</v>
      </c>
      <c r="AK101" s="58" t="s">
        <v>19</v>
      </c>
      <c r="AL101" s="58" t="s">
        <v>9</v>
      </c>
      <c r="AM101" s="61"/>
      <c r="AN101" s="269" t="b">
        <v>1</v>
      </c>
      <c r="AP101" s="380">
        <v>46192.0</v>
      </c>
      <c r="AQ101" s="294" t="s">
        <v>5613</v>
      </c>
      <c r="AR101" s="294" t="s">
        <v>5614</v>
      </c>
      <c r="AS101" s="295" t="s">
        <v>23</v>
      </c>
      <c r="AT101" s="295" t="s">
        <v>2338</v>
      </c>
      <c r="AU101" s="61"/>
      <c r="AV101" s="269" t="b">
        <v>1</v>
      </c>
      <c r="AX101" s="270">
        <v>46202.0</v>
      </c>
      <c r="AY101" s="109" t="s">
        <v>5615</v>
      </c>
      <c r="AZ101" s="373" t="s">
        <v>5616</v>
      </c>
      <c r="BA101" s="58" t="s">
        <v>22</v>
      </c>
      <c r="BB101" s="58" t="s">
        <v>28</v>
      </c>
      <c r="BC101" s="61"/>
      <c r="BD101" s="269" t="b">
        <v>1</v>
      </c>
      <c r="BF101" s="194"/>
      <c r="BG101" s="61"/>
      <c r="BH101" s="61"/>
      <c r="BI101" s="81"/>
      <c r="BJ101" s="81"/>
      <c r="BK101" s="61"/>
      <c r="BL101" s="298"/>
      <c r="BM101" s="501"/>
      <c r="BN101" s="270">
        <v>46210.0</v>
      </c>
      <c r="BO101" s="294" t="s">
        <v>5617</v>
      </c>
      <c r="BP101" s="294" t="s">
        <v>5618</v>
      </c>
      <c r="BQ101" s="295" t="s">
        <v>22</v>
      </c>
      <c r="BR101" s="295" t="s">
        <v>2344</v>
      </c>
      <c r="BS101" s="61"/>
      <c r="BT101" s="269" t="b">
        <v>1</v>
      </c>
      <c r="BV101" s="403">
        <v>46210.0</v>
      </c>
      <c r="BW101" s="294" t="s">
        <v>5619</v>
      </c>
      <c r="BX101" s="294" t="s">
        <v>5620</v>
      </c>
      <c r="BY101" s="295" t="s">
        <v>30</v>
      </c>
      <c r="BZ101" s="295" t="s">
        <v>2337</v>
      </c>
      <c r="CA101" s="61"/>
      <c r="CB101" s="269" t="b">
        <v>1</v>
      </c>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5621</v>
      </c>
      <c r="AB102" s="273" t="s">
        <v>5622</v>
      </c>
      <c r="AC102" s="402" t="s">
        <v>30</v>
      </c>
      <c r="AD102" s="402" t="s">
        <v>2337</v>
      </c>
      <c r="AE102" s="109"/>
      <c r="AF102" s="269" t="b">
        <v>1</v>
      </c>
      <c r="AH102" s="270">
        <v>46192.0</v>
      </c>
      <c r="AI102" s="312" t="s">
        <v>5623</v>
      </c>
      <c r="AJ102" s="373" t="s">
        <v>5624</v>
      </c>
      <c r="AK102" s="58" t="s">
        <v>32</v>
      </c>
      <c r="AL102" s="58" t="s">
        <v>2347</v>
      </c>
      <c r="AM102" s="61"/>
      <c r="AN102" s="269" t="b">
        <v>1</v>
      </c>
      <c r="AP102" s="382">
        <v>46192.0</v>
      </c>
      <c r="AQ102" s="273" t="s">
        <v>5625</v>
      </c>
      <c r="AR102" s="273" t="s">
        <v>5626</v>
      </c>
      <c r="AS102" s="274" t="s">
        <v>11</v>
      </c>
      <c r="AT102" s="274" t="s">
        <v>2338</v>
      </c>
      <c r="AU102" s="61"/>
      <c r="AV102" s="269" t="b">
        <v>1</v>
      </c>
      <c r="AX102" s="270">
        <v>46202.0</v>
      </c>
      <c r="AY102" s="109" t="s">
        <v>5627</v>
      </c>
      <c r="AZ102" s="373" t="s">
        <v>5628</v>
      </c>
      <c r="BA102" s="58" t="s">
        <v>22</v>
      </c>
      <c r="BB102" s="58" t="s">
        <v>28</v>
      </c>
      <c r="BC102" s="61"/>
      <c r="BD102" s="269" t="b">
        <v>1</v>
      </c>
      <c r="BF102" s="194"/>
      <c r="BG102" s="61"/>
      <c r="BH102" s="61"/>
      <c r="BI102" s="81"/>
      <c r="BJ102" s="81"/>
      <c r="BK102" s="61"/>
      <c r="BL102" s="298"/>
      <c r="BM102" s="501"/>
      <c r="BN102" s="270">
        <v>46210.0</v>
      </c>
      <c r="BO102" s="294" t="s">
        <v>5629</v>
      </c>
      <c r="BP102" s="294" t="s">
        <v>5630</v>
      </c>
      <c r="BQ102" s="391" t="s">
        <v>22</v>
      </c>
      <c r="BR102" s="391" t="s">
        <v>2344</v>
      </c>
      <c r="BS102" s="61"/>
      <c r="BT102" s="269" t="b">
        <v>1</v>
      </c>
      <c r="BV102" s="401">
        <v>46210.0</v>
      </c>
      <c r="BW102" s="273" t="s">
        <v>5631</v>
      </c>
      <c r="BX102" s="273" t="s">
        <v>5632</v>
      </c>
      <c r="BY102" s="274" t="s">
        <v>30</v>
      </c>
      <c r="BZ102" s="274" t="s">
        <v>2337</v>
      </c>
      <c r="CA102" s="61"/>
      <c r="CB102" s="269" t="b">
        <v>1</v>
      </c>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5633</v>
      </c>
      <c r="AB103" s="294" t="s">
        <v>5634</v>
      </c>
      <c r="AC103" s="295" t="s">
        <v>30</v>
      </c>
      <c r="AD103" s="295" t="s">
        <v>2337</v>
      </c>
      <c r="AE103" s="61"/>
      <c r="AF103" s="269" t="b">
        <v>1</v>
      </c>
      <c r="AH103" s="270">
        <v>46193.0</v>
      </c>
      <c r="AI103" s="109" t="s">
        <v>5635</v>
      </c>
      <c r="AJ103" s="373" t="s">
        <v>5636</v>
      </c>
      <c r="AK103" s="58" t="s">
        <v>24</v>
      </c>
      <c r="AL103" s="58" t="s">
        <v>2347</v>
      </c>
      <c r="AM103" s="61"/>
      <c r="AN103" s="269" t="b">
        <v>1</v>
      </c>
      <c r="AP103" s="403">
        <v>46192.0</v>
      </c>
      <c r="AQ103" s="417" t="s">
        <v>5637</v>
      </c>
      <c r="AR103" s="294" t="s">
        <v>5638</v>
      </c>
      <c r="AS103" s="295" t="s">
        <v>15</v>
      </c>
      <c r="AT103" s="295" t="s">
        <v>2337</v>
      </c>
      <c r="AU103" s="109" t="s">
        <v>5639</v>
      </c>
      <c r="AV103" s="269" t="b">
        <v>1</v>
      </c>
      <c r="AX103" s="270">
        <v>46202.0</v>
      </c>
      <c r="AY103" s="109" t="s">
        <v>5640</v>
      </c>
      <c r="AZ103" s="373" t="s">
        <v>5641</v>
      </c>
      <c r="BA103" s="58" t="s">
        <v>22</v>
      </c>
      <c r="BB103" s="58" t="s">
        <v>28</v>
      </c>
      <c r="BC103" s="61"/>
      <c r="BD103" s="269" t="b">
        <v>1</v>
      </c>
      <c r="BF103" s="194"/>
      <c r="BG103" s="61"/>
      <c r="BH103" s="61"/>
      <c r="BI103" s="81"/>
      <c r="BJ103" s="81"/>
      <c r="BK103" s="61"/>
      <c r="BL103" s="298"/>
      <c r="BM103" s="501"/>
      <c r="BN103" s="270">
        <v>46210.0</v>
      </c>
      <c r="BO103" s="273" t="s">
        <v>5642</v>
      </c>
      <c r="BP103" s="273" t="s">
        <v>3667</v>
      </c>
      <c r="BQ103" s="402"/>
      <c r="BR103" s="402" t="s">
        <v>2344</v>
      </c>
      <c r="BS103" s="109" t="s">
        <v>5643</v>
      </c>
      <c r="BT103" s="269"/>
      <c r="BV103" s="403">
        <v>46210.0</v>
      </c>
      <c r="BW103" s="294" t="s">
        <v>5644</v>
      </c>
      <c r="BX103" s="294" t="s">
        <v>5645</v>
      </c>
      <c r="BY103" s="295" t="s">
        <v>18</v>
      </c>
      <c r="BZ103" s="295" t="s">
        <v>2337</v>
      </c>
      <c r="CA103" s="61"/>
      <c r="CB103" s="269" t="b">
        <v>1</v>
      </c>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5646</v>
      </c>
      <c r="AB104" s="273" t="s">
        <v>5647</v>
      </c>
      <c r="AC104" s="274" t="s">
        <v>30</v>
      </c>
      <c r="AD104" s="274" t="s">
        <v>2337</v>
      </c>
      <c r="AE104" s="61"/>
      <c r="AF104" s="269" t="b">
        <v>1</v>
      </c>
      <c r="AH104" s="270">
        <v>46194.0</v>
      </c>
      <c r="AI104" s="109" t="s">
        <v>5648</v>
      </c>
      <c r="AJ104" s="373" t="s">
        <v>5649</v>
      </c>
      <c r="AK104" s="58" t="s">
        <v>22</v>
      </c>
      <c r="AL104" s="58" t="s">
        <v>2347</v>
      </c>
      <c r="AM104" s="61"/>
      <c r="AN104" s="269" t="b">
        <v>1</v>
      </c>
      <c r="AP104" s="401">
        <v>46192.0</v>
      </c>
      <c r="AQ104" s="273" t="s">
        <v>5650</v>
      </c>
      <c r="AR104" s="273" t="s">
        <v>5651</v>
      </c>
      <c r="AS104" s="274" t="s">
        <v>11</v>
      </c>
      <c r="AT104" s="274" t="s">
        <v>2337</v>
      </c>
      <c r="AU104" s="61"/>
      <c r="AV104" s="269" t="b">
        <v>1</v>
      </c>
      <c r="AX104" s="270">
        <v>46202.0</v>
      </c>
      <c r="AY104" s="109" t="s">
        <v>5652</v>
      </c>
      <c r="AZ104" s="109" t="s">
        <v>5653</v>
      </c>
      <c r="BA104" s="58" t="s">
        <v>16</v>
      </c>
      <c r="BB104" s="58" t="s">
        <v>9</v>
      </c>
      <c r="BC104" s="61"/>
      <c r="BD104" s="269" t="b">
        <v>1</v>
      </c>
      <c r="BF104" s="194"/>
      <c r="BG104" s="61"/>
      <c r="BH104" s="61"/>
      <c r="BI104" s="81"/>
      <c r="BJ104" s="81"/>
      <c r="BK104" s="61"/>
      <c r="BL104" s="298"/>
      <c r="BM104" s="501"/>
      <c r="BN104" s="270">
        <v>46210.0</v>
      </c>
      <c r="BO104" s="294" t="s">
        <v>5654</v>
      </c>
      <c r="BP104" s="294" t="s">
        <v>5655</v>
      </c>
      <c r="BQ104" s="391" t="s">
        <v>22</v>
      </c>
      <c r="BR104" s="391" t="s">
        <v>2344</v>
      </c>
      <c r="BS104" s="61"/>
      <c r="BT104" s="269" t="b">
        <v>1</v>
      </c>
      <c r="BV104" s="401">
        <v>46210.0</v>
      </c>
      <c r="BW104" s="273" t="s">
        <v>5656</v>
      </c>
      <c r="BX104" s="273" t="s">
        <v>5657</v>
      </c>
      <c r="BY104" s="274" t="s">
        <v>18</v>
      </c>
      <c r="BZ104" s="274" t="s">
        <v>2337</v>
      </c>
      <c r="CA104" s="61"/>
      <c r="CB104" s="269" t="b">
        <v>1</v>
      </c>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5658</v>
      </c>
      <c r="AB105" s="294" t="s">
        <v>5659</v>
      </c>
      <c r="AC105" s="295" t="s">
        <v>11</v>
      </c>
      <c r="AD105" s="295" t="s">
        <v>2337</v>
      </c>
      <c r="AE105" s="61"/>
      <c r="AF105" s="269" t="b">
        <v>1</v>
      </c>
      <c r="AH105" s="270">
        <v>46194.0</v>
      </c>
      <c r="AI105" s="273" t="s">
        <v>5660</v>
      </c>
      <c r="AJ105" s="273" t="s">
        <v>5661</v>
      </c>
      <c r="AK105" s="274" t="s">
        <v>44</v>
      </c>
      <c r="AL105" s="274" t="s">
        <v>3664</v>
      </c>
      <c r="AM105" s="61"/>
      <c r="AN105" s="269" t="b">
        <v>1</v>
      </c>
      <c r="AP105" s="403">
        <v>46192.0</v>
      </c>
      <c r="AQ105" s="294" t="s">
        <v>5662</v>
      </c>
      <c r="AR105" s="294" t="s">
        <v>5663</v>
      </c>
      <c r="AS105" s="295" t="s">
        <v>11</v>
      </c>
      <c r="AT105" s="295" t="s">
        <v>2337</v>
      </c>
      <c r="AU105" s="61"/>
      <c r="AV105" s="269" t="b">
        <v>1</v>
      </c>
      <c r="AX105" s="270">
        <v>46202.0</v>
      </c>
      <c r="AY105" s="109" t="s">
        <v>5664</v>
      </c>
      <c r="AZ105" s="373" t="s">
        <v>5665</v>
      </c>
      <c r="BA105" s="58" t="s">
        <v>22</v>
      </c>
      <c r="BB105" s="58" t="s">
        <v>9</v>
      </c>
      <c r="BC105" s="61"/>
      <c r="BD105" s="269" t="b">
        <v>1</v>
      </c>
      <c r="BF105" s="194"/>
      <c r="BG105" s="61"/>
      <c r="BH105" s="61"/>
      <c r="BI105" s="81"/>
      <c r="BJ105" s="81"/>
      <c r="BK105" s="61"/>
      <c r="BL105" s="298"/>
      <c r="BM105" s="501"/>
      <c r="BN105" s="270">
        <v>46210.0</v>
      </c>
      <c r="BO105" s="312" t="s">
        <v>5666</v>
      </c>
      <c r="BP105" s="373" t="s">
        <v>5667</v>
      </c>
      <c r="BQ105" s="58" t="s">
        <v>22</v>
      </c>
      <c r="BR105" s="58" t="s">
        <v>2344</v>
      </c>
      <c r="BS105" s="61"/>
      <c r="BT105" s="269" t="b">
        <v>1</v>
      </c>
      <c r="BV105" s="403">
        <v>46210.0</v>
      </c>
      <c r="BW105" s="294" t="s">
        <v>5668</v>
      </c>
      <c r="BX105" s="294" t="s">
        <v>5669</v>
      </c>
      <c r="BY105" s="295" t="s">
        <v>23</v>
      </c>
      <c r="BZ105" s="295" t="s">
        <v>2337</v>
      </c>
      <c r="CA105" s="61"/>
      <c r="CB105" s="269" t="b">
        <v>1</v>
      </c>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5670</v>
      </c>
      <c r="AB106" s="273" t="s">
        <v>5671</v>
      </c>
      <c r="AC106" s="274" t="s">
        <v>27</v>
      </c>
      <c r="AD106" s="274" t="s">
        <v>2337</v>
      </c>
      <c r="AE106" s="61"/>
      <c r="AF106" s="269" t="b">
        <v>1</v>
      </c>
      <c r="AH106" s="270">
        <v>46194.0</v>
      </c>
      <c r="AI106" s="294" t="s">
        <v>5672</v>
      </c>
      <c r="AJ106" s="294" t="s">
        <v>5673</v>
      </c>
      <c r="AK106" s="295" t="s">
        <v>32</v>
      </c>
      <c r="AL106" s="295" t="s">
        <v>3664</v>
      </c>
      <c r="AM106" s="61"/>
      <c r="AN106" s="269" t="b">
        <v>1</v>
      </c>
      <c r="AP106" s="401">
        <v>46192.0</v>
      </c>
      <c r="AQ106" s="273" t="s">
        <v>5674</v>
      </c>
      <c r="AR106" s="273" t="s">
        <v>5675</v>
      </c>
      <c r="AS106" s="274" t="s">
        <v>21</v>
      </c>
      <c r="AT106" s="274" t="s">
        <v>2337</v>
      </c>
      <c r="AU106" s="109" t="s">
        <v>2572</v>
      </c>
      <c r="AV106" s="298"/>
      <c r="AX106" s="270">
        <v>46202.0</v>
      </c>
      <c r="AY106" s="109" t="s">
        <v>5676</v>
      </c>
      <c r="AZ106" s="373" t="s">
        <v>5677</v>
      </c>
      <c r="BA106" s="58" t="s">
        <v>16</v>
      </c>
      <c r="BB106" s="58" t="s">
        <v>9</v>
      </c>
      <c r="BC106" s="61"/>
      <c r="BD106" s="269" t="b">
        <v>1</v>
      </c>
      <c r="BF106" s="194"/>
      <c r="BG106" s="61"/>
      <c r="BH106" s="61"/>
      <c r="BI106" s="81"/>
      <c r="BJ106" s="81"/>
      <c r="BK106" s="61"/>
      <c r="BL106" s="298"/>
      <c r="BM106" s="501"/>
      <c r="BN106" s="270">
        <v>46210.0</v>
      </c>
      <c r="BO106" s="312" t="s">
        <v>5678</v>
      </c>
      <c r="BP106" s="373" t="s">
        <v>5679</v>
      </c>
      <c r="BQ106" s="58"/>
      <c r="BR106" s="58" t="s">
        <v>2344</v>
      </c>
      <c r="BS106" s="109" t="s">
        <v>2432</v>
      </c>
      <c r="BT106" s="269"/>
      <c r="BV106" s="270">
        <v>46209.0</v>
      </c>
      <c r="BW106" s="405" t="s">
        <v>5680</v>
      </c>
      <c r="BX106" s="405" t="s">
        <v>5681</v>
      </c>
      <c r="BY106" s="504" t="s">
        <v>15</v>
      </c>
      <c r="BZ106" s="504" t="s">
        <v>2338</v>
      </c>
      <c r="CA106" s="109" t="s">
        <v>5682</v>
      </c>
      <c r="CB106" s="269" t="b">
        <v>1</v>
      </c>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5683</v>
      </c>
      <c r="AB107" s="294" t="s">
        <v>5684</v>
      </c>
      <c r="AC107" s="295"/>
      <c r="AD107" s="295" t="s">
        <v>2337</v>
      </c>
      <c r="AE107" s="61"/>
      <c r="AF107" s="269" t="b">
        <v>0</v>
      </c>
      <c r="AH107" s="194"/>
      <c r="AI107" s="61"/>
      <c r="AJ107" s="61"/>
      <c r="AK107" s="81"/>
      <c r="AL107" s="81"/>
      <c r="AM107" s="61"/>
      <c r="AN107" s="298"/>
      <c r="AP107" s="403">
        <v>46192.0</v>
      </c>
      <c r="AQ107" s="294" t="s">
        <v>5685</v>
      </c>
      <c r="AR107" s="294" t="s">
        <v>5686</v>
      </c>
      <c r="AS107" s="295" t="s">
        <v>23</v>
      </c>
      <c r="AT107" s="295" t="s">
        <v>2337</v>
      </c>
      <c r="AU107" s="61"/>
      <c r="AV107" s="269" t="b">
        <v>1</v>
      </c>
      <c r="AX107" s="270">
        <v>46202.0</v>
      </c>
      <c r="AY107" s="109" t="s">
        <v>5687</v>
      </c>
      <c r="AZ107" s="373" t="s">
        <v>5688</v>
      </c>
      <c r="BA107" s="58" t="s">
        <v>22</v>
      </c>
      <c r="BB107" s="58" t="s">
        <v>28</v>
      </c>
      <c r="BC107" s="61"/>
      <c r="BD107" s="269" t="b">
        <v>1</v>
      </c>
      <c r="BF107" s="194"/>
      <c r="BG107" s="61"/>
      <c r="BH107" s="61"/>
      <c r="BI107" s="81"/>
      <c r="BJ107" s="81"/>
      <c r="BK107" s="61"/>
      <c r="BL107" s="298"/>
      <c r="BM107" s="501"/>
      <c r="BN107" s="270">
        <v>46210.0</v>
      </c>
      <c r="BO107" s="312" t="s">
        <v>5689</v>
      </c>
      <c r="BP107" s="373" t="s">
        <v>5690</v>
      </c>
      <c r="BQ107" s="344" t="s">
        <v>32</v>
      </c>
      <c r="BR107" s="58" t="s">
        <v>2344</v>
      </c>
      <c r="BS107" s="109" t="s">
        <v>5691</v>
      </c>
      <c r="BT107" s="269" t="b">
        <v>1</v>
      </c>
      <c r="BV107" s="270">
        <v>46209.0</v>
      </c>
      <c r="BW107" s="405" t="s">
        <v>5692</v>
      </c>
      <c r="BX107" s="405" t="s">
        <v>5693</v>
      </c>
      <c r="BY107" s="504" t="s">
        <v>15</v>
      </c>
      <c r="BZ107" s="504" t="s">
        <v>2338</v>
      </c>
      <c r="CA107" s="61"/>
      <c r="CB107" s="269" t="b">
        <v>1</v>
      </c>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5694</v>
      </c>
      <c r="AB108" s="273" t="s">
        <v>5695</v>
      </c>
      <c r="AC108" s="274" t="s">
        <v>27</v>
      </c>
      <c r="AD108" s="274" t="s">
        <v>2337</v>
      </c>
      <c r="AE108" s="61"/>
      <c r="AF108" s="269" t="b">
        <v>1</v>
      </c>
      <c r="AH108" s="194"/>
      <c r="AI108" s="61"/>
      <c r="AJ108" s="61"/>
      <c r="AK108" s="81"/>
      <c r="AL108" s="81"/>
      <c r="AM108" s="61"/>
      <c r="AN108" s="298"/>
      <c r="AP108" s="401">
        <v>46192.0</v>
      </c>
      <c r="AQ108" s="273" t="s">
        <v>5696</v>
      </c>
      <c r="AR108" s="273" t="s">
        <v>5697</v>
      </c>
      <c r="AS108" s="274" t="s">
        <v>27</v>
      </c>
      <c r="AT108" s="274" t="s">
        <v>2337</v>
      </c>
      <c r="AU108" s="109" t="s">
        <v>5698</v>
      </c>
      <c r="AV108" s="269" t="b">
        <v>1</v>
      </c>
      <c r="AX108" s="270">
        <v>46202.0</v>
      </c>
      <c r="AY108" s="109" t="s">
        <v>5699</v>
      </c>
      <c r="AZ108" s="373" t="s">
        <v>5700</v>
      </c>
      <c r="BA108" s="58" t="s">
        <v>22</v>
      </c>
      <c r="BB108" s="58" t="s">
        <v>28</v>
      </c>
      <c r="BC108" s="109" t="s">
        <v>5296</v>
      </c>
      <c r="BD108" s="269" t="b">
        <v>1</v>
      </c>
      <c r="BF108" s="194"/>
      <c r="BG108" s="61"/>
      <c r="BH108" s="61"/>
      <c r="BI108" s="81"/>
      <c r="BJ108" s="81"/>
      <c r="BK108" s="61"/>
      <c r="BL108" s="298"/>
      <c r="BM108" s="501"/>
      <c r="BN108" s="270">
        <v>46210.0</v>
      </c>
      <c r="BO108" s="312" t="s">
        <v>5701</v>
      </c>
      <c r="BP108" s="373" t="s">
        <v>5702</v>
      </c>
      <c r="BQ108" s="58" t="s">
        <v>24</v>
      </c>
      <c r="BR108" s="58" t="s">
        <v>2347</v>
      </c>
      <c r="BS108" s="109"/>
      <c r="BT108" s="269" t="b">
        <v>1</v>
      </c>
      <c r="BV108" s="270">
        <v>46209.0</v>
      </c>
      <c r="BW108" s="430" t="s">
        <v>5703</v>
      </c>
      <c r="BX108" s="430" t="s">
        <v>5704</v>
      </c>
      <c r="BY108" s="431" t="s">
        <v>15</v>
      </c>
      <c r="BZ108" s="431" t="s">
        <v>2338</v>
      </c>
      <c r="CA108" s="61"/>
      <c r="CB108" s="269" t="b">
        <v>1</v>
      </c>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35" t="s">
        <v>5705</v>
      </c>
      <c r="AB109" s="273" t="s">
        <v>5706</v>
      </c>
      <c r="AC109" s="383" t="s">
        <v>27</v>
      </c>
      <c r="AD109" s="410" t="s">
        <v>2338</v>
      </c>
      <c r="AE109" s="61"/>
      <c r="AF109" s="269" t="b">
        <v>1</v>
      </c>
      <c r="AH109" s="270"/>
      <c r="AI109" s="61"/>
      <c r="AJ109" s="550"/>
      <c r="AK109" s="344"/>
      <c r="AL109" s="344"/>
      <c r="AM109" s="61"/>
      <c r="AN109" s="298"/>
      <c r="AP109" s="403">
        <v>46192.0</v>
      </c>
      <c r="AQ109" s="294" t="s">
        <v>5707</v>
      </c>
      <c r="AR109" s="294" t="s">
        <v>5708</v>
      </c>
      <c r="AS109" s="295" t="s">
        <v>11</v>
      </c>
      <c r="AT109" s="295" t="s">
        <v>2337</v>
      </c>
      <c r="AU109" s="61"/>
      <c r="AV109" s="269" t="b">
        <v>1</v>
      </c>
      <c r="AX109" s="270">
        <v>46202.0</v>
      </c>
      <c r="AY109" s="109" t="s">
        <v>5709</v>
      </c>
      <c r="AZ109" s="373" t="s">
        <v>5710</v>
      </c>
      <c r="BA109" s="58" t="s">
        <v>22</v>
      </c>
      <c r="BB109" s="58" t="s">
        <v>28</v>
      </c>
      <c r="BC109" s="61"/>
      <c r="BD109" s="269" t="b">
        <v>1</v>
      </c>
      <c r="BF109" s="194"/>
      <c r="BG109" s="61"/>
      <c r="BH109" s="61"/>
      <c r="BI109" s="81"/>
      <c r="BJ109" s="81"/>
      <c r="BK109" s="61"/>
      <c r="BL109" s="298"/>
      <c r="BM109" s="501"/>
      <c r="BN109" s="270">
        <v>46210.0</v>
      </c>
      <c r="BO109" s="109" t="s">
        <v>5711</v>
      </c>
      <c r="BP109" s="373" t="s">
        <v>5712</v>
      </c>
      <c r="BQ109" s="58" t="s">
        <v>16</v>
      </c>
      <c r="BR109" s="58" t="s">
        <v>9</v>
      </c>
      <c r="BS109" s="61"/>
      <c r="BT109" s="269" t="b">
        <v>1</v>
      </c>
      <c r="BV109" s="270">
        <v>46209.0</v>
      </c>
      <c r="BW109" s="405" t="s">
        <v>5713</v>
      </c>
      <c r="BX109" s="405" t="s">
        <v>5714</v>
      </c>
      <c r="BY109" s="504" t="s">
        <v>23</v>
      </c>
      <c r="BZ109" s="504" t="s">
        <v>2338</v>
      </c>
      <c r="CA109" s="61"/>
      <c r="CB109" s="269" t="b">
        <v>1</v>
      </c>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5715</v>
      </c>
      <c r="AB110" s="294" t="s">
        <v>5716</v>
      </c>
      <c r="AC110" s="381" t="s">
        <v>11</v>
      </c>
      <c r="AD110" s="295" t="s">
        <v>2338</v>
      </c>
      <c r="AE110" s="61"/>
      <c r="AF110" s="269" t="b">
        <v>1</v>
      </c>
      <c r="AH110" s="270"/>
      <c r="AI110" s="109"/>
      <c r="AJ110" s="373"/>
      <c r="AK110" s="344"/>
      <c r="AL110" s="344"/>
      <c r="AM110" s="61"/>
      <c r="AN110" s="298"/>
      <c r="AP110" s="401">
        <v>46192.0</v>
      </c>
      <c r="AQ110" s="273" t="s">
        <v>5717</v>
      </c>
      <c r="AR110" s="273" t="s">
        <v>5718</v>
      </c>
      <c r="AS110" s="274" t="s">
        <v>21</v>
      </c>
      <c r="AT110" s="274" t="s">
        <v>2337</v>
      </c>
      <c r="AU110" s="61"/>
      <c r="AV110" s="269" t="b">
        <v>1</v>
      </c>
      <c r="AX110" s="270">
        <v>46202.0</v>
      </c>
      <c r="AY110" s="109" t="s">
        <v>5719</v>
      </c>
      <c r="AZ110" s="373" t="s">
        <v>5720</v>
      </c>
      <c r="BA110" s="58" t="s">
        <v>22</v>
      </c>
      <c r="BB110" s="58" t="s">
        <v>2347</v>
      </c>
      <c r="BC110" s="61"/>
      <c r="BD110" s="269" t="b">
        <v>1</v>
      </c>
      <c r="BF110" s="194"/>
      <c r="BG110" s="61"/>
      <c r="BH110" s="61"/>
      <c r="BI110" s="81"/>
      <c r="BJ110" s="81"/>
      <c r="BK110" s="61"/>
      <c r="BL110" s="298"/>
      <c r="BM110" s="501"/>
      <c r="BN110" s="270">
        <v>46210.0</v>
      </c>
      <c r="BO110" s="109" t="s">
        <v>5721</v>
      </c>
      <c r="BP110" s="373" t="s">
        <v>5722</v>
      </c>
      <c r="BQ110" s="58" t="s">
        <v>13</v>
      </c>
      <c r="BR110" s="58" t="s">
        <v>9</v>
      </c>
      <c r="BS110" s="109" t="s">
        <v>5723</v>
      </c>
      <c r="BT110" s="269" t="b">
        <v>1</v>
      </c>
      <c r="BV110" s="270">
        <v>46209.0</v>
      </c>
      <c r="BW110" s="430" t="s">
        <v>5724</v>
      </c>
      <c r="BX110" s="430" t="s">
        <v>5725</v>
      </c>
      <c r="BY110" s="431" t="s">
        <v>15</v>
      </c>
      <c r="BZ110" s="431" t="s">
        <v>2338</v>
      </c>
      <c r="CA110" s="61"/>
      <c r="CB110" s="269" t="b">
        <v>1</v>
      </c>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5726</v>
      </c>
      <c r="AB111" s="294" t="s">
        <v>5727</v>
      </c>
      <c r="AC111" s="381" t="s">
        <v>30</v>
      </c>
      <c r="AD111" s="295" t="s">
        <v>2338</v>
      </c>
      <c r="AE111" s="61"/>
      <c r="AF111" s="269" t="b">
        <v>1</v>
      </c>
      <c r="AH111" s="270"/>
      <c r="AI111" s="109"/>
      <c r="AJ111" s="373"/>
      <c r="AK111" s="344"/>
      <c r="AL111" s="344"/>
      <c r="AM111" s="61"/>
      <c r="AN111" s="298"/>
      <c r="AP111" s="403">
        <v>46192.0</v>
      </c>
      <c r="AQ111" s="294" t="s">
        <v>5728</v>
      </c>
      <c r="AR111" s="294" t="s">
        <v>5729</v>
      </c>
      <c r="AS111" s="295" t="s">
        <v>23</v>
      </c>
      <c r="AT111" s="295" t="s">
        <v>2337</v>
      </c>
      <c r="AU111" s="61"/>
      <c r="AV111" s="269" t="b">
        <v>1</v>
      </c>
      <c r="AX111" s="270">
        <v>46202.0</v>
      </c>
      <c r="AY111" s="294" t="s">
        <v>5730</v>
      </c>
      <c r="AZ111" s="294" t="s">
        <v>5731</v>
      </c>
      <c r="BA111" s="295" t="s">
        <v>22</v>
      </c>
      <c r="BB111" s="58" t="s">
        <v>12</v>
      </c>
      <c r="BC111" s="61"/>
      <c r="BD111" s="269" t="b">
        <v>1</v>
      </c>
      <c r="BF111" s="194"/>
      <c r="BG111" s="61"/>
      <c r="BH111" s="61"/>
      <c r="BI111" s="81"/>
      <c r="BJ111" s="81"/>
      <c r="BK111" s="61"/>
      <c r="BL111" s="298"/>
      <c r="BM111" s="501"/>
      <c r="BN111" s="270">
        <v>46210.0</v>
      </c>
      <c r="BO111" s="312" t="s">
        <v>5732</v>
      </c>
      <c r="BP111" s="417" t="s">
        <v>5733</v>
      </c>
      <c r="BQ111" s="418" t="s">
        <v>10</v>
      </c>
      <c r="BR111" s="58" t="s">
        <v>2347</v>
      </c>
      <c r="BS111" s="61"/>
      <c r="BT111" s="269" t="b">
        <v>1</v>
      </c>
      <c r="BV111" s="401">
        <v>46210.0</v>
      </c>
      <c r="BW111" s="273" t="s">
        <v>5734</v>
      </c>
      <c r="BX111" s="273" t="s">
        <v>5735</v>
      </c>
      <c r="BY111" s="274" t="s">
        <v>25</v>
      </c>
      <c r="BZ111" s="274" t="s">
        <v>2337</v>
      </c>
      <c r="CA111" s="61"/>
      <c r="CB111" s="269" t="b">
        <v>1</v>
      </c>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5736</v>
      </c>
      <c r="AB112" s="273" t="s">
        <v>5737</v>
      </c>
      <c r="AC112" s="383"/>
      <c r="AD112" s="293" t="s">
        <v>2338</v>
      </c>
      <c r="AE112" s="109" t="s">
        <v>982</v>
      </c>
      <c r="AF112" s="298"/>
      <c r="AH112" s="270"/>
      <c r="AI112" s="109"/>
      <c r="AJ112" s="373"/>
      <c r="AK112" s="344"/>
      <c r="AL112" s="344"/>
      <c r="AM112" s="61"/>
      <c r="AN112" s="298"/>
      <c r="AP112" s="513">
        <v>46193.0</v>
      </c>
      <c r="AQ112" s="273" t="s">
        <v>5738</v>
      </c>
      <c r="AR112" s="273" t="s">
        <v>5739</v>
      </c>
      <c r="AS112" s="274" t="s">
        <v>21</v>
      </c>
      <c r="AT112" s="274" t="s">
        <v>2337</v>
      </c>
      <c r="AU112" s="61"/>
      <c r="AV112" s="269" t="b">
        <v>1</v>
      </c>
      <c r="AX112" s="270">
        <v>46202.0</v>
      </c>
      <c r="AY112" s="430" t="s">
        <v>5740</v>
      </c>
      <c r="AZ112" s="430" t="s">
        <v>5741</v>
      </c>
      <c r="BA112" s="410" t="s">
        <v>22</v>
      </c>
      <c r="BB112" s="58" t="s">
        <v>12</v>
      </c>
      <c r="BC112" s="61"/>
      <c r="BD112" s="269" t="b">
        <v>1</v>
      </c>
      <c r="BF112" s="194"/>
      <c r="BG112" s="61"/>
      <c r="BH112" s="61"/>
      <c r="BI112" s="81"/>
      <c r="BJ112" s="81"/>
      <c r="BK112" s="61"/>
      <c r="BL112" s="298"/>
      <c r="BM112" s="501"/>
      <c r="BN112" s="270">
        <v>46210.0</v>
      </c>
      <c r="BO112" s="294" t="s">
        <v>5742</v>
      </c>
      <c r="BP112" s="411" t="s">
        <v>5743</v>
      </c>
      <c r="BQ112" s="295" t="s">
        <v>22</v>
      </c>
      <c r="BR112" s="58" t="s">
        <v>12</v>
      </c>
      <c r="BS112" s="61"/>
      <c r="BT112" s="269" t="b">
        <v>1</v>
      </c>
      <c r="BV112" s="540">
        <v>46210.0</v>
      </c>
      <c r="BW112" s="273" t="s">
        <v>5744</v>
      </c>
      <c r="BX112" s="273" t="s">
        <v>5745</v>
      </c>
      <c r="BY112" s="383" t="s">
        <v>23</v>
      </c>
      <c r="BZ112" s="410" t="s">
        <v>2338</v>
      </c>
      <c r="CA112" s="61"/>
      <c r="CB112" s="269" t="b">
        <v>1</v>
      </c>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5746</v>
      </c>
      <c r="AR113" s="294" t="s">
        <v>5747</v>
      </c>
      <c r="AS113" s="295" t="s">
        <v>27</v>
      </c>
      <c r="AT113" s="295" t="s">
        <v>2337</v>
      </c>
      <c r="AU113" s="61"/>
      <c r="AV113" s="269" t="b">
        <v>1</v>
      </c>
      <c r="AX113" s="270">
        <v>46202.0</v>
      </c>
      <c r="AY113" s="405" t="s">
        <v>5748</v>
      </c>
      <c r="AZ113" s="405" t="s">
        <v>5749</v>
      </c>
      <c r="BA113" s="406" t="s">
        <v>22</v>
      </c>
      <c r="BB113" s="58" t="s">
        <v>12</v>
      </c>
      <c r="BC113" s="61"/>
      <c r="BD113" s="269" t="b">
        <v>1</v>
      </c>
      <c r="BF113" s="194"/>
      <c r="BG113" s="61"/>
      <c r="BH113" s="61"/>
      <c r="BI113" s="81"/>
      <c r="BJ113" s="81"/>
      <c r="BK113" s="61"/>
      <c r="BL113" s="298"/>
      <c r="BM113" s="501"/>
      <c r="BN113" s="270">
        <v>46210.0</v>
      </c>
      <c r="BO113" s="273" t="s">
        <v>5750</v>
      </c>
      <c r="BP113" s="413" t="s">
        <v>5751</v>
      </c>
      <c r="BQ113" s="274" t="s">
        <v>22</v>
      </c>
      <c r="BR113" s="58" t="s">
        <v>12</v>
      </c>
      <c r="BS113" s="61"/>
      <c r="BT113" s="269" t="b">
        <v>1</v>
      </c>
      <c r="BV113" s="380">
        <v>46210.0</v>
      </c>
      <c r="BW113" s="294" t="s">
        <v>5752</v>
      </c>
      <c r="BX113" s="294" t="s">
        <v>5753</v>
      </c>
      <c r="BY113" s="381" t="s">
        <v>11</v>
      </c>
      <c r="BZ113" s="295" t="s">
        <v>2338</v>
      </c>
      <c r="CA113" s="61"/>
      <c r="CB113" s="269" t="b">
        <v>1</v>
      </c>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5754</v>
      </c>
      <c r="AR114" s="273" t="s">
        <v>5755</v>
      </c>
      <c r="AS114" s="274" t="s">
        <v>30</v>
      </c>
      <c r="AT114" s="274" t="s">
        <v>2337</v>
      </c>
      <c r="AU114" s="61"/>
      <c r="AV114" s="269" t="b">
        <v>1</v>
      </c>
      <c r="AX114" s="270">
        <v>46202.0</v>
      </c>
      <c r="AY114" s="430" t="s">
        <v>5756</v>
      </c>
      <c r="AZ114" s="430" t="s">
        <v>5757</v>
      </c>
      <c r="BA114" s="410" t="s">
        <v>22</v>
      </c>
      <c r="BB114" s="58" t="s">
        <v>12</v>
      </c>
      <c r="BC114" s="109"/>
      <c r="BD114" s="269" t="b">
        <v>1</v>
      </c>
      <c r="BF114" s="194"/>
      <c r="BG114" s="61"/>
      <c r="BH114" s="61"/>
      <c r="BI114" s="81"/>
      <c r="BJ114" s="81"/>
      <c r="BK114" s="61"/>
      <c r="BL114" s="298"/>
      <c r="BM114" s="501"/>
      <c r="BN114" s="270">
        <v>46210.0</v>
      </c>
      <c r="BO114" s="294" t="s">
        <v>5758</v>
      </c>
      <c r="BP114" s="411" t="s">
        <v>5759</v>
      </c>
      <c r="BQ114" s="295" t="s">
        <v>22</v>
      </c>
      <c r="BR114" s="58" t="s">
        <v>12</v>
      </c>
      <c r="BS114" s="109"/>
      <c r="BT114" s="269" t="b">
        <v>1</v>
      </c>
      <c r="BV114" s="540">
        <v>46210.0</v>
      </c>
      <c r="BW114" s="273" t="s">
        <v>5760</v>
      </c>
      <c r="BX114" s="273" t="s">
        <v>5761</v>
      </c>
      <c r="BY114" s="383" t="s">
        <v>23</v>
      </c>
      <c r="BZ114" s="410" t="s">
        <v>2338</v>
      </c>
      <c r="CA114" s="61"/>
      <c r="CB114" s="269" t="b">
        <v>1</v>
      </c>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5762</v>
      </c>
      <c r="AR115" s="294" t="s">
        <v>5763</v>
      </c>
      <c r="AS115" s="295" t="s">
        <v>30</v>
      </c>
      <c r="AT115" s="295" t="s">
        <v>2337</v>
      </c>
      <c r="AU115" s="61"/>
      <c r="AV115" s="269" t="b">
        <v>1</v>
      </c>
      <c r="AX115" s="270"/>
      <c r="AY115" s="109"/>
      <c r="AZ115" s="373"/>
      <c r="BA115" s="58"/>
      <c r="BB115" s="58"/>
      <c r="BC115" s="61"/>
      <c r="BD115" s="298"/>
      <c r="BF115" s="194"/>
      <c r="BG115" s="61"/>
      <c r="BH115" s="61"/>
      <c r="BI115" s="81"/>
      <c r="BJ115" s="81"/>
      <c r="BK115" s="61"/>
      <c r="BL115" s="298"/>
      <c r="BM115" s="501"/>
      <c r="BN115" s="270">
        <v>46210.0</v>
      </c>
      <c r="BO115" s="273" t="s">
        <v>5764</v>
      </c>
      <c r="BP115" s="413" t="s">
        <v>5765</v>
      </c>
      <c r="BQ115" s="274" t="s">
        <v>22</v>
      </c>
      <c r="BR115" s="58" t="s">
        <v>12</v>
      </c>
      <c r="BS115" s="61"/>
      <c r="BT115" s="269" t="b">
        <v>1</v>
      </c>
      <c r="BV115" s="403">
        <v>46210.0</v>
      </c>
      <c r="BW115" s="294" t="s">
        <v>5766</v>
      </c>
      <c r="BX115" s="294" t="s">
        <v>5767</v>
      </c>
      <c r="BY115" s="295" t="s">
        <v>18</v>
      </c>
      <c r="BZ115" s="295" t="s">
        <v>2337</v>
      </c>
      <c r="CA115" s="61"/>
      <c r="CB115" s="269" t="b">
        <v>1</v>
      </c>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v>46193.0</v>
      </c>
      <c r="AQ116" s="465" t="s">
        <v>5768</v>
      </c>
      <c r="AR116" s="273" t="s">
        <v>5769</v>
      </c>
      <c r="AS116" s="274" t="s">
        <v>21</v>
      </c>
      <c r="AT116" s="274" t="s">
        <v>2337</v>
      </c>
      <c r="AU116" s="109" t="s">
        <v>5770</v>
      </c>
      <c r="AV116" s="269" t="b">
        <v>1</v>
      </c>
      <c r="AX116" s="270"/>
      <c r="AY116" s="109"/>
      <c r="AZ116" s="373"/>
      <c r="BA116" s="58"/>
      <c r="BB116" s="58"/>
      <c r="BC116" s="61"/>
      <c r="BD116" s="298"/>
      <c r="BF116" s="194"/>
      <c r="BG116" s="61"/>
      <c r="BH116" s="61"/>
      <c r="BI116" s="81"/>
      <c r="BJ116" s="81"/>
      <c r="BK116" s="61"/>
      <c r="BL116" s="298"/>
      <c r="BM116" s="501"/>
      <c r="BN116" s="270">
        <v>46210.0</v>
      </c>
      <c r="BO116" s="294" t="s">
        <v>5771</v>
      </c>
      <c r="BP116" s="411" t="s">
        <v>5772</v>
      </c>
      <c r="BQ116" s="295" t="s">
        <v>22</v>
      </c>
      <c r="BR116" s="58" t="s">
        <v>12</v>
      </c>
      <c r="BS116" s="61"/>
      <c r="BT116" s="269" t="b">
        <v>1</v>
      </c>
      <c r="BV116" s="401">
        <v>46210.0</v>
      </c>
      <c r="BW116" s="273" t="s">
        <v>5773</v>
      </c>
      <c r="BX116" s="273" t="s">
        <v>5774</v>
      </c>
      <c r="BY116" s="274" t="s">
        <v>11</v>
      </c>
      <c r="BZ116" s="274" t="s">
        <v>2337</v>
      </c>
      <c r="CA116" s="61"/>
      <c r="CB116" s="269" t="b">
        <v>1</v>
      </c>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v>46193.0</v>
      </c>
      <c r="AQ117" s="294" t="s">
        <v>5775</v>
      </c>
      <c r="AR117" s="294" t="s">
        <v>5776</v>
      </c>
      <c r="AS117" s="295" t="s">
        <v>27</v>
      </c>
      <c r="AT117" s="295" t="s">
        <v>2337</v>
      </c>
      <c r="AU117" s="61"/>
      <c r="AV117" s="269" t="b">
        <v>1</v>
      </c>
      <c r="AX117" s="270"/>
      <c r="AY117" s="109"/>
      <c r="AZ117" s="373"/>
      <c r="BA117" s="58"/>
      <c r="BB117" s="58"/>
      <c r="BC117" s="61"/>
      <c r="BD117" s="298"/>
      <c r="BF117" s="194"/>
      <c r="BG117" s="61"/>
      <c r="BH117" s="61"/>
      <c r="BI117" s="81"/>
      <c r="BJ117" s="81"/>
      <c r="BK117" s="61"/>
      <c r="BL117" s="298"/>
      <c r="BM117" s="501"/>
      <c r="BN117" s="270">
        <v>46210.0</v>
      </c>
      <c r="BO117" s="273" t="s">
        <v>5777</v>
      </c>
      <c r="BP117" s="413" t="s">
        <v>5778</v>
      </c>
      <c r="BQ117" s="274" t="s">
        <v>22</v>
      </c>
      <c r="BR117" s="58" t="s">
        <v>12</v>
      </c>
      <c r="BS117" s="61"/>
      <c r="BT117" s="269" t="b">
        <v>1</v>
      </c>
      <c r="BV117" s="194"/>
      <c r="BW117" s="61"/>
      <c r="BX117" s="61"/>
      <c r="BY117" s="81"/>
      <c r="BZ117" s="81"/>
      <c r="CA117" s="61"/>
      <c r="CB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v>46193.0</v>
      </c>
      <c r="AQ118" s="273" t="s">
        <v>5779</v>
      </c>
      <c r="AR118" s="273" t="s">
        <v>5780</v>
      </c>
      <c r="AS118" s="274" t="s">
        <v>27</v>
      </c>
      <c r="AT118" s="274" t="s">
        <v>2337</v>
      </c>
      <c r="AU118" s="61"/>
      <c r="AV118" s="269" t="b">
        <v>1</v>
      </c>
      <c r="AX118" s="270"/>
      <c r="AY118" s="109"/>
      <c r="AZ118" s="373"/>
      <c r="BA118" s="58"/>
      <c r="BB118" s="58"/>
      <c r="BC118" s="61"/>
      <c r="BD118" s="298"/>
      <c r="BF118" s="194"/>
      <c r="BG118" s="61"/>
      <c r="BH118" s="61"/>
      <c r="BI118" s="81"/>
      <c r="BJ118" s="81"/>
      <c r="BK118" s="61"/>
      <c r="BL118" s="298"/>
      <c r="BM118" s="501"/>
      <c r="BN118" s="270">
        <v>46210.0</v>
      </c>
      <c r="BO118" s="294" t="s">
        <v>5781</v>
      </c>
      <c r="BP118" s="411" t="s">
        <v>5782</v>
      </c>
      <c r="BQ118" s="295" t="s">
        <v>24</v>
      </c>
      <c r="BR118" s="58" t="s">
        <v>12</v>
      </c>
      <c r="BS118" s="61"/>
      <c r="BT118" s="269" t="b">
        <v>1</v>
      </c>
      <c r="BV118" s="194"/>
      <c r="BW118" s="61"/>
      <c r="BX118" s="61"/>
      <c r="BY118" s="81"/>
      <c r="BZ118" s="81"/>
      <c r="CA118" s="61"/>
      <c r="CB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v>46193.0</v>
      </c>
      <c r="AQ119" s="294" t="s">
        <v>5783</v>
      </c>
      <c r="AR119" s="294" t="s">
        <v>5784</v>
      </c>
      <c r="AS119" s="295" t="s">
        <v>21</v>
      </c>
      <c r="AT119" s="295" t="s">
        <v>2337</v>
      </c>
      <c r="AU119" s="61"/>
      <c r="AV119" s="269" t="b">
        <v>1</v>
      </c>
      <c r="AX119" s="270"/>
      <c r="AY119" s="109"/>
      <c r="AZ119" s="373"/>
      <c r="BA119" s="58"/>
      <c r="BB119" s="58"/>
      <c r="BC119" s="109"/>
      <c r="BD119" s="298"/>
      <c r="BF119" s="194"/>
      <c r="BG119" s="61"/>
      <c r="BH119" s="61"/>
      <c r="BI119" s="81"/>
      <c r="BJ119" s="81"/>
      <c r="BK119" s="61"/>
      <c r="BL119" s="298"/>
      <c r="BM119" s="501"/>
      <c r="BN119" s="270">
        <v>46210.0</v>
      </c>
      <c r="BO119" s="273" t="s">
        <v>5785</v>
      </c>
      <c r="BP119" s="413" t="s">
        <v>5786</v>
      </c>
      <c r="BQ119" s="274" t="s">
        <v>22</v>
      </c>
      <c r="BR119" s="58" t="s">
        <v>12</v>
      </c>
      <c r="BS119" s="109"/>
      <c r="BT119" s="269" t="b">
        <v>1</v>
      </c>
      <c r="BV119" s="194"/>
      <c r="BW119" s="61"/>
      <c r="BX119" s="61"/>
      <c r="BY119" s="81"/>
      <c r="BZ119" s="81"/>
      <c r="CA119" s="61"/>
      <c r="CB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v>46193.0</v>
      </c>
      <c r="AQ120" s="273" t="s">
        <v>5787</v>
      </c>
      <c r="AR120" s="273" t="s">
        <v>5788</v>
      </c>
      <c r="AS120" s="274" t="s">
        <v>18</v>
      </c>
      <c r="AT120" s="274" t="s">
        <v>2338</v>
      </c>
      <c r="AU120" s="109" t="s">
        <v>5789</v>
      </c>
      <c r="AV120" s="298"/>
      <c r="AX120" s="270"/>
      <c r="AY120" s="109"/>
      <c r="AZ120" s="373"/>
      <c r="BA120" s="58"/>
      <c r="BB120" s="58"/>
      <c r="BC120" s="109"/>
      <c r="BD120" s="298"/>
      <c r="BF120" s="194"/>
      <c r="BG120" s="61"/>
      <c r="BH120" s="61"/>
      <c r="BI120" s="81"/>
      <c r="BJ120" s="81"/>
      <c r="BK120" s="61"/>
      <c r="BL120" s="298"/>
      <c r="BM120" s="501"/>
      <c r="BN120" s="270">
        <v>46210.0</v>
      </c>
      <c r="BO120" s="294" t="s">
        <v>5790</v>
      </c>
      <c r="BP120" s="411" t="s">
        <v>5791</v>
      </c>
      <c r="BQ120" s="295" t="s">
        <v>22</v>
      </c>
      <c r="BR120" s="58" t="s">
        <v>12</v>
      </c>
      <c r="BS120" s="109"/>
      <c r="BT120" s="269" t="b">
        <v>1</v>
      </c>
      <c r="BV120" s="194"/>
      <c r="BW120" s="61"/>
      <c r="BX120" s="61"/>
      <c r="BY120" s="81"/>
      <c r="BZ120" s="81"/>
      <c r="CA120" s="61"/>
      <c r="CB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v>46194.0</v>
      </c>
      <c r="AQ121" s="273" t="s">
        <v>5792</v>
      </c>
      <c r="AR121" s="273" t="s">
        <v>5793</v>
      </c>
      <c r="AS121" s="383" t="s">
        <v>25</v>
      </c>
      <c r="AT121" s="274" t="s">
        <v>2338</v>
      </c>
      <c r="AU121" s="61"/>
      <c r="AV121" s="269" t="b">
        <v>1</v>
      </c>
      <c r="AX121" s="270"/>
      <c r="AY121" s="294"/>
      <c r="AZ121" s="294"/>
      <c r="BA121" s="295"/>
      <c r="BB121" s="58"/>
      <c r="BC121" s="61"/>
      <c r="BD121" s="298"/>
      <c r="BF121" s="194"/>
      <c r="BG121" s="61"/>
      <c r="BH121" s="61"/>
      <c r="BI121" s="81"/>
      <c r="BJ121" s="81"/>
      <c r="BK121" s="61"/>
      <c r="BL121" s="298"/>
      <c r="BM121" s="501"/>
      <c r="BN121" s="270">
        <v>46210.0</v>
      </c>
      <c r="BO121" s="273" t="s">
        <v>5794</v>
      </c>
      <c r="BP121" s="413" t="s">
        <v>5795</v>
      </c>
      <c r="BQ121" s="274" t="s">
        <v>22</v>
      </c>
      <c r="BR121" s="58" t="s">
        <v>12</v>
      </c>
      <c r="BS121" s="61"/>
      <c r="BT121" s="269" t="b">
        <v>1</v>
      </c>
      <c r="BV121" s="194"/>
      <c r="BW121" s="61"/>
      <c r="BX121" s="61"/>
      <c r="BY121" s="81"/>
      <c r="BZ121" s="81"/>
      <c r="CA121" s="61"/>
      <c r="CB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273"/>
      <c r="AZ122" s="273"/>
      <c r="BA122" s="274"/>
      <c r="BB122" s="58"/>
      <c r="BC122" s="61"/>
      <c r="BD122" s="298"/>
      <c r="BF122" s="194"/>
      <c r="BG122" s="61"/>
      <c r="BH122" s="61"/>
      <c r="BI122" s="81"/>
      <c r="BJ122" s="81"/>
      <c r="BK122" s="61"/>
      <c r="BL122" s="298"/>
      <c r="BM122" s="501"/>
      <c r="BN122" s="270">
        <v>46210.0</v>
      </c>
      <c r="BO122" s="294" t="s">
        <v>5796</v>
      </c>
      <c r="BP122" s="411" t="s">
        <v>5797</v>
      </c>
      <c r="BQ122" s="295" t="s">
        <v>19</v>
      </c>
      <c r="BR122" s="58" t="s">
        <v>12</v>
      </c>
      <c r="BS122" s="61"/>
      <c r="BT122" s="269" t="b">
        <v>1</v>
      </c>
      <c r="BV122" s="194"/>
      <c r="BW122" s="61"/>
      <c r="BX122" s="61"/>
      <c r="BY122" s="81"/>
      <c r="BZ122" s="81"/>
      <c r="CA122" s="61"/>
      <c r="CB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294"/>
      <c r="AZ123" s="294"/>
      <c r="BA123" s="295"/>
      <c r="BB123" s="58"/>
      <c r="BC123" s="61"/>
      <c r="BD123" s="298"/>
      <c r="BF123" s="194"/>
      <c r="BG123" s="61"/>
      <c r="BH123" s="61"/>
      <c r="BI123" s="81"/>
      <c r="BJ123" s="81"/>
      <c r="BK123" s="61"/>
      <c r="BL123" s="298"/>
      <c r="BM123" s="501"/>
      <c r="BN123" s="270">
        <v>46210.0</v>
      </c>
      <c r="BO123" s="273" t="s">
        <v>5798</v>
      </c>
      <c r="BP123" s="413" t="s">
        <v>5799</v>
      </c>
      <c r="BQ123" s="274" t="s">
        <v>13</v>
      </c>
      <c r="BR123" s="58" t="s">
        <v>12</v>
      </c>
      <c r="BS123" s="61"/>
      <c r="BT123" s="269" t="b">
        <v>1</v>
      </c>
      <c r="BV123" s="194"/>
      <c r="BW123" s="61"/>
      <c r="BX123" s="61"/>
      <c r="BY123" s="81"/>
      <c r="BZ123" s="81"/>
      <c r="CA123" s="61"/>
      <c r="CB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430"/>
      <c r="AZ124" s="430"/>
      <c r="BA124" s="410"/>
      <c r="BB124" s="58"/>
      <c r="BC124" s="109"/>
      <c r="BD124" s="298"/>
      <c r="BF124" s="194"/>
      <c r="BG124" s="61"/>
      <c r="BH124" s="61"/>
      <c r="BI124" s="81"/>
      <c r="BJ124" s="81"/>
      <c r="BK124" s="61"/>
      <c r="BL124" s="298"/>
      <c r="BM124" s="501"/>
      <c r="BN124" s="270">
        <v>46210.0</v>
      </c>
      <c r="BO124" s="294" t="s">
        <v>5800</v>
      </c>
      <c r="BP124" s="411" t="s">
        <v>5801</v>
      </c>
      <c r="BQ124" s="295" t="s">
        <v>13</v>
      </c>
      <c r="BR124" s="58" t="s">
        <v>12</v>
      </c>
      <c r="BS124" s="109"/>
      <c r="BT124" s="269" t="b">
        <v>1</v>
      </c>
      <c r="BV124" s="194"/>
      <c r="BW124" s="61"/>
      <c r="BX124" s="61"/>
      <c r="BY124" s="81"/>
      <c r="BZ124" s="81"/>
      <c r="CA124" s="61"/>
      <c r="CB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294"/>
      <c r="AZ125" s="294"/>
      <c r="BA125" s="295"/>
      <c r="BB125" s="58"/>
      <c r="BC125" s="61"/>
      <c r="BD125" s="298"/>
      <c r="BF125" s="194"/>
      <c r="BG125" s="61"/>
      <c r="BH125" s="61"/>
      <c r="BI125" s="81"/>
      <c r="BJ125" s="81"/>
      <c r="BK125" s="61"/>
      <c r="BL125" s="298"/>
      <c r="BM125" s="501"/>
      <c r="BN125" s="270">
        <v>46210.0</v>
      </c>
      <c r="BO125" s="273" t="s">
        <v>5802</v>
      </c>
      <c r="BP125" s="413" t="s">
        <v>5803</v>
      </c>
      <c r="BQ125" s="274" t="s">
        <v>10</v>
      </c>
      <c r="BR125" s="58" t="s">
        <v>12</v>
      </c>
      <c r="BS125" s="61"/>
      <c r="BT125" s="269" t="b">
        <v>1</v>
      </c>
      <c r="BV125" s="194"/>
      <c r="BW125" s="61"/>
      <c r="BX125" s="61"/>
      <c r="BY125" s="81"/>
      <c r="BZ125" s="81"/>
      <c r="CA125" s="61"/>
      <c r="CB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273"/>
      <c r="AZ126" s="273"/>
      <c r="BA126" s="274"/>
      <c r="BB126" s="58"/>
      <c r="BC126" s="61"/>
      <c r="BD126" s="298"/>
      <c r="BF126" s="194"/>
      <c r="BG126" s="61"/>
      <c r="BH126" s="61"/>
      <c r="BI126" s="81"/>
      <c r="BJ126" s="81"/>
      <c r="BK126" s="61"/>
      <c r="BL126" s="298"/>
      <c r="BM126" s="501"/>
      <c r="BN126" s="551">
        <v>46211.0</v>
      </c>
      <c r="BO126" s="273" t="s">
        <v>5804</v>
      </c>
      <c r="BP126" s="413" t="s">
        <v>5805</v>
      </c>
      <c r="BQ126" s="402" t="s">
        <v>24</v>
      </c>
      <c r="BR126" s="402" t="s">
        <v>2344</v>
      </c>
      <c r="BS126" s="61"/>
      <c r="BT126" s="269" t="b">
        <v>1</v>
      </c>
      <c r="BV126" s="194"/>
      <c r="BW126" s="61"/>
      <c r="BX126" s="61"/>
      <c r="BY126" s="81"/>
      <c r="BZ126" s="81"/>
      <c r="CA126" s="61"/>
      <c r="CB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405"/>
      <c r="AZ127" s="405"/>
      <c r="BA127" s="406"/>
      <c r="BB127" s="58"/>
      <c r="BC127" s="109"/>
      <c r="BD127" s="298"/>
      <c r="BF127" s="194"/>
      <c r="BG127" s="61"/>
      <c r="BH127" s="61"/>
      <c r="BI127" s="81"/>
      <c r="BJ127" s="81"/>
      <c r="BK127" s="61"/>
      <c r="BL127" s="298"/>
      <c r="BM127" s="501"/>
      <c r="BN127" s="552">
        <v>46211.0</v>
      </c>
      <c r="BO127" s="405" t="s">
        <v>5806</v>
      </c>
      <c r="BP127" s="507" t="s">
        <v>5807</v>
      </c>
      <c r="BQ127" s="406" t="s">
        <v>13</v>
      </c>
      <c r="BR127" s="295" t="s">
        <v>2344</v>
      </c>
      <c r="BS127" s="61"/>
      <c r="BT127" s="269" t="b">
        <v>1</v>
      </c>
      <c r="BV127" s="194"/>
      <c r="BW127" s="61"/>
      <c r="BX127" s="61"/>
      <c r="BY127" s="81"/>
      <c r="BZ127" s="81"/>
      <c r="CA127" s="61"/>
      <c r="CB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c r="BM128" s="501"/>
      <c r="BN128" s="551">
        <v>46211.0</v>
      </c>
      <c r="BO128" s="273" t="s">
        <v>5808</v>
      </c>
      <c r="BP128" s="413" t="s">
        <v>5809</v>
      </c>
      <c r="BQ128" s="402" t="s">
        <v>16</v>
      </c>
      <c r="BR128" s="402" t="s">
        <v>2344</v>
      </c>
      <c r="BS128" s="61"/>
      <c r="BT128" s="269" t="b">
        <v>1</v>
      </c>
      <c r="BV128" s="194"/>
      <c r="BW128" s="61"/>
      <c r="BX128" s="61"/>
      <c r="BY128" s="81"/>
      <c r="BZ128" s="81"/>
      <c r="CA128" s="61"/>
      <c r="CB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c r="BM129" s="501"/>
      <c r="BN129" s="552">
        <v>46211.0</v>
      </c>
      <c r="BO129" s="405" t="s">
        <v>5810</v>
      </c>
      <c r="BP129" s="507" t="s">
        <v>5811</v>
      </c>
      <c r="BQ129" s="406" t="s">
        <v>44</v>
      </c>
      <c r="BR129" s="295" t="s">
        <v>2344</v>
      </c>
      <c r="BS129" s="61"/>
      <c r="BT129" s="269" t="b">
        <v>1</v>
      </c>
      <c r="BV129" s="194"/>
      <c r="BW129" s="61"/>
      <c r="BX129" s="61"/>
      <c r="BY129" s="81"/>
      <c r="BZ129" s="81"/>
      <c r="CA129" s="61"/>
      <c r="CB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c r="BM130" s="501"/>
      <c r="BN130" s="551">
        <v>46211.0</v>
      </c>
      <c r="BO130" s="273" t="s">
        <v>5812</v>
      </c>
      <c r="BP130" s="413" t="s">
        <v>5813</v>
      </c>
      <c r="BQ130" s="402" t="s">
        <v>24</v>
      </c>
      <c r="BR130" s="402" t="s">
        <v>2344</v>
      </c>
      <c r="BS130" s="61"/>
      <c r="BT130" s="269" t="b">
        <v>1</v>
      </c>
      <c r="BV130" s="194"/>
      <c r="BW130" s="61"/>
      <c r="BX130" s="61"/>
      <c r="BY130" s="81"/>
      <c r="BZ130" s="81"/>
      <c r="CA130" s="61"/>
      <c r="CB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c r="BM131" s="501"/>
      <c r="BN131" s="551">
        <v>46211.0</v>
      </c>
      <c r="BO131" s="273" t="s">
        <v>5814</v>
      </c>
      <c r="BP131" s="413" t="s">
        <v>5815</v>
      </c>
      <c r="BQ131" s="402" t="s">
        <v>32</v>
      </c>
      <c r="BR131" s="402" t="s">
        <v>2344</v>
      </c>
      <c r="BS131" s="61"/>
      <c r="BT131" s="269" t="b">
        <v>1</v>
      </c>
      <c r="BV131" s="194"/>
      <c r="BW131" s="61"/>
      <c r="BX131" s="61"/>
      <c r="BY131" s="81"/>
      <c r="BZ131" s="81"/>
      <c r="CA131" s="61"/>
      <c r="CB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c r="BM132" s="501"/>
      <c r="BN132" s="270">
        <v>46211.0</v>
      </c>
      <c r="BO132" s="465" t="s">
        <v>5816</v>
      </c>
      <c r="BP132" s="491" t="s">
        <v>5817</v>
      </c>
      <c r="BQ132" s="58" t="s">
        <v>22</v>
      </c>
      <c r="BR132" s="58" t="s">
        <v>28</v>
      </c>
      <c r="BS132" s="61"/>
      <c r="BT132" s="269" t="b">
        <v>1</v>
      </c>
      <c r="BV132" s="194"/>
      <c r="BW132" s="61"/>
      <c r="BX132" s="61"/>
      <c r="BY132" s="81"/>
      <c r="BZ132" s="81"/>
      <c r="CA132" s="61"/>
      <c r="CB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c r="BM133" s="501"/>
      <c r="BN133" s="270">
        <v>46211.0</v>
      </c>
      <c r="BO133" s="465" t="s">
        <v>5818</v>
      </c>
      <c r="BP133" s="465" t="s">
        <v>5819</v>
      </c>
      <c r="BQ133" s="492" t="s">
        <v>22</v>
      </c>
      <c r="BR133" s="58" t="s">
        <v>28</v>
      </c>
      <c r="BS133" s="61"/>
      <c r="BT133" s="269" t="b">
        <v>1</v>
      </c>
      <c r="BV133" s="194"/>
      <c r="BW133" s="61"/>
      <c r="BX133" s="61"/>
      <c r="BY133" s="81"/>
      <c r="BZ133" s="81"/>
      <c r="CA133" s="61"/>
      <c r="CB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c r="BM134" s="501"/>
      <c r="BN134" s="270"/>
      <c r="BO134" s="109"/>
      <c r="BP134" s="373"/>
      <c r="BQ134" s="344"/>
      <c r="BR134" s="344"/>
      <c r="BS134" s="61"/>
      <c r="BT134" s="298"/>
      <c r="BV134" s="194"/>
      <c r="BW134" s="61"/>
      <c r="BX134" s="61"/>
      <c r="BY134" s="81"/>
      <c r="BZ134" s="81"/>
      <c r="CA134" s="61"/>
      <c r="CB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c r="BM135" s="501"/>
      <c r="BN135" s="270"/>
      <c r="BO135" s="109"/>
      <c r="BP135" s="373"/>
      <c r="BQ135" s="344"/>
      <c r="BR135" s="344"/>
      <c r="BS135" s="61"/>
      <c r="BT135" s="298"/>
      <c r="BV135" s="194"/>
      <c r="BW135" s="61"/>
      <c r="BX135" s="61"/>
      <c r="BY135" s="81"/>
      <c r="BZ135" s="81"/>
      <c r="CA135" s="61"/>
      <c r="CB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c r="BM136" s="501"/>
      <c r="BN136" s="270"/>
      <c r="BO136" s="109"/>
      <c r="BP136" s="373"/>
      <c r="BQ136" s="344"/>
      <c r="BR136" s="344"/>
      <c r="BS136" s="61"/>
      <c r="BT136" s="298"/>
      <c r="BV136" s="194"/>
      <c r="BW136" s="61"/>
      <c r="BX136" s="61"/>
      <c r="BY136" s="81"/>
      <c r="BZ136" s="81"/>
      <c r="CA136" s="61"/>
      <c r="CB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c r="BM137" s="501"/>
      <c r="BN137" s="270"/>
      <c r="BO137" s="109"/>
      <c r="BP137" s="373"/>
      <c r="BQ137" s="344"/>
      <c r="BR137" s="344"/>
      <c r="BS137" s="61"/>
      <c r="BT137" s="298"/>
      <c r="BV137" s="194"/>
      <c r="BW137" s="61"/>
      <c r="BX137" s="61"/>
      <c r="BY137" s="81"/>
      <c r="BZ137" s="81"/>
      <c r="CA137" s="61"/>
      <c r="CB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c r="BM138" s="501"/>
      <c r="BN138" s="270"/>
      <c r="BO138" s="109"/>
      <c r="BP138" s="373"/>
      <c r="BQ138" s="344"/>
      <c r="BR138" s="344"/>
      <c r="BS138" s="61"/>
      <c r="BT138" s="298"/>
      <c r="BV138" s="194"/>
      <c r="BW138" s="61"/>
      <c r="BX138" s="61"/>
      <c r="BY138" s="81"/>
      <c r="BZ138" s="81"/>
      <c r="CA138" s="61"/>
      <c r="CB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c r="BM139" s="501"/>
      <c r="BN139" s="270"/>
      <c r="BO139" s="109"/>
      <c r="BP139" s="373"/>
      <c r="BQ139" s="344"/>
      <c r="BR139" s="344"/>
      <c r="BS139" s="61"/>
      <c r="BT139" s="298"/>
      <c r="BV139" s="194"/>
      <c r="BW139" s="61"/>
      <c r="BX139" s="61"/>
      <c r="BY139" s="81"/>
      <c r="BZ139" s="81"/>
      <c r="CA139" s="61"/>
      <c r="CB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c r="BM140" s="501"/>
      <c r="BN140" s="270"/>
      <c r="BO140" s="109"/>
      <c r="BP140" s="373"/>
      <c r="BQ140" s="344"/>
      <c r="BR140" s="344"/>
      <c r="BS140" s="61"/>
      <c r="BT140" s="298"/>
      <c r="BV140" s="194"/>
      <c r="BW140" s="61"/>
      <c r="BX140" s="61"/>
      <c r="BY140" s="81"/>
      <c r="BZ140" s="81"/>
      <c r="CA140" s="61"/>
      <c r="CB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c r="BM141" s="501"/>
      <c r="BN141" s="270"/>
      <c r="BO141" s="109"/>
      <c r="BP141" s="373"/>
      <c r="BQ141" s="344"/>
      <c r="BR141" s="344"/>
      <c r="BS141" s="61"/>
      <c r="BT141" s="298"/>
      <c r="BV141" s="194"/>
      <c r="BW141" s="61"/>
      <c r="BX141" s="61"/>
      <c r="BY141" s="81"/>
      <c r="BZ141" s="81"/>
      <c r="CA141" s="61"/>
      <c r="CB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c r="BM142" s="501"/>
      <c r="BN142" s="270"/>
      <c r="BO142" s="109"/>
      <c r="BP142" s="373"/>
      <c r="BQ142" s="344"/>
      <c r="BR142" s="344"/>
      <c r="BS142" s="61"/>
      <c r="BT142" s="298"/>
      <c r="BV142" s="194"/>
      <c r="BW142" s="61"/>
      <c r="BX142" s="61"/>
      <c r="BY142" s="81"/>
      <c r="BZ142" s="81"/>
      <c r="CA142" s="61"/>
      <c r="CB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c r="BM143" s="501"/>
      <c r="BN143" s="270"/>
      <c r="BO143" s="109"/>
      <c r="BP143" s="373"/>
      <c r="BQ143" s="344"/>
      <c r="BR143" s="344"/>
      <c r="BS143" s="61"/>
      <c r="BT143" s="298"/>
      <c r="BV143" s="194"/>
      <c r="BW143" s="61"/>
      <c r="BX143" s="61"/>
      <c r="BY143" s="81"/>
      <c r="BZ143" s="81"/>
      <c r="CA143" s="61"/>
      <c r="CB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c r="BM144" s="501"/>
      <c r="BN144" s="270"/>
      <c r="BO144" s="109"/>
      <c r="BP144" s="373"/>
      <c r="BQ144" s="344"/>
      <c r="BR144" s="344"/>
      <c r="BS144" s="109"/>
      <c r="BT144" s="298"/>
      <c r="BV144" s="194"/>
      <c r="BW144" s="61"/>
      <c r="BX144" s="61"/>
      <c r="BY144" s="81"/>
      <c r="BZ144" s="81"/>
      <c r="CA144" s="61"/>
      <c r="CB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c r="BM145" s="501"/>
      <c r="BN145" s="270"/>
      <c r="BO145" s="109"/>
      <c r="BP145" s="373"/>
      <c r="BQ145" s="344"/>
      <c r="BR145" s="344"/>
      <c r="BS145" s="61"/>
      <c r="BT145" s="298"/>
      <c r="BV145" s="194"/>
      <c r="BW145" s="61"/>
      <c r="BX145" s="61"/>
      <c r="BY145" s="81"/>
      <c r="BZ145" s="81"/>
      <c r="CA145" s="61"/>
      <c r="CB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c r="BM146" s="501"/>
      <c r="BN146" s="270"/>
      <c r="BO146" s="109"/>
      <c r="BP146" s="373"/>
      <c r="BQ146" s="344"/>
      <c r="BR146" s="344"/>
      <c r="BS146" s="61"/>
      <c r="BT146" s="298"/>
      <c r="BV146" s="194"/>
      <c r="BW146" s="61"/>
      <c r="BX146" s="61"/>
      <c r="BY146" s="81"/>
      <c r="BZ146" s="81"/>
      <c r="CA146" s="61"/>
      <c r="CB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c r="BM147" s="501"/>
      <c r="BN147" s="270"/>
      <c r="BO147" s="109"/>
      <c r="BP147" s="373"/>
      <c r="BQ147" s="344"/>
      <c r="BR147" s="344"/>
      <c r="BS147" s="61"/>
      <c r="BT147" s="298"/>
      <c r="BV147" s="194"/>
      <c r="BW147" s="61"/>
      <c r="BX147" s="61"/>
      <c r="BY147" s="81"/>
      <c r="BZ147" s="81"/>
      <c r="CA147" s="61"/>
      <c r="CB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c r="BM148" s="501"/>
      <c r="BN148" s="270"/>
      <c r="BO148" s="109"/>
      <c r="BP148" s="373"/>
      <c r="BQ148" s="344"/>
      <c r="BR148" s="344"/>
      <c r="BS148" s="61"/>
      <c r="BT148" s="298"/>
      <c r="BV148" s="194"/>
      <c r="BW148" s="61"/>
      <c r="BX148" s="61"/>
      <c r="BY148" s="81"/>
      <c r="BZ148" s="81"/>
      <c r="CA148" s="61"/>
      <c r="CB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c r="BM149" s="501"/>
      <c r="BN149" s="270"/>
      <c r="BO149" s="109"/>
      <c r="BP149" s="373"/>
      <c r="BQ149" s="344"/>
      <c r="BR149" s="344"/>
      <c r="BS149" s="61"/>
      <c r="BT149" s="298"/>
      <c r="BV149" s="194"/>
      <c r="BW149" s="61"/>
      <c r="BX149" s="61"/>
      <c r="BY149" s="81"/>
      <c r="BZ149" s="81"/>
      <c r="CA149" s="61"/>
      <c r="CB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c r="BM150" s="501"/>
      <c r="BN150" s="270"/>
      <c r="BO150" s="109"/>
      <c r="BP150" s="373"/>
      <c r="BQ150" s="344"/>
      <c r="BR150" s="344"/>
      <c r="BS150" s="61"/>
      <c r="BT150" s="298"/>
      <c r="BV150" s="194"/>
      <c r="BW150" s="61"/>
      <c r="BX150" s="61"/>
      <c r="BY150" s="81"/>
      <c r="BZ150" s="81"/>
      <c r="CA150" s="61"/>
      <c r="CB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c r="BM151" s="501"/>
      <c r="BN151" s="270"/>
      <c r="BO151" s="109"/>
      <c r="BP151" s="373"/>
      <c r="BQ151" s="344"/>
      <c r="BR151" s="344"/>
      <c r="BS151" s="61"/>
      <c r="BT151" s="298"/>
      <c r="BV151" s="194"/>
      <c r="BW151" s="61"/>
      <c r="BX151" s="61"/>
      <c r="BY151" s="81"/>
      <c r="BZ151" s="81"/>
      <c r="CA151" s="61"/>
      <c r="CB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c r="BM152" s="501"/>
      <c r="BN152" s="270"/>
      <c r="BO152" s="109"/>
      <c r="BP152" s="373"/>
      <c r="BQ152" s="344"/>
      <c r="BR152" s="344"/>
      <c r="BS152" s="61"/>
      <c r="BT152" s="298"/>
      <c r="BV152" s="194"/>
      <c r="BW152" s="61"/>
      <c r="BX152" s="61"/>
      <c r="BY152" s="81"/>
      <c r="BZ152" s="81"/>
      <c r="CA152" s="61"/>
      <c r="CB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c r="BM153" s="501"/>
      <c r="BN153" s="270"/>
      <c r="BO153" s="109"/>
      <c r="BP153" s="373"/>
      <c r="BQ153" s="344"/>
      <c r="BR153" s="344"/>
      <c r="BS153" s="61"/>
      <c r="BT153" s="298"/>
      <c r="BV153" s="194"/>
      <c r="BW153" s="61"/>
      <c r="BX153" s="61"/>
      <c r="BY153" s="81"/>
      <c r="BZ153" s="81"/>
      <c r="CA153" s="61"/>
      <c r="CB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c r="BM154" s="501"/>
      <c r="BN154" s="270"/>
      <c r="BO154" s="109"/>
      <c r="BP154" s="373"/>
      <c r="BQ154" s="344"/>
      <c r="BR154" s="344"/>
      <c r="BS154" s="61"/>
      <c r="BT154" s="298"/>
      <c r="BV154" s="194"/>
      <c r="BW154" s="61"/>
      <c r="BX154" s="61"/>
      <c r="BY154" s="81"/>
      <c r="BZ154" s="81"/>
      <c r="CA154" s="61"/>
      <c r="CB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c r="BM155" s="501"/>
      <c r="BN155" s="270"/>
      <c r="BO155" s="109"/>
      <c r="BP155" s="373"/>
      <c r="BQ155" s="344"/>
      <c r="BR155" s="344"/>
      <c r="BS155" s="61"/>
      <c r="BT155" s="298"/>
      <c r="BV155" s="194"/>
      <c r="BW155" s="61"/>
      <c r="BX155" s="61"/>
      <c r="BY155" s="81"/>
      <c r="BZ155" s="81"/>
      <c r="CA155" s="61"/>
      <c r="CB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c r="BM156" s="501"/>
      <c r="BN156" s="270"/>
      <c r="BO156" s="109"/>
      <c r="BP156" s="373"/>
      <c r="BQ156" s="344"/>
      <c r="BR156" s="344"/>
      <c r="BS156" s="61"/>
      <c r="BT156" s="298"/>
      <c r="BV156" s="194"/>
      <c r="BW156" s="61"/>
      <c r="BX156" s="61"/>
      <c r="BY156" s="81"/>
      <c r="BZ156" s="81"/>
      <c r="CA156" s="61"/>
      <c r="CB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c r="BM157" s="501"/>
      <c r="BN157" s="270"/>
      <c r="BO157" s="109"/>
      <c r="BP157" s="373"/>
      <c r="BQ157" s="344"/>
      <c r="BR157" s="344"/>
      <c r="BS157" s="61"/>
      <c r="BT157" s="298"/>
      <c r="BV157" s="194"/>
      <c r="BW157" s="61"/>
      <c r="BX157" s="61"/>
      <c r="BY157" s="81"/>
      <c r="BZ157" s="81"/>
      <c r="CA157" s="61"/>
      <c r="CB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c r="BM158" s="501"/>
      <c r="BN158" s="270"/>
      <c r="BO158" s="109"/>
      <c r="BP158" s="373"/>
      <c r="BQ158" s="344"/>
      <c r="BR158" s="344"/>
      <c r="BS158" s="61"/>
      <c r="BT158" s="298"/>
      <c r="BV158" s="194"/>
      <c r="BW158" s="61"/>
      <c r="BX158" s="61"/>
      <c r="BY158" s="81"/>
      <c r="BZ158" s="81"/>
      <c r="CA158" s="61"/>
      <c r="CB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c r="BM159" s="501"/>
      <c r="BN159" s="270"/>
      <c r="BO159" s="109"/>
      <c r="BP159" s="373"/>
      <c r="BQ159" s="344"/>
      <c r="BR159" s="344"/>
      <c r="BS159" s="61"/>
      <c r="BT159" s="298"/>
      <c r="BV159" s="194"/>
      <c r="BW159" s="61"/>
      <c r="BX159" s="61"/>
      <c r="BY159" s="81"/>
      <c r="BZ159" s="81"/>
      <c r="CA159" s="61"/>
      <c r="CB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c r="BM160" s="501"/>
      <c r="BN160" s="270"/>
      <c r="BO160" s="109"/>
      <c r="BP160" s="373"/>
      <c r="BQ160" s="344"/>
      <c r="BR160" s="344"/>
      <c r="BS160" s="61"/>
      <c r="BT160" s="298"/>
      <c r="BV160" s="194"/>
      <c r="BW160" s="61"/>
      <c r="BX160" s="61"/>
      <c r="BY160" s="81"/>
      <c r="BZ160" s="81"/>
      <c r="CA160" s="61"/>
      <c r="CB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c r="BM161" s="501"/>
      <c r="BN161" s="270"/>
      <c r="BO161" s="109"/>
      <c r="BP161" s="373"/>
      <c r="BQ161" s="344"/>
      <c r="BR161" s="344"/>
      <c r="BS161" s="61"/>
      <c r="BT161" s="298"/>
      <c r="BV161" s="194"/>
      <c r="BW161" s="61"/>
      <c r="BX161" s="61"/>
      <c r="BY161" s="81"/>
      <c r="BZ161" s="81"/>
      <c r="CA161" s="61"/>
      <c r="CB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c r="BM162" s="501"/>
      <c r="BN162" s="270"/>
      <c r="BO162" s="109"/>
      <c r="BP162" s="373"/>
      <c r="BQ162" s="344"/>
      <c r="BR162" s="344"/>
      <c r="BS162" s="61"/>
      <c r="BT162" s="298"/>
      <c r="BV162" s="194"/>
      <c r="BW162" s="61"/>
      <c r="BX162" s="61"/>
      <c r="BY162" s="81"/>
      <c r="BZ162" s="81"/>
      <c r="CA162" s="61"/>
      <c r="CB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c r="BM163" s="501"/>
      <c r="BN163" s="270"/>
      <c r="BO163" s="109"/>
      <c r="BP163" s="373"/>
      <c r="BQ163" s="344"/>
      <c r="BR163" s="344"/>
      <c r="BS163" s="61"/>
      <c r="BT163" s="298"/>
      <c r="BV163" s="194"/>
      <c r="BW163" s="61"/>
      <c r="BX163" s="61"/>
      <c r="BY163" s="81"/>
      <c r="BZ163" s="81"/>
      <c r="CA163" s="61"/>
      <c r="CB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c r="BM164" s="501"/>
      <c r="BN164" s="270"/>
      <c r="BO164" s="109"/>
      <c r="BP164" s="373"/>
      <c r="BQ164" s="344"/>
      <c r="BR164" s="344"/>
      <c r="BS164" s="61"/>
      <c r="BT164" s="298"/>
      <c r="BV164" s="194"/>
      <c r="BW164" s="61"/>
      <c r="BX164" s="61"/>
      <c r="BY164" s="81"/>
      <c r="BZ164" s="81"/>
      <c r="CA164" s="61"/>
      <c r="CB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c r="BM165" s="501"/>
      <c r="BN165" s="270"/>
      <c r="BO165" s="109"/>
      <c r="BP165" s="373"/>
      <c r="BQ165" s="344"/>
      <c r="BR165" s="344"/>
      <c r="BS165" s="61"/>
      <c r="BT165" s="298"/>
      <c r="BV165" s="194"/>
      <c r="BW165" s="61"/>
      <c r="BX165" s="61"/>
      <c r="BY165" s="81"/>
      <c r="BZ165" s="81"/>
      <c r="CA165" s="61"/>
      <c r="CB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c r="BM166" s="501"/>
      <c r="BN166" s="270"/>
      <c r="BO166" s="109"/>
      <c r="BP166" s="373"/>
      <c r="BQ166" s="344"/>
      <c r="BR166" s="344"/>
      <c r="BS166" s="61"/>
      <c r="BT166" s="298"/>
      <c r="BV166" s="194"/>
      <c r="BW166" s="61"/>
      <c r="BX166" s="61"/>
      <c r="BY166" s="81"/>
      <c r="BZ166" s="81"/>
      <c r="CA166" s="61"/>
      <c r="CB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c r="BM167" s="501"/>
      <c r="BN167" s="270"/>
      <c r="BO167" s="61"/>
      <c r="BP167" s="373"/>
      <c r="BQ167" s="344"/>
      <c r="BR167" s="344"/>
      <c r="BS167" s="61"/>
      <c r="BT167" s="298"/>
      <c r="BV167" s="194"/>
      <c r="BW167" s="61"/>
      <c r="BX167" s="61"/>
      <c r="BY167" s="81"/>
      <c r="BZ167" s="81"/>
      <c r="CA167" s="61"/>
      <c r="CB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c r="BM168" s="501"/>
      <c r="BN168" s="270"/>
      <c r="BO168" s="109"/>
      <c r="BP168" s="373"/>
      <c r="BQ168" s="344"/>
      <c r="BR168" s="344"/>
      <c r="BS168" s="61"/>
      <c r="BT168" s="298"/>
      <c r="BV168" s="194"/>
      <c r="BW168" s="61"/>
      <c r="BX168" s="61"/>
      <c r="BY168" s="81"/>
      <c r="BZ168" s="81"/>
      <c r="CA168" s="61"/>
      <c r="CB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c r="BM169" s="501"/>
      <c r="BN169" s="270"/>
      <c r="BO169" s="109"/>
      <c r="BP169" s="373"/>
      <c r="BQ169" s="344"/>
      <c r="BR169" s="344"/>
      <c r="BS169" s="61"/>
      <c r="BT169" s="298"/>
      <c r="BV169" s="194"/>
      <c r="BW169" s="61"/>
      <c r="BX169" s="61"/>
      <c r="BY169" s="81"/>
      <c r="BZ169" s="81"/>
      <c r="CA169" s="61"/>
      <c r="CB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c r="BM170" s="501"/>
      <c r="BN170" s="270"/>
      <c r="BO170" s="109"/>
      <c r="BP170" s="373"/>
      <c r="BQ170" s="344"/>
      <c r="BR170" s="344"/>
      <c r="BS170" s="61"/>
      <c r="BT170" s="298"/>
      <c r="BV170" s="194"/>
      <c r="BW170" s="61"/>
      <c r="BX170" s="61"/>
      <c r="BY170" s="81"/>
      <c r="BZ170" s="81"/>
      <c r="CA170" s="61"/>
      <c r="CB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c r="BM171" s="501"/>
      <c r="BN171" s="270"/>
      <c r="BO171" s="109"/>
      <c r="BP171" s="373"/>
      <c r="BQ171" s="344"/>
      <c r="BR171" s="344"/>
      <c r="BS171" s="61"/>
      <c r="BT171" s="298"/>
      <c r="BV171" s="194"/>
      <c r="BW171" s="61"/>
      <c r="BX171" s="61"/>
      <c r="BY171" s="81"/>
      <c r="BZ171" s="81"/>
      <c r="CA171" s="61"/>
      <c r="CB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c r="BM172" s="501"/>
      <c r="BN172" s="194"/>
      <c r="BO172" s="61"/>
      <c r="BP172" s="373"/>
      <c r="BQ172" s="81"/>
      <c r="BR172" s="81"/>
      <c r="BS172" s="61"/>
      <c r="BT172" s="298"/>
      <c r="BV172" s="194"/>
      <c r="BW172" s="61"/>
      <c r="BX172" s="61"/>
      <c r="BY172" s="81"/>
      <c r="BZ172" s="81"/>
      <c r="CA172" s="61"/>
      <c r="CB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c r="BM173" s="501"/>
      <c r="BN173" s="194"/>
      <c r="BO173" s="61"/>
      <c r="BP173" s="373"/>
      <c r="BQ173" s="81"/>
      <c r="BR173" s="81"/>
      <c r="BS173" s="61"/>
      <c r="BT173" s="298"/>
      <c r="BV173" s="194"/>
      <c r="BW173" s="61"/>
      <c r="BX173" s="61"/>
      <c r="BY173" s="81"/>
      <c r="BZ173" s="81"/>
      <c r="CA173" s="61"/>
      <c r="CB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c r="BM174" s="501"/>
      <c r="BN174" s="194"/>
      <c r="BO174" s="61"/>
      <c r="BP174" s="373"/>
      <c r="BQ174" s="81"/>
      <c r="BR174" s="81"/>
      <c r="BS174" s="61"/>
      <c r="BT174" s="298"/>
      <c r="BV174" s="194"/>
      <c r="BW174" s="61"/>
      <c r="BX174" s="61"/>
      <c r="BY174" s="81"/>
      <c r="BZ174" s="81"/>
      <c r="CA174" s="61"/>
      <c r="CB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c r="BM175" s="501"/>
      <c r="BN175" s="194"/>
      <c r="BO175" s="61"/>
      <c r="BP175" s="373"/>
      <c r="BQ175" s="81"/>
      <c r="BR175" s="81"/>
      <c r="BS175" s="61"/>
      <c r="BT175" s="298"/>
      <c r="BV175" s="194"/>
      <c r="BW175" s="61"/>
      <c r="BX175" s="61"/>
      <c r="BY175" s="81"/>
      <c r="BZ175" s="81"/>
      <c r="CA175" s="61"/>
      <c r="CB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c r="BM176" s="501"/>
      <c r="BN176" s="194"/>
      <c r="BO176" s="61"/>
      <c r="BP176" s="373"/>
      <c r="BQ176" s="81"/>
      <c r="BR176" s="81"/>
      <c r="BS176" s="61"/>
      <c r="BT176" s="298"/>
      <c r="BV176" s="194"/>
      <c r="BW176" s="61"/>
      <c r="BX176" s="61"/>
      <c r="BY176" s="81"/>
      <c r="BZ176" s="81"/>
      <c r="CA176" s="61"/>
      <c r="CB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c r="BM177" s="501"/>
      <c r="BN177" s="194"/>
      <c r="BO177" s="61"/>
      <c r="BP177" s="373"/>
      <c r="BQ177" s="81"/>
      <c r="BR177" s="81"/>
      <c r="BS177" s="61"/>
      <c r="BT177" s="298"/>
      <c r="BV177" s="194"/>
      <c r="BW177" s="61"/>
      <c r="BX177" s="61"/>
      <c r="BY177" s="81"/>
      <c r="BZ177" s="81"/>
      <c r="CA177" s="61"/>
      <c r="CB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c r="BM178" s="459"/>
      <c r="BN178" s="194"/>
      <c r="BO178" s="61"/>
      <c r="BP178" s="373"/>
      <c r="BQ178" s="81"/>
      <c r="BR178" s="81"/>
      <c r="BS178" s="61"/>
      <c r="BT178" s="298"/>
      <c r="BV178" s="194"/>
      <c r="BW178" s="61"/>
      <c r="BX178" s="61"/>
      <c r="BY178" s="81"/>
      <c r="BZ178" s="81"/>
      <c r="CA178" s="61"/>
      <c r="CB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c r="BM179" s="459"/>
      <c r="BN179" s="194"/>
      <c r="BO179" s="61"/>
      <c r="BP179" s="373"/>
      <c r="BQ179" s="81"/>
      <c r="BR179" s="81"/>
      <c r="BS179" s="61"/>
      <c r="BT179" s="298"/>
      <c r="BV179" s="194"/>
      <c r="BW179" s="61"/>
      <c r="BX179" s="61"/>
      <c r="BY179" s="81"/>
      <c r="BZ179" s="81"/>
      <c r="CA179" s="61"/>
      <c r="CB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c r="BM180" s="459"/>
      <c r="BN180" s="194"/>
      <c r="BO180" s="61"/>
      <c r="BP180" s="373"/>
      <c r="BQ180" s="81"/>
      <c r="BR180" s="81"/>
      <c r="BS180" s="61"/>
      <c r="BT180" s="298"/>
      <c r="BV180" s="194"/>
      <c r="BW180" s="61"/>
      <c r="BX180" s="61"/>
      <c r="BY180" s="81"/>
      <c r="BZ180" s="81"/>
      <c r="CA180" s="61"/>
      <c r="CB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c r="BM181" s="459"/>
      <c r="BN181" s="194"/>
      <c r="BO181" s="61"/>
      <c r="BP181" s="373"/>
      <c r="BQ181" s="81"/>
      <c r="BR181" s="81"/>
      <c r="BS181" s="61"/>
      <c r="BT181" s="298"/>
      <c r="BV181" s="194"/>
      <c r="BW181" s="61"/>
      <c r="BX181" s="61"/>
      <c r="BY181" s="81"/>
      <c r="BZ181" s="81"/>
      <c r="CA181" s="61"/>
      <c r="CB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c r="BM182" s="459"/>
      <c r="BN182" s="194"/>
      <c r="BO182" s="61"/>
      <c r="BP182" s="373"/>
      <c r="BQ182" s="81"/>
      <c r="BR182" s="81"/>
      <c r="BS182" s="61"/>
      <c r="BT182" s="298"/>
      <c r="BV182" s="194"/>
      <c r="BW182" s="61"/>
      <c r="BX182" s="61"/>
      <c r="BY182" s="81"/>
      <c r="BZ182" s="81"/>
      <c r="CA182" s="61"/>
      <c r="CB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c r="BM183" s="459"/>
      <c r="BN183" s="194"/>
      <c r="BO183" s="61"/>
      <c r="BP183" s="373"/>
      <c r="BQ183" s="81"/>
      <c r="BR183" s="81"/>
      <c r="BS183" s="61"/>
      <c r="BT183" s="298"/>
      <c r="BV183" s="194"/>
      <c r="BW183" s="61"/>
      <c r="BX183" s="61"/>
      <c r="BY183" s="81"/>
      <c r="BZ183" s="81"/>
      <c r="CA183" s="61"/>
      <c r="CB183" s="298"/>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c r="BM184" s="459"/>
      <c r="BN184" s="194"/>
      <c r="BO184" s="61"/>
      <c r="BP184" s="373"/>
      <c r="BQ184" s="81"/>
      <c r="BR184" s="81"/>
      <c r="BS184" s="61"/>
      <c r="BT184" s="298"/>
      <c r="BV184" s="194"/>
      <c r="BW184" s="61"/>
      <c r="BX184" s="61"/>
      <c r="BY184" s="81"/>
      <c r="BZ184" s="81"/>
      <c r="CA184" s="61"/>
      <c r="CB184" s="298"/>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c r="BM185" s="459"/>
      <c r="BN185" s="194"/>
      <c r="BO185" s="61"/>
      <c r="BP185" s="373"/>
      <c r="BQ185" s="81"/>
      <c r="BR185" s="81"/>
      <c r="BS185" s="61"/>
      <c r="BT185" s="298"/>
      <c r="BV185" s="194"/>
      <c r="BW185" s="61"/>
      <c r="BX185" s="61"/>
      <c r="BY185" s="81"/>
      <c r="BZ185" s="81"/>
      <c r="CA185" s="61"/>
      <c r="CB185" s="298"/>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c r="BM186" s="459"/>
      <c r="BN186" s="194"/>
      <c r="BO186" s="61"/>
      <c r="BP186" s="373"/>
      <c r="BQ186" s="81"/>
      <c r="BR186" s="81"/>
      <c r="BS186" s="61"/>
      <c r="BT186" s="298"/>
      <c r="BV186" s="194"/>
      <c r="BW186" s="61"/>
      <c r="BX186" s="61"/>
      <c r="BY186" s="81"/>
      <c r="BZ186" s="81"/>
      <c r="CA186" s="61"/>
      <c r="CB186" s="298"/>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c r="BM187" s="459"/>
      <c r="BN187" s="194"/>
      <c r="BO187" s="61"/>
      <c r="BP187" s="373"/>
      <c r="BQ187" s="81"/>
      <c r="BR187" s="81"/>
      <c r="BS187" s="61"/>
      <c r="BT187" s="298"/>
      <c r="BV187" s="194"/>
      <c r="BW187" s="61"/>
      <c r="BX187" s="61"/>
      <c r="BY187" s="81"/>
      <c r="BZ187" s="81"/>
      <c r="CA187" s="61"/>
      <c r="CB187" s="298"/>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c r="BM188" s="459"/>
      <c r="BN188" s="194"/>
      <c r="BO188" s="61"/>
      <c r="BP188" s="373"/>
      <c r="BQ188" s="81"/>
      <c r="BR188" s="81"/>
      <c r="BS188" s="61"/>
      <c r="BT188" s="298"/>
      <c r="BV188" s="194"/>
      <c r="BW188" s="61"/>
      <c r="BX188" s="61"/>
      <c r="BY188" s="81"/>
      <c r="BZ188" s="81"/>
      <c r="CA188" s="61"/>
      <c r="CB188" s="298"/>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c r="BM189" s="459"/>
      <c r="BN189" s="194"/>
      <c r="BO189" s="61"/>
      <c r="BP189" s="373"/>
      <c r="BQ189" s="81"/>
      <c r="BR189" s="81"/>
      <c r="BS189" s="61"/>
      <c r="BT189" s="298"/>
      <c r="BV189" s="194"/>
      <c r="BW189" s="61"/>
      <c r="BX189" s="61"/>
      <c r="BY189" s="81"/>
      <c r="BZ189" s="81"/>
      <c r="CA189" s="61"/>
      <c r="CB189" s="298"/>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c r="BM190" s="459"/>
      <c r="BN190" s="194"/>
      <c r="BO190" s="61"/>
      <c r="BP190" s="373"/>
      <c r="BQ190" s="81"/>
      <c r="BR190" s="81"/>
      <c r="BS190" s="61"/>
      <c r="BT190" s="298"/>
      <c r="BV190" s="194"/>
      <c r="BW190" s="61"/>
      <c r="BX190" s="61"/>
      <c r="BY190" s="81"/>
      <c r="BZ190" s="81"/>
      <c r="CA190" s="61"/>
      <c r="CB190" s="298"/>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c r="BM191" s="459"/>
      <c r="BN191" s="194"/>
      <c r="BO191" s="61"/>
      <c r="BP191" s="373"/>
      <c r="BQ191" s="81"/>
      <c r="BR191" s="81"/>
      <c r="BS191" s="61"/>
      <c r="BT191" s="298"/>
      <c r="BV191" s="194"/>
      <c r="BW191" s="61"/>
      <c r="BX191" s="61"/>
      <c r="BY191" s="81"/>
      <c r="BZ191" s="81"/>
      <c r="CA191" s="61"/>
      <c r="CB191" s="298"/>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c r="BM192" s="459"/>
      <c r="BN192" s="194"/>
      <c r="BO192" s="61"/>
      <c r="BP192" s="373"/>
      <c r="BQ192" s="81"/>
      <c r="BR192" s="81"/>
      <c r="BS192" s="61"/>
      <c r="BT192" s="298"/>
      <c r="BV192" s="194"/>
      <c r="BW192" s="61"/>
      <c r="BX192" s="61"/>
      <c r="BY192" s="81"/>
      <c r="BZ192" s="81"/>
      <c r="CA192" s="61"/>
      <c r="CB192" s="298"/>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c r="BM193" s="459"/>
      <c r="BN193" s="194"/>
      <c r="BO193" s="61"/>
      <c r="BP193" s="373"/>
      <c r="BQ193" s="81"/>
      <c r="BR193" s="81"/>
      <c r="BS193" s="61"/>
      <c r="BT193" s="298"/>
      <c r="BV193" s="194"/>
      <c r="BW193" s="61"/>
      <c r="BX193" s="61"/>
      <c r="BY193" s="81"/>
      <c r="BZ193" s="81"/>
      <c r="CA193" s="61"/>
      <c r="CB193" s="298"/>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c r="BM194" s="459"/>
      <c r="BN194" s="194"/>
      <c r="BO194" s="61"/>
      <c r="BP194" s="373"/>
      <c r="BQ194" s="81"/>
      <c r="BR194" s="81"/>
      <c r="BS194" s="61"/>
      <c r="BT194" s="298"/>
      <c r="BV194" s="194"/>
      <c r="BW194" s="61"/>
      <c r="BX194" s="61"/>
      <c r="BY194" s="81"/>
      <c r="BZ194" s="81"/>
      <c r="CA194" s="61"/>
      <c r="CB194" s="298"/>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c r="BM195" s="459"/>
      <c r="BN195" s="194"/>
      <c r="BO195" s="61"/>
      <c r="BP195" s="373"/>
      <c r="BQ195" s="81"/>
      <c r="BR195" s="81"/>
      <c r="BS195" s="61"/>
      <c r="BT195" s="298"/>
      <c r="BV195" s="194"/>
      <c r="BW195" s="61"/>
      <c r="BX195" s="61"/>
      <c r="BY195" s="81"/>
      <c r="BZ195" s="81"/>
      <c r="CA195" s="61"/>
      <c r="CB195" s="298"/>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c r="BM196" s="459"/>
      <c r="BN196" s="194"/>
      <c r="BO196" s="61"/>
      <c r="BP196" s="373"/>
      <c r="BQ196" s="81"/>
      <c r="BR196" s="81"/>
      <c r="BS196" s="61"/>
      <c r="BT196" s="298"/>
      <c r="BV196" s="194"/>
      <c r="BW196" s="61"/>
      <c r="BX196" s="61"/>
      <c r="BY196" s="81"/>
      <c r="BZ196" s="81"/>
      <c r="CA196" s="61"/>
      <c r="CB196" s="298"/>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c r="BM197" s="459"/>
      <c r="BN197" s="194"/>
      <c r="BO197" s="61"/>
      <c r="BP197" s="373"/>
      <c r="BQ197" s="81"/>
      <c r="BR197" s="81"/>
      <c r="BS197" s="61"/>
      <c r="BT197" s="298"/>
      <c r="BV197" s="194"/>
      <c r="BW197" s="61"/>
      <c r="BX197" s="61"/>
      <c r="BY197" s="81"/>
      <c r="BZ197" s="81"/>
      <c r="CA197" s="61"/>
      <c r="CB197" s="298"/>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c r="BM198" s="459"/>
      <c r="BN198" s="194"/>
      <c r="BO198" s="61"/>
      <c r="BP198" s="373"/>
      <c r="BQ198" s="81"/>
      <c r="BR198" s="81"/>
      <c r="BS198" s="61"/>
      <c r="BT198" s="298"/>
      <c r="BV198" s="194"/>
      <c r="BW198" s="61"/>
      <c r="BX198" s="61"/>
      <c r="BY198" s="81"/>
      <c r="BZ198" s="81"/>
      <c r="CA198" s="61"/>
      <c r="CB198" s="298"/>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c r="BM199" s="459"/>
      <c r="BN199" s="194"/>
      <c r="BO199" s="61"/>
      <c r="BP199" s="373"/>
      <c r="BQ199" s="81"/>
      <c r="BR199" s="81"/>
      <c r="BS199" s="61"/>
      <c r="BT199" s="298"/>
      <c r="BV199" s="194"/>
      <c r="BW199" s="61"/>
      <c r="BX199" s="61"/>
      <c r="BY199" s="81"/>
      <c r="BZ199" s="81"/>
      <c r="CA199" s="61"/>
      <c r="CB199" s="298"/>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c r="BM200" s="459"/>
      <c r="BN200" s="194"/>
      <c r="BO200" s="61"/>
      <c r="BP200" s="373"/>
      <c r="BQ200" s="81"/>
      <c r="BR200" s="81"/>
      <c r="BS200" s="61"/>
      <c r="BT200" s="298"/>
      <c r="BV200" s="194"/>
      <c r="BW200" s="61"/>
      <c r="BX200" s="61"/>
      <c r="BY200" s="81"/>
      <c r="BZ200" s="81"/>
      <c r="CA200" s="61"/>
      <c r="CB200" s="298"/>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c r="BM201" s="459"/>
      <c r="BN201" s="194"/>
      <c r="BO201" s="61"/>
      <c r="BP201" s="373"/>
      <c r="BQ201" s="81"/>
      <c r="BR201" s="81"/>
      <c r="BS201" s="61"/>
      <c r="BT201" s="298"/>
      <c r="BV201" s="194"/>
      <c r="BW201" s="61"/>
      <c r="BX201" s="61"/>
      <c r="BY201" s="81"/>
      <c r="BZ201" s="81"/>
      <c r="CA201" s="61"/>
      <c r="CB201" s="298"/>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c r="BM202" s="459"/>
      <c r="BN202" s="194"/>
      <c r="BO202" s="61"/>
      <c r="BP202" s="373"/>
      <c r="BQ202" s="81"/>
      <c r="BR202" s="81"/>
      <c r="BS202" s="61"/>
      <c r="BT202" s="298"/>
      <c r="BV202" s="194"/>
      <c r="BW202" s="61"/>
      <c r="BX202" s="61"/>
      <c r="BY202" s="81"/>
      <c r="BZ202" s="81"/>
      <c r="CA202" s="61"/>
      <c r="CB202" s="298"/>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c r="BM203" s="459"/>
      <c r="BN203" s="194"/>
      <c r="BO203" s="61"/>
      <c r="BP203" s="373"/>
      <c r="BQ203" s="81"/>
      <c r="BR203" s="81"/>
      <c r="BS203" s="61"/>
      <c r="BT203" s="298"/>
      <c r="BV203" s="194"/>
      <c r="BW203" s="61"/>
      <c r="BX203" s="61"/>
      <c r="BY203" s="81"/>
      <c r="BZ203" s="81"/>
      <c r="CA203" s="61"/>
      <c r="CB203" s="298"/>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c r="BM204" s="459"/>
      <c r="BN204" s="194"/>
      <c r="BO204" s="61"/>
      <c r="BP204" s="373"/>
      <c r="BQ204" s="81"/>
      <c r="BR204" s="81"/>
      <c r="BS204" s="61"/>
      <c r="BT204" s="298"/>
      <c r="BV204" s="194"/>
      <c r="BW204" s="61"/>
      <c r="BX204" s="61"/>
      <c r="BY204" s="81"/>
      <c r="BZ204" s="81"/>
      <c r="CA204" s="61"/>
      <c r="CB204" s="298"/>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c r="BM205" s="459"/>
      <c r="BN205" s="194"/>
      <c r="BO205" s="61"/>
      <c r="BP205" s="373"/>
      <c r="BQ205" s="81"/>
      <c r="BR205" s="81"/>
      <c r="BS205" s="61"/>
      <c r="BT205" s="298"/>
      <c r="BV205" s="194"/>
      <c r="BW205" s="61"/>
      <c r="BX205" s="61"/>
      <c r="BY205" s="81"/>
      <c r="BZ205" s="81"/>
      <c r="CA205" s="61"/>
      <c r="CB205" s="298"/>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c r="BM206" s="459"/>
      <c r="BN206" s="194"/>
      <c r="BO206" s="61"/>
      <c r="BP206" s="373"/>
      <c r="BQ206" s="81"/>
      <c r="BR206" s="81"/>
      <c r="BS206" s="61"/>
      <c r="BT206" s="298"/>
      <c r="BV206" s="194"/>
      <c r="BW206" s="61"/>
      <c r="BX206" s="61"/>
      <c r="BY206" s="81"/>
      <c r="BZ206" s="81"/>
      <c r="CA206" s="61"/>
      <c r="CB206" s="298"/>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c r="BM207" s="459"/>
      <c r="BN207" s="194"/>
      <c r="BO207" s="61"/>
      <c r="BP207" s="373"/>
      <c r="BQ207" s="81"/>
      <c r="BR207" s="81"/>
      <c r="BS207" s="61"/>
      <c r="BT207" s="298"/>
      <c r="BV207" s="194"/>
      <c r="BW207" s="61"/>
      <c r="BX207" s="61"/>
      <c r="BY207" s="81"/>
      <c r="BZ207" s="81"/>
      <c r="CA207" s="61"/>
      <c r="CB207" s="298"/>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c r="BM208" s="459"/>
      <c r="BN208" s="194"/>
      <c r="BO208" s="61"/>
      <c r="BP208" s="373"/>
      <c r="BQ208" s="81"/>
      <c r="BR208" s="81"/>
      <c r="BS208" s="61"/>
      <c r="BT208" s="298"/>
      <c r="BV208" s="194"/>
      <c r="BW208" s="61"/>
      <c r="BX208" s="61"/>
      <c r="BY208" s="81"/>
      <c r="BZ208" s="81"/>
      <c r="CA208" s="61"/>
      <c r="CB208" s="298"/>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c r="BM209" s="459"/>
      <c r="BN209" s="194"/>
      <c r="BO209" s="61"/>
      <c r="BP209" s="373"/>
      <c r="BQ209" s="81"/>
      <c r="BR209" s="81"/>
      <c r="BS209" s="61"/>
      <c r="BT209" s="298"/>
      <c r="BV209" s="194"/>
      <c r="BW209" s="61"/>
      <c r="BX209" s="61"/>
      <c r="BY209" s="81"/>
      <c r="BZ209" s="81"/>
      <c r="CA209" s="61"/>
      <c r="CB209" s="298"/>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c r="BM210" s="459"/>
      <c r="BN210" s="194"/>
      <c r="BO210" s="61"/>
      <c r="BP210" s="373"/>
      <c r="BQ210" s="81"/>
      <c r="BR210" s="81"/>
      <c r="BS210" s="61"/>
      <c r="BT210" s="298"/>
      <c r="BV210" s="194"/>
      <c r="BW210" s="61"/>
      <c r="BX210" s="61"/>
      <c r="BY210" s="81"/>
      <c r="BZ210" s="81"/>
      <c r="CA210" s="61"/>
      <c r="CB210" s="298"/>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c r="BM211" s="459"/>
      <c r="BN211" s="194"/>
      <c r="BO211" s="61"/>
      <c r="BP211" s="373"/>
      <c r="BQ211" s="81"/>
      <c r="BR211" s="81"/>
      <c r="BS211" s="61"/>
      <c r="BT211" s="298"/>
      <c r="BV211" s="194"/>
      <c r="BW211" s="61"/>
      <c r="BX211" s="61"/>
      <c r="BY211" s="81"/>
      <c r="BZ211" s="81"/>
      <c r="CA211" s="61"/>
      <c r="CB211" s="298"/>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c r="BM212" s="459"/>
      <c r="BN212" s="194"/>
      <c r="BO212" s="61"/>
      <c r="BP212" s="373"/>
      <c r="BQ212" s="81"/>
      <c r="BR212" s="81"/>
      <c r="BS212" s="61"/>
      <c r="BT212" s="298"/>
      <c r="BV212" s="194"/>
      <c r="BW212" s="61"/>
      <c r="BX212" s="61"/>
      <c r="BY212" s="81"/>
      <c r="BZ212" s="81"/>
      <c r="CA212" s="61"/>
      <c r="CB212" s="298"/>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c r="BM213" s="459"/>
      <c r="BN213" s="194"/>
      <c r="BO213" s="61"/>
      <c r="BP213" s="373"/>
      <c r="BQ213" s="81"/>
      <c r="BR213" s="81"/>
      <c r="BS213" s="61"/>
      <c r="BT213" s="298"/>
      <c r="BV213" s="194"/>
      <c r="BW213" s="61"/>
      <c r="BX213" s="61"/>
      <c r="BY213" s="81"/>
      <c r="BZ213" s="81"/>
      <c r="CA213" s="61"/>
      <c r="CB213" s="298"/>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c r="BM214" s="459"/>
      <c r="BN214" s="194"/>
      <c r="BO214" s="61"/>
      <c r="BP214" s="373"/>
      <c r="BQ214" s="81"/>
      <c r="BR214" s="81"/>
      <c r="BS214" s="61"/>
      <c r="BT214" s="298"/>
      <c r="BV214" s="194"/>
      <c r="BW214" s="61"/>
      <c r="BX214" s="61"/>
      <c r="BY214" s="81"/>
      <c r="BZ214" s="81"/>
      <c r="CA214" s="61"/>
      <c r="CB214" s="298"/>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c r="BM215" s="459"/>
      <c r="BN215" s="194"/>
      <c r="BO215" s="61"/>
      <c r="BP215" s="373"/>
      <c r="BQ215" s="81"/>
      <c r="BR215" s="81"/>
      <c r="BS215" s="61"/>
      <c r="BT215" s="298"/>
      <c r="BV215" s="194"/>
      <c r="BW215" s="61"/>
      <c r="BX215" s="61"/>
      <c r="BY215" s="81"/>
      <c r="BZ215" s="81"/>
      <c r="CA215" s="61"/>
      <c r="CB215" s="298"/>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c r="BM216" s="459"/>
      <c r="BN216" s="194"/>
      <c r="BO216" s="61"/>
      <c r="BP216" s="373"/>
      <c r="BQ216" s="81"/>
      <c r="BR216" s="81"/>
      <c r="BS216" s="61"/>
      <c r="BT216" s="298"/>
      <c r="BV216" s="194"/>
      <c r="BW216" s="61"/>
      <c r="BX216" s="61"/>
      <c r="BY216" s="81"/>
      <c r="BZ216" s="81"/>
      <c r="CA216" s="61"/>
      <c r="CB216" s="298"/>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c r="BM217" s="459"/>
      <c r="BN217" s="194"/>
      <c r="BO217" s="61"/>
      <c r="BP217" s="373"/>
      <c r="BQ217" s="81"/>
      <c r="BR217" s="81"/>
      <c r="BS217" s="61"/>
      <c r="BT217" s="298"/>
      <c r="BV217" s="194"/>
      <c r="BW217" s="61"/>
      <c r="BX217" s="61"/>
      <c r="BY217" s="81"/>
      <c r="BZ217" s="81"/>
      <c r="CA217" s="61"/>
      <c r="CB217" s="298"/>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c r="BM218" s="459"/>
      <c r="BN218" s="194"/>
      <c r="BO218" s="61"/>
      <c r="BP218" s="373"/>
      <c r="BQ218" s="81"/>
      <c r="BR218" s="81"/>
      <c r="BS218" s="61"/>
      <c r="BT218" s="298"/>
      <c r="BV218" s="194"/>
      <c r="BW218" s="61"/>
      <c r="BX218" s="61"/>
      <c r="BY218" s="81"/>
      <c r="BZ218" s="81"/>
      <c r="CA218" s="61"/>
      <c r="CB218" s="298"/>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c r="BM219" s="459"/>
      <c r="BN219" s="194"/>
      <c r="BO219" s="61"/>
      <c r="BP219" s="373"/>
      <c r="BQ219" s="81"/>
      <c r="BR219" s="81"/>
      <c r="BS219" s="61"/>
      <c r="BT219" s="298"/>
      <c r="BV219" s="194"/>
      <c r="BW219" s="61"/>
      <c r="BX219" s="61"/>
      <c r="BY219" s="81"/>
      <c r="BZ219" s="81"/>
      <c r="CA219" s="61"/>
      <c r="CB219" s="298"/>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c r="BM220" s="459"/>
      <c r="BN220" s="194"/>
      <c r="BO220" s="61"/>
      <c r="BP220" s="373"/>
      <c r="BQ220" s="81"/>
      <c r="BR220" s="81"/>
      <c r="BS220" s="61"/>
      <c r="BT220" s="298"/>
      <c r="BV220" s="194"/>
      <c r="BW220" s="61"/>
      <c r="BX220" s="61"/>
      <c r="BY220" s="81"/>
      <c r="BZ220" s="81"/>
      <c r="CA220" s="61"/>
      <c r="CB220" s="298"/>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c r="BM221" s="459"/>
      <c r="BN221" s="194"/>
      <c r="BO221" s="61"/>
      <c r="BP221" s="373"/>
      <c r="BQ221" s="81"/>
      <c r="BR221" s="81"/>
      <c r="BS221" s="61"/>
      <c r="BT221" s="298"/>
      <c r="BV221" s="194"/>
      <c r="BW221" s="61"/>
      <c r="BX221" s="61"/>
      <c r="BY221" s="81"/>
      <c r="BZ221" s="81"/>
      <c r="CA221" s="61"/>
      <c r="CB221" s="298"/>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c r="BM222" s="459"/>
      <c r="BN222" s="194"/>
      <c r="BO222" s="61"/>
      <c r="BP222" s="373"/>
      <c r="BQ222" s="81"/>
      <c r="BR222" s="81"/>
      <c r="BS222" s="61"/>
      <c r="BT222" s="298"/>
      <c r="BV222" s="194"/>
      <c r="BW222" s="61"/>
      <c r="BX222" s="61"/>
      <c r="BY222" s="81"/>
      <c r="BZ222" s="81"/>
      <c r="CA222" s="61"/>
      <c r="CB222" s="298"/>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c r="BM223" s="459"/>
      <c r="BN223" s="194"/>
      <c r="BO223" s="61"/>
      <c r="BP223" s="373"/>
      <c r="BQ223" s="81"/>
      <c r="BR223" s="81"/>
      <c r="BS223" s="61"/>
      <c r="BT223" s="298"/>
      <c r="BV223" s="194"/>
      <c r="BW223" s="61"/>
      <c r="BX223" s="61"/>
      <c r="BY223" s="81"/>
      <c r="BZ223" s="81"/>
      <c r="CA223" s="61"/>
      <c r="CB223" s="298"/>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c r="BM224" s="459"/>
      <c r="BN224" s="194"/>
      <c r="BO224" s="61"/>
      <c r="BP224" s="373"/>
      <c r="BQ224" s="81"/>
      <c r="BR224" s="81"/>
      <c r="BS224" s="61"/>
      <c r="BT224" s="298"/>
      <c r="BV224" s="194"/>
      <c r="BW224" s="61"/>
      <c r="BX224" s="61"/>
      <c r="BY224" s="81"/>
      <c r="BZ224" s="81"/>
      <c r="CA224" s="61"/>
      <c r="CB224" s="298"/>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c r="BM225" s="459"/>
      <c r="BN225" s="194"/>
      <c r="BO225" s="61"/>
      <c r="BP225" s="373"/>
      <c r="BQ225" s="81"/>
      <c r="BR225" s="81"/>
      <c r="BS225" s="61"/>
      <c r="BT225" s="298"/>
      <c r="BV225" s="194"/>
      <c r="BW225" s="61"/>
      <c r="BX225" s="61"/>
      <c r="BY225" s="81"/>
      <c r="BZ225" s="81"/>
      <c r="CA225" s="61"/>
      <c r="CB225" s="298"/>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c r="BM226" s="459"/>
      <c r="BN226" s="194"/>
      <c r="BO226" s="61"/>
      <c r="BP226" s="373"/>
      <c r="BQ226" s="81"/>
      <c r="BR226" s="81"/>
      <c r="BS226" s="61"/>
      <c r="BT226" s="298"/>
      <c r="BV226" s="194"/>
      <c r="BW226" s="61"/>
      <c r="BX226" s="61"/>
      <c r="BY226" s="81"/>
      <c r="BZ226" s="81"/>
      <c r="CA226" s="61"/>
      <c r="CB226" s="298"/>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c r="BM227" s="459"/>
      <c r="BN227" s="194"/>
      <c r="BO227" s="61"/>
      <c r="BP227" s="373"/>
      <c r="BQ227" s="81"/>
      <c r="BR227" s="81"/>
      <c r="BS227" s="61"/>
      <c r="BT227" s="298"/>
      <c r="BV227" s="194"/>
      <c r="BW227" s="61"/>
      <c r="BX227" s="61"/>
      <c r="BY227" s="81"/>
      <c r="BZ227" s="81"/>
      <c r="CA227" s="61"/>
      <c r="CB227" s="298"/>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c r="BM228" s="459"/>
      <c r="BN228" s="194"/>
      <c r="BO228" s="61"/>
      <c r="BP228" s="373"/>
      <c r="BQ228" s="81"/>
      <c r="BR228" s="81"/>
      <c r="BS228" s="61"/>
      <c r="BT228" s="298"/>
      <c r="BV228" s="194"/>
      <c r="BW228" s="61"/>
      <c r="BX228" s="61"/>
      <c r="BY228" s="81"/>
      <c r="BZ228" s="81"/>
      <c r="CA228" s="61"/>
      <c r="CB228" s="298"/>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c r="BM229" s="459"/>
      <c r="BN229" s="194"/>
      <c r="BO229" s="61"/>
      <c r="BP229" s="373"/>
      <c r="BQ229" s="81"/>
      <c r="BR229" s="81"/>
      <c r="BS229" s="61"/>
      <c r="BT229" s="298"/>
      <c r="BV229" s="194"/>
      <c r="BW229" s="61"/>
      <c r="BX229" s="61"/>
      <c r="BY229" s="81"/>
      <c r="BZ229" s="81"/>
      <c r="CA229" s="61"/>
      <c r="CB229" s="298"/>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c r="BM230" s="459"/>
      <c r="BN230" s="194"/>
      <c r="BO230" s="61"/>
      <c r="BP230" s="373"/>
      <c r="BQ230" s="81"/>
      <c r="BR230" s="81"/>
      <c r="BS230" s="61"/>
      <c r="BT230" s="298"/>
      <c r="BV230" s="194"/>
      <c r="BW230" s="61"/>
      <c r="BX230" s="61"/>
      <c r="BY230" s="81"/>
      <c r="BZ230" s="81"/>
      <c r="CA230" s="61"/>
      <c r="CB230" s="298"/>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c r="BM231" s="459"/>
      <c r="BN231" s="194"/>
      <c r="BO231" s="61"/>
      <c r="BP231" s="373"/>
      <c r="BQ231" s="81"/>
      <c r="BR231" s="81"/>
      <c r="BS231" s="61"/>
      <c r="BT231" s="298"/>
      <c r="BV231" s="194"/>
      <c r="BW231" s="61"/>
      <c r="BX231" s="61"/>
      <c r="BY231" s="81"/>
      <c r="BZ231" s="81"/>
      <c r="CA231" s="61"/>
      <c r="CB231" s="298"/>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c r="BM232" s="459"/>
      <c r="BN232" s="194"/>
      <c r="BO232" s="61"/>
      <c r="BP232" s="373"/>
      <c r="BQ232" s="81"/>
      <c r="BR232" s="81"/>
      <c r="BS232" s="61"/>
      <c r="BT232" s="298"/>
      <c r="BV232" s="194"/>
      <c r="BW232" s="61"/>
      <c r="BX232" s="61"/>
      <c r="BY232" s="81"/>
      <c r="BZ232" s="81"/>
      <c r="CA232" s="61"/>
      <c r="CB232" s="298"/>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c r="BM233" s="459"/>
      <c r="BN233" s="194"/>
      <c r="BO233" s="61"/>
      <c r="BP233" s="373"/>
      <c r="BQ233" s="81"/>
      <c r="BR233" s="81"/>
      <c r="BS233" s="61"/>
      <c r="BT233" s="298"/>
      <c r="BV233" s="194"/>
      <c r="BW233" s="61"/>
      <c r="BX233" s="61"/>
      <c r="BY233" s="81"/>
      <c r="BZ233" s="81"/>
      <c r="CA233" s="61"/>
      <c r="CB233" s="298"/>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c r="BM234" s="459"/>
      <c r="BN234" s="194"/>
      <c r="BO234" s="61"/>
      <c r="BP234" s="373"/>
      <c r="BQ234" s="81"/>
      <c r="BR234" s="81"/>
      <c r="BS234" s="61"/>
      <c r="BT234" s="298"/>
      <c r="BV234" s="194"/>
      <c r="BW234" s="61"/>
      <c r="BX234" s="61"/>
      <c r="BY234" s="81"/>
      <c r="BZ234" s="81"/>
      <c r="CA234" s="61"/>
      <c r="CB234" s="298"/>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c r="BM235" s="459"/>
      <c r="BN235" s="194"/>
      <c r="BO235" s="61"/>
      <c r="BP235" s="373"/>
      <c r="BQ235" s="81"/>
      <c r="BR235" s="81"/>
      <c r="BS235" s="61"/>
      <c r="BT235" s="298"/>
      <c r="BV235" s="194"/>
      <c r="BW235" s="61"/>
      <c r="BX235" s="61"/>
      <c r="BY235" s="81"/>
      <c r="BZ235" s="81"/>
      <c r="CA235" s="61"/>
      <c r="CB235" s="298"/>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c r="BM236" s="459"/>
      <c r="BN236" s="194"/>
      <c r="BO236" s="61"/>
      <c r="BP236" s="373"/>
      <c r="BQ236" s="81"/>
      <c r="BR236" s="81"/>
      <c r="BS236" s="61"/>
      <c r="BT236" s="298"/>
      <c r="BV236" s="194"/>
      <c r="BW236" s="61"/>
      <c r="BX236" s="61"/>
      <c r="BY236" s="81"/>
      <c r="BZ236" s="81"/>
      <c r="CA236" s="61"/>
      <c r="CB236" s="298"/>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c r="BM237" s="553"/>
      <c r="BN237" s="349"/>
      <c r="BO237" s="290"/>
      <c r="BP237" s="277"/>
      <c r="BQ237" s="350"/>
      <c r="BR237" s="350"/>
      <c r="BS237" s="290"/>
      <c r="BT237" s="281" t="b">
        <v>0</v>
      </c>
      <c r="BU237" s="258"/>
      <c r="BV237" s="346"/>
      <c r="BW237" s="300"/>
      <c r="BX237" s="300"/>
      <c r="BY237" s="345"/>
      <c r="BZ237" s="345"/>
      <c r="CA237" s="300"/>
      <c r="CB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c r="BM238" s="553"/>
      <c r="BN238" s="349"/>
      <c r="BO238" s="290"/>
      <c r="BP238" s="277"/>
      <c r="BQ238" s="350"/>
      <c r="BR238" s="350"/>
      <c r="BS238" s="290"/>
      <c r="BT238" s="281" t="b">
        <v>0</v>
      </c>
      <c r="BU238" s="258"/>
      <c r="BV238" s="346"/>
      <c r="BW238" s="300"/>
      <c r="BX238" s="300"/>
      <c r="BY238" s="345"/>
      <c r="BZ238" s="345"/>
      <c r="CA238" s="300"/>
      <c r="CB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c r="BM239" s="553"/>
      <c r="BN239" s="349"/>
      <c r="BO239" s="290"/>
      <c r="BP239" s="277"/>
      <c r="BQ239" s="350"/>
      <c r="BR239" s="350"/>
      <c r="BS239" s="290"/>
      <c r="BT239" s="281" t="b">
        <v>0</v>
      </c>
      <c r="BU239" s="258"/>
      <c r="BV239" s="346"/>
      <c r="BW239" s="300"/>
      <c r="BX239" s="300"/>
      <c r="BY239" s="345"/>
      <c r="BZ239" s="345"/>
      <c r="CA239" s="300"/>
      <c r="CB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c r="BM240" s="553"/>
      <c r="BN240" s="349"/>
      <c r="BO240" s="290"/>
      <c r="BP240" s="277"/>
      <c r="BQ240" s="350"/>
      <c r="BR240" s="350"/>
      <c r="BS240" s="290"/>
      <c r="BT240" s="281" t="b">
        <v>0</v>
      </c>
      <c r="BU240" s="258"/>
      <c r="BV240" s="346"/>
      <c r="BW240" s="300"/>
      <c r="BX240" s="300"/>
      <c r="BY240" s="345"/>
      <c r="BZ240" s="345"/>
      <c r="CA240" s="300"/>
      <c r="CB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c r="BM241" s="553"/>
      <c r="BN241" s="349"/>
      <c r="BO241" s="290"/>
      <c r="BP241" s="277"/>
      <c r="BQ241" s="350"/>
      <c r="BR241" s="350"/>
      <c r="BS241" s="290"/>
      <c r="BT241" s="281" t="b">
        <v>0</v>
      </c>
      <c r="BU241" s="258"/>
      <c r="BV241" s="346"/>
      <c r="BW241" s="300"/>
      <c r="BX241" s="300"/>
      <c r="BY241" s="345"/>
      <c r="BZ241" s="345"/>
      <c r="CA241" s="300"/>
      <c r="CB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c r="BM242" s="553"/>
      <c r="BN242" s="349"/>
      <c r="BO242" s="290"/>
      <c r="BP242" s="277"/>
      <c r="BQ242" s="350"/>
      <c r="BR242" s="350"/>
      <c r="BS242" s="290"/>
      <c r="BT242" s="281" t="b">
        <v>0</v>
      </c>
      <c r="BU242" s="258"/>
      <c r="BV242" s="346"/>
      <c r="BW242" s="300"/>
      <c r="BX242" s="300"/>
      <c r="BY242" s="345"/>
      <c r="BZ242" s="345"/>
      <c r="CA242" s="300"/>
      <c r="CB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c r="BM243" s="553"/>
      <c r="BN243" s="349"/>
      <c r="BO243" s="290"/>
      <c r="BP243" s="277"/>
      <c r="BQ243" s="350"/>
      <c r="BR243" s="350"/>
      <c r="BS243" s="290"/>
      <c r="BT243" s="281" t="b">
        <v>0</v>
      </c>
      <c r="BU243" s="258"/>
      <c r="BV243" s="346"/>
      <c r="BW243" s="300"/>
      <c r="BX243" s="300"/>
      <c r="BY243" s="345"/>
      <c r="BZ243" s="345"/>
      <c r="CA243" s="300"/>
      <c r="CB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c r="BM244" s="553"/>
      <c r="BN244" s="349"/>
      <c r="BO244" s="290"/>
      <c r="BP244" s="277"/>
      <c r="BQ244" s="350"/>
      <c r="BR244" s="350"/>
      <c r="BS244" s="290"/>
      <c r="BT244" s="281" t="b">
        <v>0</v>
      </c>
      <c r="BU244" s="258"/>
      <c r="BV244" s="346"/>
      <c r="BW244" s="300"/>
      <c r="BX244" s="300"/>
      <c r="BY244" s="345"/>
      <c r="BZ244" s="345"/>
      <c r="CA244" s="300"/>
      <c r="CB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c r="BM245" s="553"/>
      <c r="BN245" s="349"/>
      <c r="BO245" s="290"/>
      <c r="BP245" s="277"/>
      <c r="BQ245" s="350"/>
      <c r="BR245" s="350"/>
      <c r="BS245" s="290"/>
      <c r="BT245" s="281" t="b">
        <v>0</v>
      </c>
      <c r="BU245" s="258"/>
      <c r="BV245" s="346"/>
      <c r="BW245" s="300"/>
      <c r="BX245" s="300"/>
      <c r="BY245" s="345"/>
      <c r="BZ245" s="345"/>
      <c r="CA245" s="300"/>
      <c r="CB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c r="BM246" s="553"/>
      <c r="BN246" s="349"/>
      <c r="BO246" s="290"/>
      <c r="BP246" s="277"/>
      <c r="BQ246" s="350"/>
      <c r="BR246" s="350"/>
      <c r="BS246" s="290"/>
      <c r="BT246" s="281" t="b">
        <v>0</v>
      </c>
      <c r="BU246" s="258"/>
      <c r="BV246" s="346"/>
      <c r="BW246" s="300"/>
      <c r="BX246" s="300"/>
      <c r="BY246" s="345"/>
      <c r="BZ246" s="345"/>
      <c r="CA246" s="300"/>
      <c r="CB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c r="BM247" s="553"/>
      <c r="BN247" s="349"/>
      <c r="BO247" s="290"/>
      <c r="BP247" s="277"/>
      <c r="BQ247" s="350"/>
      <c r="BR247" s="350"/>
      <c r="BS247" s="290"/>
      <c r="BT247" s="281" t="b">
        <v>0</v>
      </c>
      <c r="BU247" s="258"/>
      <c r="BV247" s="346"/>
      <c r="BW247" s="300"/>
      <c r="BX247" s="300"/>
      <c r="BY247" s="345"/>
      <c r="BZ247" s="345"/>
      <c r="CA247" s="300"/>
      <c r="CB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c r="BM248" s="553"/>
      <c r="BN248" s="349"/>
      <c r="BO248" s="290"/>
      <c r="BP248" s="277"/>
      <c r="BQ248" s="350"/>
      <c r="BR248" s="350"/>
      <c r="BS248" s="290"/>
      <c r="BT248" s="281" t="b">
        <v>0</v>
      </c>
      <c r="BU248" s="258"/>
      <c r="BV248" s="346"/>
      <c r="BW248" s="300"/>
      <c r="BX248" s="300"/>
      <c r="BY248" s="345"/>
      <c r="BZ248" s="345"/>
      <c r="CA248" s="300"/>
      <c r="CB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c r="BM249" s="553"/>
      <c r="BN249" s="349"/>
      <c r="BO249" s="290"/>
      <c r="BP249" s="277"/>
      <c r="BQ249" s="350"/>
      <c r="BR249" s="350"/>
      <c r="BS249" s="290"/>
      <c r="BT249" s="281" t="b">
        <v>0</v>
      </c>
      <c r="BU249" s="258"/>
      <c r="BV249" s="346"/>
      <c r="BW249" s="300"/>
      <c r="BX249" s="300"/>
      <c r="BY249" s="345"/>
      <c r="BZ249" s="345"/>
      <c r="CA249" s="300"/>
      <c r="CB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c r="BM250" s="553"/>
      <c r="BN250" s="349"/>
      <c r="BO250" s="290"/>
      <c r="BP250" s="277"/>
      <c r="BQ250" s="350"/>
      <c r="BR250" s="350"/>
      <c r="BS250" s="290"/>
      <c r="BT250" s="281" t="b">
        <v>0</v>
      </c>
      <c r="BU250" s="258"/>
      <c r="BV250" s="346"/>
      <c r="BW250" s="300"/>
      <c r="BX250" s="300"/>
      <c r="BY250" s="345"/>
      <c r="BZ250" s="345"/>
      <c r="CA250" s="300"/>
      <c r="CB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c r="BM251" s="553"/>
      <c r="BN251" s="349"/>
      <c r="BO251" s="290"/>
      <c r="BP251" s="277"/>
      <c r="BQ251" s="350"/>
      <c r="BR251" s="350"/>
      <c r="BS251" s="290"/>
      <c r="BT251" s="281" t="b">
        <v>0</v>
      </c>
      <c r="BU251" s="258"/>
      <c r="BV251" s="346"/>
      <c r="BW251" s="300"/>
      <c r="BX251" s="300"/>
      <c r="BY251" s="345"/>
      <c r="BZ251" s="345"/>
      <c r="CA251" s="300"/>
      <c r="CB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c r="BM252" s="553"/>
      <c r="BN252" s="349"/>
      <c r="BO252" s="290"/>
      <c r="BP252" s="277"/>
      <c r="BQ252" s="350"/>
      <c r="BR252" s="350"/>
      <c r="BS252" s="290"/>
      <c r="BT252" s="281" t="b">
        <v>0</v>
      </c>
      <c r="BU252" s="258"/>
      <c r="BV252" s="346"/>
      <c r="BW252" s="300"/>
      <c r="BX252" s="300"/>
      <c r="BY252" s="345"/>
      <c r="BZ252" s="345"/>
      <c r="CA252" s="300"/>
      <c r="CB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c r="BM253" s="553"/>
      <c r="BN253" s="349"/>
      <c r="BO253" s="290"/>
      <c r="BP253" s="277"/>
      <c r="BQ253" s="350"/>
      <c r="BR253" s="350"/>
      <c r="BS253" s="290"/>
      <c r="BT253" s="281" t="b">
        <v>0</v>
      </c>
      <c r="BU253" s="258"/>
      <c r="BV253" s="346"/>
      <c r="BW253" s="300"/>
      <c r="BX253" s="300"/>
      <c r="BY253" s="345"/>
      <c r="BZ253" s="345"/>
      <c r="CA253" s="300"/>
      <c r="CB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c r="BM254" s="553"/>
      <c r="BN254" s="349"/>
      <c r="BO254" s="290"/>
      <c r="BP254" s="277"/>
      <c r="BQ254" s="350"/>
      <c r="BR254" s="350"/>
      <c r="BS254" s="290"/>
      <c r="BT254" s="281" t="b">
        <v>0</v>
      </c>
      <c r="BU254" s="258"/>
      <c r="BV254" s="346"/>
      <c r="BW254" s="300"/>
      <c r="BX254" s="300"/>
      <c r="BY254" s="345"/>
      <c r="BZ254" s="345"/>
      <c r="CA254" s="300"/>
      <c r="CB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c r="BM255" s="553"/>
      <c r="BN255" s="349"/>
      <c r="BO255" s="290"/>
      <c r="BP255" s="277"/>
      <c r="BQ255" s="350"/>
      <c r="BR255" s="350"/>
      <c r="BS255" s="290"/>
      <c r="BT255" s="281" t="b">
        <v>0</v>
      </c>
      <c r="BU255" s="258"/>
      <c r="BV255" s="346"/>
      <c r="BW255" s="300"/>
      <c r="BX255" s="300"/>
      <c r="BY255" s="345"/>
      <c r="BZ255" s="345"/>
      <c r="CA255" s="300"/>
      <c r="CB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c r="BM256" s="553"/>
      <c r="BN256" s="349"/>
      <c r="BO256" s="290"/>
      <c r="BP256" s="277"/>
      <c r="BQ256" s="350"/>
      <c r="BR256" s="350"/>
      <c r="BS256" s="290"/>
      <c r="BT256" s="281" t="b">
        <v>0</v>
      </c>
      <c r="BU256" s="258"/>
      <c r="BV256" s="346"/>
      <c r="BW256" s="300"/>
      <c r="BX256" s="300"/>
      <c r="BY256" s="345"/>
      <c r="BZ256" s="345"/>
      <c r="CA256" s="300"/>
      <c r="CB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c r="BM257" s="553"/>
      <c r="BN257" s="349"/>
      <c r="BO257" s="290"/>
      <c r="BP257" s="277"/>
      <c r="BQ257" s="350"/>
      <c r="BR257" s="350"/>
      <c r="BS257" s="290"/>
      <c r="BT257" s="281" t="b">
        <v>0</v>
      </c>
      <c r="BU257" s="258"/>
      <c r="BV257" s="346"/>
      <c r="BW257" s="300"/>
      <c r="BX257" s="300"/>
      <c r="BY257" s="345"/>
      <c r="BZ257" s="345"/>
      <c r="CA257" s="300"/>
      <c r="CB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c r="BM258" s="553"/>
      <c r="BN258" s="349"/>
      <c r="BO258" s="290"/>
      <c r="BP258" s="277"/>
      <c r="BQ258" s="350"/>
      <c r="BR258" s="350"/>
      <c r="BS258" s="290"/>
      <c r="BT258" s="281" t="b">
        <v>0</v>
      </c>
      <c r="BU258" s="258"/>
      <c r="BV258" s="346"/>
      <c r="BW258" s="300"/>
      <c r="BX258" s="300"/>
      <c r="BY258" s="345"/>
      <c r="BZ258" s="345"/>
      <c r="CA258" s="300"/>
      <c r="CB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c r="BM259" s="553"/>
      <c r="BN259" s="349"/>
      <c r="BO259" s="290"/>
      <c r="BP259" s="277"/>
      <c r="BQ259" s="350"/>
      <c r="BR259" s="350"/>
      <c r="BS259" s="290"/>
      <c r="BT259" s="281" t="b">
        <v>0</v>
      </c>
      <c r="BU259" s="258"/>
      <c r="BV259" s="346"/>
      <c r="BW259" s="300"/>
      <c r="BX259" s="300"/>
      <c r="BY259" s="345"/>
      <c r="BZ259" s="345"/>
      <c r="CA259" s="300"/>
      <c r="CB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c r="BM260" s="553"/>
      <c r="BN260" s="349"/>
      <c r="BO260" s="290"/>
      <c r="BP260" s="277"/>
      <c r="BQ260" s="350"/>
      <c r="BR260" s="350"/>
      <c r="BS260" s="290"/>
      <c r="BT260" s="281" t="b">
        <v>0</v>
      </c>
      <c r="BU260" s="258"/>
      <c r="BV260" s="346"/>
      <c r="BW260" s="300"/>
      <c r="BX260" s="300"/>
      <c r="BY260" s="345"/>
      <c r="BZ260" s="345"/>
      <c r="CA260" s="300"/>
      <c r="CB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c r="BM261" s="553"/>
      <c r="BN261" s="349"/>
      <c r="BO261" s="290"/>
      <c r="BP261" s="277"/>
      <c r="BQ261" s="350"/>
      <c r="BR261" s="350"/>
      <c r="BS261" s="290"/>
      <c r="BT261" s="281" t="b">
        <v>0</v>
      </c>
      <c r="BU261" s="258"/>
      <c r="BV261" s="346"/>
      <c r="BW261" s="300"/>
      <c r="BX261" s="300"/>
      <c r="BY261" s="345"/>
      <c r="BZ261" s="345"/>
      <c r="CA261" s="300"/>
      <c r="CB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c r="BM262" s="553"/>
      <c r="BN262" s="349"/>
      <c r="BO262" s="290"/>
      <c r="BP262" s="277"/>
      <c r="BQ262" s="350"/>
      <c r="BR262" s="350"/>
      <c r="BS262" s="290"/>
      <c r="BT262" s="281" t="b">
        <v>0</v>
      </c>
      <c r="BU262" s="258"/>
      <c r="BV262" s="346"/>
      <c r="BW262" s="300"/>
      <c r="BX262" s="300"/>
      <c r="BY262" s="345"/>
      <c r="BZ262" s="345"/>
      <c r="CA262" s="300"/>
      <c r="CB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c r="BM263" s="553"/>
      <c r="BN263" s="349"/>
      <c r="BO263" s="290"/>
      <c r="BP263" s="277"/>
      <c r="BQ263" s="350"/>
      <c r="BR263" s="350"/>
      <c r="BS263" s="290"/>
      <c r="BT263" s="281" t="b">
        <v>0</v>
      </c>
      <c r="BU263" s="258"/>
      <c r="BV263" s="346"/>
      <c r="BW263" s="300"/>
      <c r="BX263" s="300"/>
      <c r="BY263" s="345"/>
      <c r="BZ263" s="345"/>
      <c r="CA263" s="300"/>
      <c r="CB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c r="BM264" s="553"/>
      <c r="BN264" s="349"/>
      <c r="BO264" s="290"/>
      <c r="BP264" s="277"/>
      <c r="BQ264" s="350"/>
      <c r="BR264" s="350"/>
      <c r="BS264" s="290"/>
      <c r="BT264" s="281" t="b">
        <v>0</v>
      </c>
      <c r="BU264" s="258"/>
      <c r="BV264" s="346"/>
      <c r="BW264" s="300"/>
      <c r="BX264" s="300"/>
      <c r="BY264" s="345"/>
      <c r="BZ264" s="345"/>
      <c r="CA264" s="300"/>
      <c r="CB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c r="BM265" s="553"/>
      <c r="BN265" s="349"/>
      <c r="BO265" s="290"/>
      <c r="BP265" s="277"/>
      <c r="BQ265" s="350"/>
      <c r="BR265" s="350"/>
      <c r="BS265" s="290"/>
      <c r="BT265" s="281" t="b">
        <v>0</v>
      </c>
      <c r="BU265" s="258"/>
      <c r="BV265" s="346"/>
      <c r="BW265" s="300"/>
      <c r="BX265" s="300"/>
      <c r="BY265" s="345"/>
      <c r="BZ265" s="345"/>
      <c r="CA265" s="300"/>
      <c r="CB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c r="BM266" s="553"/>
      <c r="BN266" s="349"/>
      <c r="BO266" s="290"/>
      <c r="BP266" s="277"/>
      <c r="BQ266" s="350"/>
      <c r="BR266" s="350"/>
      <c r="BS266" s="290"/>
      <c r="BT266" s="281" t="b">
        <v>0</v>
      </c>
      <c r="BU266" s="258"/>
      <c r="BV266" s="346"/>
      <c r="BW266" s="300"/>
      <c r="BX266" s="300"/>
      <c r="BY266" s="345"/>
      <c r="BZ266" s="345"/>
      <c r="CA266" s="300"/>
      <c r="CB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c r="BM267" s="553"/>
      <c r="BN267" s="349"/>
      <c r="BO267" s="290"/>
      <c r="BP267" s="277"/>
      <c r="BQ267" s="350"/>
      <c r="BR267" s="350"/>
      <c r="BS267" s="290"/>
      <c r="BT267" s="281" t="b">
        <v>0</v>
      </c>
      <c r="BU267" s="258"/>
      <c r="BV267" s="346"/>
      <c r="BW267" s="300"/>
      <c r="BX267" s="300"/>
      <c r="BY267" s="345"/>
      <c r="BZ267" s="345"/>
      <c r="CA267" s="300"/>
      <c r="CB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c r="BM268" s="553"/>
      <c r="BN268" s="349"/>
      <c r="BO268" s="290"/>
      <c r="BP268" s="277"/>
      <c r="BQ268" s="350"/>
      <c r="BR268" s="350"/>
      <c r="BS268" s="290"/>
      <c r="BT268" s="281" t="b">
        <v>0</v>
      </c>
      <c r="BU268" s="258"/>
      <c r="BV268" s="346"/>
      <c r="BW268" s="300"/>
      <c r="BX268" s="300"/>
      <c r="BY268" s="345"/>
      <c r="BZ268" s="345"/>
      <c r="CA268" s="300"/>
      <c r="CB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c r="BM269" s="553"/>
      <c r="BN269" s="349"/>
      <c r="BO269" s="290"/>
      <c r="BP269" s="277"/>
      <c r="BQ269" s="350"/>
      <c r="BR269" s="350"/>
      <c r="BS269" s="290"/>
      <c r="BT269" s="281" t="b">
        <v>0</v>
      </c>
      <c r="BU269" s="258"/>
      <c r="BV269" s="346"/>
      <c r="BW269" s="300"/>
      <c r="BX269" s="300"/>
      <c r="BY269" s="345"/>
      <c r="BZ269" s="345"/>
      <c r="CA269" s="300"/>
      <c r="CB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c r="BM270" s="553"/>
      <c r="BN270" s="349"/>
      <c r="BO270" s="290"/>
      <c r="BP270" s="277"/>
      <c r="BQ270" s="350"/>
      <c r="BR270" s="350"/>
      <c r="BS270" s="290"/>
      <c r="BT270" s="281" t="b">
        <v>0</v>
      </c>
      <c r="BU270" s="258"/>
      <c r="BV270" s="346"/>
      <c r="BW270" s="300"/>
      <c r="BX270" s="300"/>
      <c r="BY270" s="345"/>
      <c r="BZ270" s="345"/>
      <c r="CA270" s="300"/>
      <c r="CB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c r="BM271" s="553"/>
      <c r="BN271" s="349"/>
      <c r="BO271" s="290"/>
      <c r="BP271" s="277"/>
      <c r="BQ271" s="350"/>
      <c r="BR271" s="350"/>
      <c r="BS271" s="290"/>
      <c r="BT271" s="281" t="b">
        <v>0</v>
      </c>
      <c r="BU271" s="258"/>
      <c r="BV271" s="346"/>
      <c r="BW271" s="300"/>
      <c r="BX271" s="300"/>
      <c r="BY271" s="345"/>
      <c r="BZ271" s="345"/>
      <c r="CA271" s="300"/>
      <c r="CB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c r="BM272" s="553"/>
      <c r="BN272" s="349"/>
      <c r="BO272" s="290"/>
      <c r="BP272" s="277"/>
      <c r="BQ272" s="350"/>
      <c r="BR272" s="350"/>
      <c r="BS272" s="290"/>
      <c r="BT272" s="281" t="b">
        <v>0</v>
      </c>
      <c r="BU272" s="258"/>
      <c r="BV272" s="346"/>
      <c r="BW272" s="300"/>
      <c r="BX272" s="300"/>
      <c r="BY272" s="345"/>
      <c r="BZ272" s="345"/>
      <c r="CA272" s="300"/>
      <c r="CB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c r="BM273" s="553"/>
      <c r="BN273" s="349"/>
      <c r="BO273" s="290"/>
      <c r="BP273" s="277"/>
      <c r="BQ273" s="350"/>
      <c r="BR273" s="350"/>
      <c r="BS273" s="290"/>
      <c r="BT273" s="281" t="b">
        <v>0</v>
      </c>
      <c r="BU273" s="258"/>
      <c r="BV273" s="346"/>
      <c r="BW273" s="300"/>
      <c r="BX273" s="300"/>
      <c r="BY273" s="345"/>
      <c r="BZ273" s="345"/>
      <c r="CA273" s="300"/>
      <c r="CB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c r="BM274" s="553"/>
      <c r="BN274" s="349"/>
      <c r="BO274" s="290"/>
      <c r="BP274" s="277"/>
      <c r="BQ274" s="350"/>
      <c r="BR274" s="350"/>
      <c r="BS274" s="290"/>
      <c r="BT274" s="281" t="b">
        <v>0</v>
      </c>
      <c r="BU274" s="258"/>
      <c r="BV274" s="346"/>
      <c r="BW274" s="300"/>
      <c r="BX274" s="300"/>
      <c r="BY274" s="345"/>
      <c r="BZ274" s="345"/>
      <c r="CA274" s="300"/>
      <c r="CB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c r="BM275" s="553"/>
      <c r="BN275" s="349"/>
      <c r="BO275" s="290"/>
      <c r="BP275" s="277"/>
      <c r="BQ275" s="350"/>
      <c r="BR275" s="350"/>
      <c r="BS275" s="290"/>
      <c r="BT275" s="281" t="b">
        <v>0</v>
      </c>
      <c r="BU275" s="258"/>
      <c r="BV275" s="346"/>
      <c r="BW275" s="300"/>
      <c r="BX275" s="300"/>
      <c r="BY275" s="345"/>
      <c r="BZ275" s="345"/>
      <c r="CA275" s="300"/>
      <c r="CB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c r="BM276" s="553"/>
      <c r="BN276" s="349"/>
      <c r="BO276" s="290"/>
      <c r="BP276" s="277"/>
      <c r="BQ276" s="350"/>
      <c r="BR276" s="350"/>
      <c r="BS276" s="290"/>
      <c r="BT276" s="281" t="b">
        <v>0</v>
      </c>
      <c r="BU276" s="258"/>
      <c r="BV276" s="346"/>
      <c r="BW276" s="300"/>
      <c r="BX276" s="300"/>
      <c r="BY276" s="345"/>
      <c r="BZ276" s="345"/>
      <c r="CA276" s="300"/>
      <c r="CB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c r="BM277" s="553"/>
      <c r="BN277" s="349"/>
      <c r="BO277" s="290"/>
      <c r="BP277" s="277"/>
      <c r="BQ277" s="350"/>
      <c r="BR277" s="350"/>
      <c r="BS277" s="290"/>
      <c r="BT277" s="281" t="b">
        <v>0</v>
      </c>
      <c r="BU277" s="258"/>
      <c r="BV277" s="346"/>
      <c r="BW277" s="300"/>
      <c r="BX277" s="300"/>
      <c r="BY277" s="345"/>
      <c r="BZ277" s="345"/>
      <c r="CA277" s="300"/>
      <c r="CB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c r="BM278" s="553"/>
      <c r="BN278" s="349"/>
      <c r="BO278" s="290"/>
      <c r="BP278" s="277"/>
      <c r="BQ278" s="350"/>
      <c r="BR278" s="350"/>
      <c r="BS278" s="290"/>
      <c r="BT278" s="281" t="b">
        <v>0</v>
      </c>
      <c r="BU278" s="258"/>
      <c r="BV278" s="346"/>
      <c r="BW278" s="300"/>
      <c r="BX278" s="300"/>
      <c r="BY278" s="345"/>
      <c r="BZ278" s="345"/>
      <c r="CA278" s="300"/>
      <c r="CB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c r="BM279" s="553"/>
      <c r="BN279" s="349"/>
      <c r="BO279" s="290"/>
      <c r="BP279" s="277"/>
      <c r="BQ279" s="350"/>
      <c r="BR279" s="350"/>
      <c r="BS279" s="290"/>
      <c r="BT279" s="281" t="b">
        <v>0</v>
      </c>
      <c r="BU279" s="258"/>
      <c r="BV279" s="346"/>
      <c r="BW279" s="300"/>
      <c r="BX279" s="300"/>
      <c r="BY279" s="345"/>
      <c r="BZ279" s="345"/>
      <c r="CA279" s="300"/>
      <c r="CB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c r="BM280" s="553"/>
      <c r="BN280" s="349"/>
      <c r="BO280" s="290"/>
      <c r="BP280" s="277"/>
      <c r="BQ280" s="350"/>
      <c r="BR280" s="350"/>
      <c r="BS280" s="290"/>
      <c r="BT280" s="281" t="b">
        <v>0</v>
      </c>
      <c r="BU280" s="258"/>
      <c r="BV280" s="346"/>
      <c r="BW280" s="300"/>
      <c r="BX280" s="300"/>
      <c r="BY280" s="345"/>
      <c r="BZ280" s="345"/>
      <c r="CA280" s="300"/>
      <c r="CB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c r="BM281" s="553"/>
      <c r="BN281" s="349"/>
      <c r="BO281" s="290"/>
      <c r="BP281" s="277"/>
      <c r="BQ281" s="350"/>
      <c r="BR281" s="350"/>
      <c r="BS281" s="290"/>
      <c r="BT281" s="281" t="b">
        <v>0</v>
      </c>
      <c r="BU281" s="258"/>
      <c r="BV281" s="346"/>
      <c r="BW281" s="300"/>
      <c r="BX281" s="300"/>
      <c r="BY281" s="345"/>
      <c r="BZ281" s="345"/>
      <c r="CA281" s="300"/>
      <c r="CB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c r="BM282" s="553"/>
      <c r="BN282" s="349"/>
      <c r="BO282" s="290"/>
      <c r="BP282" s="277"/>
      <c r="BQ282" s="350"/>
      <c r="BR282" s="350"/>
      <c r="BS282" s="290"/>
      <c r="BT282" s="281" t="b">
        <v>0</v>
      </c>
      <c r="BU282" s="258"/>
      <c r="BV282" s="346"/>
      <c r="BW282" s="300"/>
      <c r="BX282" s="300"/>
      <c r="BY282" s="345"/>
      <c r="BZ282" s="345"/>
      <c r="CA282" s="300"/>
      <c r="CB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c r="BM283" s="553"/>
      <c r="BN283" s="349"/>
      <c r="BO283" s="290"/>
      <c r="BP283" s="277"/>
      <c r="BQ283" s="350"/>
      <c r="BR283" s="350"/>
      <c r="BS283" s="290"/>
      <c r="BT283" s="281" t="b">
        <v>0</v>
      </c>
      <c r="BU283" s="258"/>
      <c r="BV283" s="346"/>
      <c r="BW283" s="300"/>
      <c r="BX283" s="300"/>
      <c r="BY283" s="345"/>
      <c r="BZ283" s="345"/>
      <c r="CA283" s="300"/>
      <c r="CB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c r="BM284" s="553"/>
      <c r="BN284" s="349"/>
      <c r="BO284" s="290"/>
      <c r="BP284" s="277"/>
      <c r="BQ284" s="350"/>
      <c r="BR284" s="350"/>
      <c r="BS284" s="290"/>
      <c r="BT284" s="281" t="b">
        <v>0</v>
      </c>
      <c r="BU284" s="258"/>
      <c r="BV284" s="346"/>
      <c r="BW284" s="300"/>
      <c r="BX284" s="300"/>
      <c r="BY284" s="345"/>
      <c r="BZ284" s="345"/>
      <c r="CA284" s="300"/>
      <c r="CB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c r="BM285" s="553"/>
      <c r="BN285" s="349"/>
      <c r="BO285" s="290"/>
      <c r="BP285" s="277"/>
      <c r="BQ285" s="350"/>
      <c r="BR285" s="350"/>
      <c r="BS285" s="290"/>
      <c r="BT285" s="281" t="b">
        <v>0</v>
      </c>
      <c r="BU285" s="258"/>
      <c r="BV285" s="346"/>
      <c r="BW285" s="300"/>
      <c r="BX285" s="300"/>
      <c r="BY285" s="345"/>
      <c r="BZ285" s="345"/>
      <c r="CA285" s="300"/>
      <c r="CB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c r="BM286" s="553"/>
      <c r="BN286" s="349"/>
      <c r="BO286" s="290"/>
      <c r="BP286" s="277"/>
      <c r="BQ286" s="350"/>
      <c r="BR286" s="350"/>
      <c r="BS286" s="290"/>
      <c r="BT286" s="281" t="b">
        <v>0</v>
      </c>
      <c r="BU286" s="258"/>
      <c r="BV286" s="346"/>
      <c r="BW286" s="300"/>
      <c r="BX286" s="300"/>
      <c r="BY286" s="345"/>
      <c r="BZ286" s="345"/>
      <c r="CA286" s="300"/>
      <c r="CB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c r="BM287" s="553"/>
      <c r="BN287" s="349"/>
      <c r="BO287" s="290"/>
      <c r="BP287" s="277"/>
      <c r="BQ287" s="350"/>
      <c r="BR287" s="350"/>
      <c r="BS287" s="290"/>
      <c r="BT287" s="281" t="b">
        <v>0</v>
      </c>
      <c r="BU287" s="258"/>
      <c r="BV287" s="346"/>
      <c r="BW287" s="300"/>
      <c r="BX287" s="300"/>
      <c r="BY287" s="345"/>
      <c r="BZ287" s="345"/>
      <c r="CA287" s="300"/>
      <c r="CB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c r="BM288" s="553"/>
      <c r="BN288" s="349"/>
      <c r="BO288" s="290"/>
      <c r="BP288" s="277"/>
      <c r="BQ288" s="350"/>
      <c r="BR288" s="350"/>
      <c r="BS288" s="290"/>
      <c r="BT288" s="281" t="b">
        <v>0</v>
      </c>
      <c r="BU288" s="258"/>
      <c r="BV288" s="346"/>
      <c r="BW288" s="300"/>
      <c r="BX288" s="300"/>
      <c r="BY288" s="345"/>
      <c r="BZ288" s="345"/>
      <c r="CA288" s="300"/>
      <c r="CB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c r="BM289" s="553"/>
      <c r="BN289" s="349"/>
      <c r="BO289" s="290"/>
      <c r="BP289" s="277"/>
      <c r="BQ289" s="350"/>
      <c r="BR289" s="350"/>
      <c r="BS289" s="290"/>
      <c r="BT289" s="281" t="b">
        <v>0</v>
      </c>
      <c r="BU289" s="258"/>
      <c r="BV289" s="346"/>
      <c r="BW289" s="300"/>
      <c r="BX289" s="300"/>
      <c r="BY289" s="345"/>
      <c r="BZ289" s="345"/>
      <c r="CA289" s="300"/>
      <c r="CB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c r="BM290" s="553"/>
      <c r="BN290" s="349"/>
      <c r="BO290" s="290"/>
      <c r="BP290" s="277"/>
      <c r="BQ290" s="350"/>
      <c r="BR290" s="350"/>
      <c r="BS290" s="290"/>
      <c r="BT290" s="281" t="b">
        <v>0</v>
      </c>
      <c r="BU290" s="258"/>
      <c r="BV290" s="346"/>
      <c r="BW290" s="300"/>
      <c r="BX290" s="300"/>
      <c r="BY290" s="345"/>
      <c r="BZ290" s="345"/>
      <c r="CA290" s="300"/>
      <c r="CB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c r="BM291" s="553"/>
      <c r="BN291" s="349"/>
      <c r="BO291" s="290"/>
      <c r="BP291" s="277"/>
      <c r="BQ291" s="350"/>
      <c r="BR291" s="350"/>
      <c r="BS291" s="290"/>
      <c r="BT291" s="281" t="b">
        <v>0</v>
      </c>
      <c r="BU291" s="258"/>
      <c r="BV291" s="346"/>
      <c r="BW291" s="300"/>
      <c r="BX291" s="300"/>
      <c r="BY291" s="345"/>
      <c r="BZ291" s="345"/>
      <c r="CA291" s="300"/>
      <c r="CB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c r="BM292" s="553"/>
      <c r="BN292" s="349"/>
      <c r="BO292" s="290"/>
      <c r="BP292" s="277"/>
      <c r="BQ292" s="350"/>
      <c r="BR292" s="350"/>
      <c r="BS292" s="290"/>
      <c r="BT292" s="281" t="b">
        <v>0</v>
      </c>
      <c r="BU292" s="258"/>
      <c r="BV292" s="346"/>
      <c r="BW292" s="300"/>
      <c r="BX292" s="300"/>
      <c r="BY292" s="345"/>
      <c r="BZ292" s="345"/>
      <c r="CA292" s="300"/>
      <c r="CB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c r="BM293" s="553"/>
      <c r="BN293" s="349"/>
      <c r="BO293" s="290"/>
      <c r="BP293" s="277"/>
      <c r="BQ293" s="350"/>
      <c r="BR293" s="350"/>
      <c r="BS293" s="290"/>
      <c r="BT293" s="281" t="b">
        <v>0</v>
      </c>
      <c r="BU293" s="258"/>
      <c r="BV293" s="346"/>
      <c r="BW293" s="300"/>
      <c r="BX293" s="300"/>
      <c r="BY293" s="345"/>
      <c r="BZ293" s="345"/>
      <c r="CA293" s="300"/>
      <c r="CB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c r="BM294" s="553"/>
      <c r="BN294" s="349"/>
      <c r="BO294" s="290"/>
      <c r="BP294" s="277"/>
      <c r="BQ294" s="350"/>
      <c r="BR294" s="350"/>
      <c r="BS294" s="290"/>
      <c r="BT294" s="281" t="b">
        <v>0</v>
      </c>
      <c r="BU294" s="258"/>
      <c r="BV294" s="346"/>
      <c r="BW294" s="300"/>
      <c r="BX294" s="300"/>
      <c r="BY294" s="345"/>
      <c r="BZ294" s="345"/>
      <c r="CA294" s="300"/>
      <c r="CB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c r="BM295" s="553"/>
      <c r="BN295" s="349"/>
      <c r="BO295" s="290"/>
      <c r="BP295" s="277"/>
      <c r="BQ295" s="350"/>
      <c r="BR295" s="350"/>
      <c r="BS295" s="290"/>
      <c r="BT295" s="281" t="b">
        <v>0</v>
      </c>
      <c r="BU295" s="258"/>
      <c r="BV295" s="346"/>
      <c r="BW295" s="300"/>
      <c r="BX295" s="300"/>
      <c r="BY295" s="345"/>
      <c r="BZ295" s="345"/>
      <c r="CA295" s="300"/>
      <c r="CB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c r="BM296" s="553"/>
      <c r="BN296" s="349"/>
      <c r="BO296" s="290"/>
      <c r="BP296" s="277"/>
      <c r="BQ296" s="350"/>
      <c r="BR296" s="350"/>
      <c r="BS296" s="290"/>
      <c r="BT296" s="281" t="b">
        <v>0</v>
      </c>
      <c r="BU296" s="258"/>
      <c r="BV296" s="346"/>
      <c r="BW296" s="300"/>
      <c r="BX296" s="300"/>
      <c r="BY296" s="345"/>
      <c r="BZ296" s="345"/>
      <c r="CA296" s="300"/>
      <c r="CB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c r="BM297" s="553"/>
      <c r="BN297" s="349"/>
      <c r="BO297" s="290"/>
      <c r="BP297" s="277"/>
      <c r="BQ297" s="350"/>
      <c r="BR297" s="350"/>
      <c r="BS297" s="290"/>
      <c r="BT297" s="281" t="b">
        <v>0</v>
      </c>
      <c r="BU297" s="258"/>
      <c r="BV297" s="346"/>
      <c r="BW297" s="300"/>
      <c r="BX297" s="300"/>
      <c r="BY297" s="345"/>
      <c r="BZ297" s="345"/>
      <c r="CA297" s="300"/>
      <c r="CB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c r="BM298" s="553"/>
      <c r="BN298" s="349"/>
      <c r="BO298" s="290"/>
      <c r="BP298" s="277"/>
      <c r="BQ298" s="350"/>
      <c r="BR298" s="350"/>
      <c r="BS298" s="290"/>
      <c r="BT298" s="281" t="b">
        <v>0</v>
      </c>
      <c r="BU298" s="258"/>
      <c r="BV298" s="346"/>
      <c r="BW298" s="300"/>
      <c r="BX298" s="300"/>
      <c r="BY298" s="345"/>
      <c r="BZ298" s="345"/>
      <c r="CA298" s="300"/>
      <c r="CB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c r="BM299" s="553"/>
      <c r="BN299" s="349"/>
      <c r="BO299" s="290"/>
      <c r="BP299" s="277"/>
      <c r="BQ299" s="350"/>
      <c r="BR299" s="350"/>
      <c r="BS299" s="290"/>
      <c r="BT299" s="281" t="b">
        <v>0</v>
      </c>
      <c r="BU299" s="258"/>
      <c r="BV299" s="346"/>
      <c r="BW299" s="300"/>
      <c r="BX299" s="300"/>
      <c r="BY299" s="345"/>
      <c r="BZ299" s="345"/>
      <c r="CA299" s="300"/>
      <c r="CB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c r="BM300" s="553"/>
      <c r="BN300" s="349"/>
      <c r="BO300" s="290"/>
      <c r="BP300" s="277"/>
      <c r="BQ300" s="350"/>
      <c r="BR300" s="350"/>
      <c r="BS300" s="290"/>
      <c r="BT300" s="281" t="b">
        <v>0</v>
      </c>
      <c r="BU300" s="258"/>
      <c r="BV300" s="346"/>
      <c r="BW300" s="300"/>
      <c r="BX300" s="300"/>
      <c r="BY300" s="345"/>
      <c r="BZ300" s="345"/>
      <c r="CA300" s="300"/>
      <c r="CB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c r="BM301" s="553"/>
      <c r="BN301" s="349"/>
      <c r="BO301" s="290"/>
      <c r="BP301" s="277"/>
      <c r="BQ301" s="350"/>
      <c r="BR301" s="350"/>
      <c r="BS301" s="290"/>
      <c r="BT301" s="281" t="b">
        <v>0</v>
      </c>
      <c r="BU301" s="258"/>
      <c r="BV301" s="346"/>
      <c r="BW301" s="300"/>
      <c r="BX301" s="300"/>
      <c r="BY301" s="345"/>
      <c r="BZ301" s="345"/>
      <c r="CA301" s="300"/>
      <c r="CB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c r="BM302" s="553"/>
      <c r="BN302" s="349"/>
      <c r="BO302" s="290"/>
      <c r="BP302" s="277"/>
      <c r="BQ302" s="350"/>
      <c r="BR302" s="350"/>
      <c r="BS302" s="290"/>
      <c r="BT302" s="281" t="b">
        <v>0</v>
      </c>
      <c r="BU302" s="258"/>
      <c r="BV302" s="346"/>
      <c r="BW302" s="300"/>
      <c r="BX302" s="300"/>
      <c r="BY302" s="345"/>
      <c r="BZ302" s="345"/>
      <c r="CA302" s="300"/>
      <c r="CB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c r="BM303" s="553"/>
      <c r="BN303" s="349"/>
      <c r="BO303" s="290"/>
      <c r="BP303" s="277"/>
      <c r="BQ303" s="350"/>
      <c r="BR303" s="350"/>
      <c r="BS303" s="290"/>
      <c r="BT303" s="281" t="b">
        <v>0</v>
      </c>
      <c r="BU303" s="258"/>
      <c r="BV303" s="346"/>
      <c r="BW303" s="300"/>
      <c r="BX303" s="300"/>
      <c r="BY303" s="345"/>
      <c r="BZ303" s="345"/>
      <c r="CA303" s="300"/>
      <c r="CB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c r="BM304" s="553"/>
      <c r="BN304" s="349"/>
      <c r="BO304" s="290"/>
      <c r="BP304" s="277"/>
      <c r="BQ304" s="350"/>
      <c r="BR304" s="350"/>
      <c r="BS304" s="290"/>
      <c r="BT304" s="281" t="b">
        <v>0</v>
      </c>
      <c r="BU304" s="258"/>
      <c r="BV304" s="346"/>
      <c r="BW304" s="300"/>
      <c r="BX304" s="300"/>
      <c r="BY304" s="345"/>
      <c r="BZ304" s="345"/>
      <c r="CA304" s="300"/>
      <c r="CB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c r="BM305" s="553"/>
      <c r="BN305" s="349"/>
      <c r="BO305" s="290"/>
      <c r="BP305" s="277"/>
      <c r="BQ305" s="350"/>
      <c r="BR305" s="350"/>
      <c r="BS305" s="290"/>
      <c r="BT305" s="281" t="b">
        <v>0</v>
      </c>
      <c r="BU305" s="258"/>
      <c r="BV305" s="346"/>
      <c r="BW305" s="300"/>
      <c r="BX305" s="300"/>
      <c r="BY305" s="345"/>
      <c r="BZ305" s="345"/>
      <c r="CA305" s="300"/>
      <c r="CB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c r="BM306" s="553"/>
      <c r="BN306" s="349"/>
      <c r="BO306" s="290"/>
      <c r="BP306" s="277"/>
      <c r="BQ306" s="350"/>
      <c r="BR306" s="350"/>
      <c r="BS306" s="290"/>
      <c r="BT306" s="281" t="b">
        <v>0</v>
      </c>
      <c r="BU306" s="258"/>
      <c r="BV306" s="346"/>
      <c r="BW306" s="300"/>
      <c r="BX306" s="300"/>
      <c r="BY306" s="345"/>
      <c r="BZ306" s="345"/>
      <c r="CA306" s="300"/>
      <c r="CB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c r="BM307" s="553"/>
      <c r="BN307" s="349"/>
      <c r="BO307" s="290"/>
      <c r="BP307" s="277"/>
      <c r="BQ307" s="350"/>
      <c r="BR307" s="350"/>
      <c r="BS307" s="290"/>
      <c r="BT307" s="281" t="b">
        <v>0</v>
      </c>
      <c r="BU307" s="258"/>
      <c r="BV307" s="346"/>
      <c r="BW307" s="300"/>
      <c r="BX307" s="300"/>
      <c r="BY307" s="345"/>
      <c r="BZ307" s="345"/>
      <c r="CA307" s="300"/>
      <c r="CB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c r="BM308" s="553"/>
      <c r="BN308" s="349"/>
      <c r="BO308" s="290"/>
      <c r="BP308" s="277"/>
      <c r="BQ308" s="350"/>
      <c r="BR308" s="350"/>
      <c r="BS308" s="290"/>
      <c r="BT308" s="281" t="b">
        <v>0</v>
      </c>
      <c r="BU308" s="258"/>
      <c r="BV308" s="346"/>
      <c r="BW308" s="300"/>
      <c r="BX308" s="300"/>
      <c r="BY308" s="345"/>
      <c r="BZ308" s="345"/>
      <c r="CA308" s="300"/>
      <c r="CB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c r="BM309" s="553"/>
      <c r="BN309" s="349"/>
      <c r="BO309" s="290"/>
      <c r="BP309" s="277"/>
      <c r="BQ309" s="350"/>
      <c r="BR309" s="350"/>
      <c r="BS309" s="290"/>
      <c r="BT309" s="281" t="b">
        <v>0</v>
      </c>
      <c r="BU309" s="258"/>
      <c r="BV309" s="346"/>
      <c r="BW309" s="300"/>
      <c r="BX309" s="300"/>
      <c r="BY309" s="345"/>
      <c r="BZ309" s="345"/>
      <c r="CA309" s="300"/>
      <c r="CB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c r="BM310" s="553"/>
      <c r="BN310" s="349"/>
      <c r="BO310" s="290"/>
      <c r="BP310" s="277"/>
      <c r="BQ310" s="350"/>
      <c r="BR310" s="350"/>
      <c r="BS310" s="290"/>
      <c r="BT310" s="281" t="b">
        <v>0</v>
      </c>
      <c r="BU310" s="258"/>
      <c r="BV310" s="346"/>
      <c r="BW310" s="300"/>
      <c r="BX310" s="300"/>
      <c r="BY310" s="345"/>
      <c r="BZ310" s="345"/>
      <c r="CA310" s="300"/>
      <c r="CB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c r="BM311" s="553"/>
      <c r="BN311" s="349"/>
      <c r="BO311" s="290"/>
      <c r="BP311" s="277"/>
      <c r="BQ311" s="350"/>
      <c r="BR311" s="350"/>
      <c r="BS311" s="290"/>
      <c r="BT311" s="281" t="b">
        <v>0</v>
      </c>
      <c r="BU311" s="258"/>
      <c r="BV311" s="346"/>
      <c r="BW311" s="300"/>
      <c r="BX311" s="300"/>
      <c r="BY311" s="345"/>
      <c r="BZ311" s="345"/>
      <c r="CA311" s="300"/>
      <c r="CB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c r="BM312" s="553"/>
      <c r="BN312" s="349"/>
      <c r="BO312" s="290"/>
      <c r="BP312" s="277"/>
      <c r="BQ312" s="350"/>
      <c r="BR312" s="350"/>
      <c r="BS312" s="290"/>
      <c r="BT312" s="281" t="b">
        <v>0</v>
      </c>
      <c r="BU312" s="258"/>
      <c r="BV312" s="346"/>
      <c r="BW312" s="300"/>
      <c r="BX312" s="300"/>
      <c r="BY312" s="345"/>
      <c r="BZ312" s="345"/>
      <c r="CA312" s="300"/>
      <c r="CB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c r="BM313" s="553"/>
      <c r="BN313" s="349"/>
      <c r="BO313" s="290"/>
      <c r="BP313" s="277"/>
      <c r="BQ313" s="350"/>
      <c r="BR313" s="350"/>
      <c r="BS313" s="290"/>
      <c r="BT313" s="281" t="b">
        <v>0</v>
      </c>
      <c r="BU313" s="258"/>
      <c r="BV313" s="346"/>
      <c r="BW313" s="300"/>
      <c r="BX313" s="300"/>
      <c r="BY313" s="345"/>
      <c r="BZ313" s="345"/>
      <c r="CA313" s="300"/>
      <c r="CB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c r="BM314" s="553"/>
      <c r="BN314" s="349"/>
      <c r="BO314" s="290"/>
      <c r="BP314" s="277"/>
      <c r="BQ314" s="350"/>
      <c r="BR314" s="350"/>
      <c r="BS314" s="290"/>
      <c r="BT314" s="281" t="b">
        <v>0</v>
      </c>
      <c r="BU314" s="258"/>
      <c r="BV314" s="346"/>
      <c r="BW314" s="300"/>
      <c r="BX314" s="300"/>
      <c r="BY314" s="345"/>
      <c r="BZ314" s="345"/>
      <c r="CA314" s="300"/>
      <c r="CB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c r="BM315" s="553"/>
      <c r="BN315" s="349"/>
      <c r="BO315" s="290"/>
      <c r="BP315" s="277"/>
      <c r="BQ315" s="350"/>
      <c r="BR315" s="350"/>
      <c r="BS315" s="290"/>
      <c r="BT315" s="281" t="b">
        <v>0</v>
      </c>
      <c r="BU315" s="258"/>
      <c r="BV315" s="346"/>
      <c r="BW315" s="300"/>
      <c r="BX315" s="300"/>
      <c r="BY315" s="345"/>
      <c r="BZ315" s="345"/>
      <c r="CA315" s="300"/>
      <c r="CB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c r="BM316" s="553"/>
      <c r="BN316" s="349"/>
      <c r="BO316" s="290"/>
      <c r="BP316" s="277"/>
      <c r="BQ316" s="350"/>
      <c r="BR316" s="350"/>
      <c r="BS316" s="290"/>
      <c r="BT316" s="281" t="b">
        <v>0</v>
      </c>
      <c r="BU316" s="258"/>
      <c r="BV316" s="346"/>
      <c r="BW316" s="300"/>
      <c r="BX316" s="300"/>
      <c r="BY316" s="345"/>
      <c r="BZ316" s="345"/>
      <c r="CA316" s="300"/>
      <c r="CB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c r="BM317" s="553"/>
      <c r="BN317" s="349"/>
      <c r="BO317" s="290"/>
      <c r="BP317" s="277"/>
      <c r="BQ317" s="350"/>
      <c r="BR317" s="350"/>
      <c r="BS317" s="290"/>
      <c r="BT317" s="281" t="b">
        <v>0</v>
      </c>
      <c r="BU317" s="258"/>
      <c r="BV317" s="346"/>
      <c r="BW317" s="300"/>
      <c r="BX317" s="300"/>
      <c r="BY317" s="345"/>
      <c r="BZ317" s="345"/>
      <c r="CA317" s="300"/>
      <c r="CB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c r="BM318" s="553"/>
      <c r="BN318" s="349"/>
      <c r="BO318" s="290"/>
      <c r="BP318" s="277"/>
      <c r="BQ318" s="350"/>
      <c r="BR318" s="350"/>
      <c r="BS318" s="290"/>
      <c r="BT318" s="281" t="b">
        <v>0</v>
      </c>
      <c r="BU318" s="258"/>
      <c r="BV318" s="346"/>
      <c r="BW318" s="300"/>
      <c r="BX318" s="300"/>
      <c r="BY318" s="345"/>
      <c r="BZ318" s="345"/>
      <c r="CA318" s="300"/>
      <c r="CB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c r="BM319" s="553"/>
      <c r="BN319" s="349"/>
      <c r="BO319" s="290"/>
      <c r="BP319" s="277"/>
      <c r="BQ319" s="350"/>
      <c r="BR319" s="350"/>
      <c r="BS319" s="290"/>
      <c r="BT319" s="281" t="b">
        <v>0</v>
      </c>
      <c r="BU319" s="258"/>
      <c r="BV319" s="346"/>
      <c r="BW319" s="300"/>
      <c r="BX319" s="300"/>
      <c r="BY319" s="345"/>
      <c r="BZ319" s="345"/>
      <c r="CA319" s="300"/>
      <c r="CB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c r="BM320" s="553"/>
      <c r="BN320" s="349"/>
      <c r="BO320" s="290"/>
      <c r="BP320" s="277"/>
      <c r="BQ320" s="350"/>
      <c r="BR320" s="350"/>
      <c r="BS320" s="290"/>
      <c r="BT320" s="281" t="b">
        <v>0</v>
      </c>
      <c r="BU320" s="258"/>
      <c r="BV320" s="346"/>
      <c r="BW320" s="300"/>
      <c r="BX320" s="300"/>
      <c r="BY320" s="345"/>
      <c r="BZ320" s="345"/>
      <c r="CA320" s="300"/>
      <c r="CB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c r="BM321" s="553"/>
      <c r="BN321" s="349"/>
      <c r="BO321" s="290"/>
      <c r="BP321" s="277"/>
      <c r="BQ321" s="350"/>
      <c r="BR321" s="350"/>
      <c r="BS321" s="290"/>
      <c r="BT321" s="281" t="b">
        <v>0</v>
      </c>
      <c r="BU321" s="258"/>
      <c r="BV321" s="346"/>
      <c r="BW321" s="300"/>
      <c r="BX321" s="300"/>
      <c r="BY321" s="345"/>
      <c r="BZ321" s="345"/>
      <c r="CA321" s="300"/>
      <c r="CB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c r="BM322" s="553"/>
      <c r="BN322" s="349"/>
      <c r="BO322" s="290"/>
      <c r="BP322" s="277"/>
      <c r="BQ322" s="350"/>
      <c r="BR322" s="350"/>
      <c r="BS322" s="290"/>
      <c r="BT322" s="281" t="b">
        <v>0</v>
      </c>
      <c r="BU322" s="258"/>
      <c r="BV322" s="346"/>
      <c r="BW322" s="300"/>
      <c r="BX322" s="300"/>
      <c r="BY322" s="345"/>
      <c r="BZ322" s="345"/>
      <c r="CA322" s="300"/>
      <c r="CB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c r="BM323" s="553"/>
      <c r="BN323" s="349"/>
      <c r="BO323" s="290"/>
      <c r="BP323" s="277"/>
      <c r="BQ323" s="350"/>
      <c r="BR323" s="350"/>
      <c r="BS323" s="290"/>
      <c r="BT323" s="281" t="b">
        <v>0</v>
      </c>
      <c r="BU323" s="258"/>
      <c r="BV323" s="346"/>
      <c r="BW323" s="300"/>
      <c r="BX323" s="300"/>
      <c r="BY323" s="345"/>
      <c r="BZ323" s="345"/>
      <c r="CA323" s="300"/>
      <c r="CB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c r="BM324" s="553"/>
      <c r="BN324" s="349"/>
      <c r="BO324" s="290"/>
      <c r="BP324" s="277"/>
      <c r="BQ324" s="350"/>
      <c r="BR324" s="350"/>
      <c r="BS324" s="290"/>
      <c r="BT324" s="281" t="b">
        <v>0</v>
      </c>
      <c r="BU324" s="258"/>
      <c r="BV324" s="346"/>
      <c r="BW324" s="300"/>
      <c r="BX324" s="300"/>
      <c r="BY324" s="345"/>
      <c r="BZ324" s="345"/>
      <c r="CA324" s="300"/>
      <c r="CB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c r="BM325" s="553"/>
      <c r="BN325" s="349"/>
      <c r="BO325" s="290"/>
      <c r="BP325" s="277"/>
      <c r="BQ325" s="350"/>
      <c r="BR325" s="350"/>
      <c r="BS325" s="290"/>
      <c r="BT325" s="281" t="b">
        <v>0</v>
      </c>
      <c r="BU325" s="258"/>
      <c r="BV325" s="346"/>
      <c r="BW325" s="300"/>
      <c r="BX325" s="300"/>
      <c r="BY325" s="345"/>
      <c r="BZ325" s="345"/>
      <c r="CA325" s="300"/>
      <c r="CB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c r="BM326" s="553"/>
      <c r="BN326" s="349"/>
      <c r="BO326" s="290"/>
      <c r="BP326" s="277"/>
      <c r="BQ326" s="350"/>
      <c r="BR326" s="350"/>
      <c r="BS326" s="290"/>
      <c r="BT326" s="281" t="b">
        <v>0</v>
      </c>
      <c r="BU326" s="258"/>
      <c r="BV326" s="346"/>
      <c r="BW326" s="300"/>
      <c r="BX326" s="300"/>
      <c r="BY326" s="345"/>
      <c r="BZ326" s="345"/>
      <c r="CA326" s="300"/>
      <c r="CB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c r="BM327" s="553"/>
      <c r="BN327" s="349"/>
      <c r="BO327" s="290"/>
      <c r="BP327" s="277"/>
      <c r="BQ327" s="350"/>
      <c r="BR327" s="350"/>
      <c r="BS327" s="290"/>
      <c r="BT327" s="281" t="b">
        <v>0</v>
      </c>
      <c r="BU327" s="258"/>
      <c r="BV327" s="346"/>
      <c r="BW327" s="300"/>
      <c r="BX327" s="300"/>
      <c r="BY327" s="345"/>
      <c r="BZ327" s="345"/>
      <c r="CA327" s="300"/>
      <c r="CB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c r="BM328" s="553"/>
      <c r="BN328" s="349"/>
      <c r="BO328" s="290"/>
      <c r="BP328" s="277"/>
      <c r="BQ328" s="350"/>
      <c r="BR328" s="350"/>
      <c r="BS328" s="290"/>
      <c r="BT328" s="281" t="b">
        <v>0</v>
      </c>
      <c r="BU328" s="258"/>
      <c r="BV328" s="346"/>
      <c r="BW328" s="300"/>
      <c r="BX328" s="300"/>
      <c r="BY328" s="345"/>
      <c r="BZ328" s="345"/>
      <c r="CA328" s="300"/>
      <c r="CB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c r="BM329" s="553"/>
      <c r="BN329" s="349"/>
      <c r="BO329" s="290"/>
      <c r="BP329" s="277"/>
      <c r="BQ329" s="350"/>
      <c r="BR329" s="350"/>
      <c r="BS329" s="290"/>
      <c r="BT329" s="281" t="b">
        <v>0</v>
      </c>
      <c r="BU329" s="258"/>
      <c r="BV329" s="346"/>
      <c r="BW329" s="300"/>
      <c r="BX329" s="300"/>
      <c r="BY329" s="345"/>
      <c r="BZ329" s="345"/>
      <c r="CA329" s="300"/>
      <c r="CB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c r="BM330" s="553"/>
      <c r="BN330" s="349"/>
      <c r="BO330" s="290"/>
      <c r="BP330" s="277"/>
      <c r="BQ330" s="350"/>
      <c r="BR330" s="350"/>
      <c r="BS330" s="290"/>
      <c r="BT330" s="281" t="b">
        <v>0</v>
      </c>
      <c r="BU330" s="258"/>
      <c r="BV330" s="346"/>
      <c r="BW330" s="300"/>
      <c r="BX330" s="300"/>
      <c r="BY330" s="345"/>
      <c r="BZ330" s="345"/>
      <c r="CA330" s="300"/>
      <c r="CB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c r="BM331" s="553"/>
      <c r="BN331" s="349"/>
      <c r="BO331" s="290"/>
      <c r="BP331" s="277"/>
      <c r="BQ331" s="350"/>
      <c r="BR331" s="350"/>
      <c r="BS331" s="290"/>
      <c r="BT331" s="281" t="b">
        <v>0</v>
      </c>
      <c r="BU331" s="258"/>
      <c r="BV331" s="346"/>
      <c r="BW331" s="300"/>
      <c r="BX331" s="300"/>
      <c r="BY331" s="345"/>
      <c r="BZ331" s="345"/>
      <c r="CA331" s="300"/>
      <c r="CB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c r="BM332" s="553"/>
      <c r="BN332" s="349"/>
      <c r="BO332" s="290"/>
      <c r="BP332" s="277"/>
      <c r="BQ332" s="350"/>
      <c r="BR332" s="350"/>
      <c r="BS332" s="290"/>
      <c r="BT332" s="281" t="b">
        <v>0</v>
      </c>
      <c r="BU332" s="258"/>
      <c r="BV332" s="346"/>
      <c r="BW332" s="300"/>
      <c r="BX332" s="300"/>
      <c r="BY332" s="345"/>
      <c r="BZ332" s="345"/>
      <c r="CA332" s="300"/>
      <c r="CB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c r="BM333" s="553"/>
      <c r="BN333" s="349"/>
      <c r="BO333" s="290"/>
      <c r="BP333" s="277"/>
      <c r="BQ333" s="350"/>
      <c r="BR333" s="350"/>
      <c r="BS333" s="290"/>
      <c r="BT333" s="281" t="b">
        <v>0</v>
      </c>
      <c r="BU333" s="258"/>
      <c r="BV333" s="346"/>
      <c r="BW333" s="300"/>
      <c r="BX333" s="300"/>
      <c r="BY333" s="345"/>
      <c r="BZ333" s="345"/>
      <c r="CA333" s="300"/>
      <c r="CB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c r="BM334" s="553"/>
      <c r="BN334" s="349"/>
      <c r="BO334" s="290"/>
      <c r="BP334" s="277"/>
      <c r="BQ334" s="350"/>
      <c r="BR334" s="350"/>
      <c r="BS334" s="290"/>
      <c r="BT334" s="281" t="b">
        <v>0</v>
      </c>
      <c r="BU334" s="258"/>
      <c r="BV334" s="346"/>
      <c r="BW334" s="300"/>
      <c r="BX334" s="300"/>
      <c r="BY334" s="345"/>
      <c r="BZ334" s="345"/>
      <c r="CA334" s="300"/>
      <c r="CB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c r="BM335" s="553"/>
      <c r="BN335" s="349"/>
      <c r="BO335" s="290"/>
      <c r="BP335" s="277"/>
      <c r="BQ335" s="350"/>
      <c r="BR335" s="350"/>
      <c r="BS335" s="290"/>
      <c r="BT335" s="281" t="b">
        <v>0</v>
      </c>
      <c r="BU335" s="258"/>
      <c r="BV335" s="346"/>
      <c r="BW335" s="300"/>
      <c r="BX335" s="300"/>
      <c r="BY335" s="345"/>
      <c r="BZ335" s="345"/>
      <c r="CA335" s="300"/>
      <c r="CB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c r="BM336" s="553"/>
      <c r="BN336" s="349"/>
      <c r="BO336" s="290"/>
      <c r="BP336" s="277"/>
      <c r="BQ336" s="350"/>
      <c r="BR336" s="350"/>
      <c r="BS336" s="290"/>
      <c r="BT336" s="281" t="b">
        <v>0</v>
      </c>
      <c r="BU336" s="258"/>
      <c r="BV336" s="346"/>
      <c r="BW336" s="300"/>
      <c r="BX336" s="300"/>
      <c r="BY336" s="345"/>
      <c r="BZ336" s="345"/>
      <c r="CA336" s="300"/>
      <c r="CB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c r="BM337" s="553"/>
      <c r="BN337" s="349"/>
      <c r="BO337" s="290"/>
      <c r="BP337" s="277"/>
      <c r="BQ337" s="350"/>
      <c r="BR337" s="350"/>
      <c r="BS337" s="290"/>
      <c r="BT337" s="281" t="b">
        <v>0</v>
      </c>
      <c r="BU337" s="258"/>
      <c r="BV337" s="346"/>
      <c r="BW337" s="300"/>
      <c r="BX337" s="300"/>
      <c r="BY337" s="345"/>
      <c r="BZ337" s="345"/>
      <c r="CA337" s="300"/>
      <c r="CB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c r="BM338" s="553"/>
      <c r="BN338" s="349"/>
      <c r="BO338" s="290"/>
      <c r="BP338" s="277"/>
      <c r="BQ338" s="350"/>
      <c r="BR338" s="350"/>
      <c r="BS338" s="290"/>
      <c r="BT338" s="281" t="b">
        <v>0</v>
      </c>
      <c r="BU338" s="258"/>
      <c r="BV338" s="346"/>
      <c r="BW338" s="300"/>
      <c r="BX338" s="300"/>
      <c r="BY338" s="345"/>
      <c r="BZ338" s="345"/>
      <c r="CA338" s="300"/>
      <c r="CB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c r="BM339" s="553"/>
      <c r="BN339" s="349"/>
      <c r="BO339" s="290"/>
      <c r="BP339" s="290"/>
      <c r="BQ339" s="350"/>
      <c r="BR339" s="350"/>
      <c r="BS339" s="290"/>
      <c r="BT339" s="281" t="b">
        <v>0</v>
      </c>
      <c r="BU339" s="258"/>
      <c r="BV339" s="346"/>
      <c r="BW339" s="300"/>
      <c r="BX339" s="300"/>
      <c r="BY339" s="345"/>
      <c r="BZ339" s="345"/>
      <c r="CA339" s="300"/>
      <c r="CB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c r="BM340" s="553"/>
      <c r="BN340" s="349"/>
      <c r="BO340" s="290"/>
      <c r="BP340" s="290"/>
      <c r="BQ340" s="350"/>
      <c r="BR340" s="350"/>
      <c r="BS340" s="290"/>
      <c r="BT340" s="281" t="b">
        <v>0</v>
      </c>
      <c r="BU340" s="258"/>
      <c r="BV340" s="346"/>
      <c r="BW340" s="300"/>
      <c r="BX340" s="300"/>
      <c r="BY340" s="345"/>
      <c r="BZ340" s="345"/>
      <c r="CA340" s="300"/>
      <c r="CB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c r="BM341" s="553"/>
      <c r="BN341" s="349"/>
      <c r="BO341" s="290"/>
      <c r="BP341" s="290"/>
      <c r="BQ341" s="350"/>
      <c r="BR341" s="350"/>
      <c r="BS341" s="290"/>
      <c r="BT341" s="281" t="b">
        <v>0</v>
      </c>
      <c r="BU341" s="258"/>
      <c r="BV341" s="346"/>
      <c r="BW341" s="300"/>
      <c r="BX341" s="300"/>
      <c r="BY341" s="345"/>
      <c r="BZ341" s="345"/>
      <c r="CA341" s="300"/>
      <c r="CB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c r="BM342" s="553"/>
      <c r="BN342" s="349"/>
      <c r="BO342" s="290"/>
      <c r="BP342" s="290"/>
      <c r="BQ342" s="350"/>
      <c r="BR342" s="350"/>
      <c r="BS342" s="290"/>
      <c r="BT342" s="281" t="b">
        <v>0</v>
      </c>
      <c r="BU342" s="258"/>
      <c r="BV342" s="346"/>
      <c r="BW342" s="300"/>
      <c r="BX342" s="300"/>
      <c r="BY342" s="345"/>
      <c r="BZ342" s="345"/>
      <c r="CA342" s="300"/>
      <c r="CB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c r="BM343" s="553"/>
      <c r="BN343" s="349"/>
      <c r="BO343" s="290"/>
      <c r="BP343" s="290"/>
      <c r="BQ343" s="350"/>
      <c r="BR343" s="350"/>
      <c r="BS343" s="290"/>
      <c r="BT343" s="281" t="b">
        <v>0</v>
      </c>
      <c r="BU343" s="258"/>
      <c r="BV343" s="346"/>
      <c r="BW343" s="300"/>
      <c r="BX343" s="300"/>
      <c r="BY343" s="345"/>
      <c r="BZ343" s="345"/>
      <c r="CA343" s="300"/>
      <c r="CB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c r="BM344" s="553"/>
      <c r="BN344" s="349"/>
      <c r="BO344" s="290"/>
      <c r="BP344" s="290"/>
      <c r="BQ344" s="350"/>
      <c r="BR344" s="350"/>
      <c r="BS344" s="290"/>
      <c r="BT344" s="281" t="b">
        <v>0</v>
      </c>
      <c r="BU344" s="258"/>
      <c r="BV344" s="346"/>
      <c r="BW344" s="300"/>
      <c r="BX344" s="300"/>
      <c r="BY344" s="345"/>
      <c r="BZ344" s="345"/>
      <c r="CA344" s="300"/>
      <c r="CB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c r="BM345" s="553"/>
      <c r="BN345" s="349"/>
      <c r="BO345" s="290"/>
      <c r="BP345" s="290"/>
      <c r="BQ345" s="350"/>
      <c r="BR345" s="350"/>
      <c r="BS345" s="290"/>
      <c r="BT345" s="281" t="b">
        <v>0</v>
      </c>
      <c r="BU345" s="258"/>
      <c r="BV345" s="346"/>
      <c r="BW345" s="300"/>
      <c r="BX345" s="300"/>
      <c r="BY345" s="345"/>
      <c r="BZ345" s="345"/>
      <c r="CA345" s="300"/>
      <c r="CB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c r="BM346" s="553"/>
      <c r="BN346" s="349"/>
      <c r="BO346" s="290"/>
      <c r="BP346" s="290"/>
      <c r="BQ346" s="350"/>
      <c r="BR346" s="350"/>
      <c r="BS346" s="290"/>
      <c r="BT346" s="281" t="b">
        <v>0</v>
      </c>
      <c r="BU346" s="258"/>
      <c r="BV346" s="346"/>
      <c r="BW346" s="300"/>
      <c r="BX346" s="300"/>
      <c r="BY346" s="345"/>
      <c r="BZ346" s="345"/>
      <c r="CA346" s="300"/>
      <c r="CB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c r="BM347" s="553"/>
      <c r="BN347" s="349"/>
      <c r="BO347" s="290"/>
      <c r="BP347" s="290"/>
      <c r="BQ347" s="350"/>
      <c r="BR347" s="350"/>
      <c r="BS347" s="290"/>
      <c r="BT347" s="281" t="b">
        <v>0</v>
      </c>
      <c r="BU347" s="258"/>
      <c r="BV347" s="346"/>
      <c r="BW347" s="300"/>
      <c r="BX347" s="300"/>
      <c r="BY347" s="345"/>
      <c r="BZ347" s="345"/>
      <c r="CA347" s="300"/>
      <c r="CB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c r="BM348" s="553"/>
      <c r="BN348" s="349"/>
      <c r="BO348" s="290"/>
      <c r="BP348" s="290"/>
      <c r="BQ348" s="350"/>
      <c r="BR348" s="350"/>
      <c r="BS348" s="290"/>
      <c r="BT348" s="281" t="b">
        <v>0</v>
      </c>
      <c r="BU348" s="258"/>
      <c r="BV348" s="346"/>
      <c r="BW348" s="300"/>
      <c r="BX348" s="300"/>
      <c r="BY348" s="345"/>
      <c r="BZ348" s="345"/>
      <c r="CA348" s="300"/>
      <c r="CB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c r="BM349" s="553"/>
      <c r="BN349" s="349"/>
      <c r="BO349" s="290"/>
      <c r="BP349" s="290"/>
      <c r="BQ349" s="350"/>
      <c r="BR349" s="350"/>
      <c r="BS349" s="290"/>
      <c r="BT349" s="281" t="b">
        <v>0</v>
      </c>
      <c r="BU349" s="258"/>
      <c r="BV349" s="346"/>
      <c r="BW349" s="300"/>
      <c r="BX349" s="300"/>
      <c r="BY349" s="345"/>
      <c r="BZ349" s="345"/>
      <c r="CA349" s="300"/>
      <c r="CB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c r="BM350" s="553"/>
      <c r="BN350" s="349"/>
      <c r="BO350" s="290"/>
      <c r="BP350" s="290"/>
      <c r="BQ350" s="350"/>
      <c r="BR350" s="350"/>
      <c r="BS350" s="290"/>
      <c r="BT350" s="281" t="b">
        <v>0</v>
      </c>
      <c r="BU350" s="258"/>
      <c r="BV350" s="346"/>
      <c r="BW350" s="300"/>
      <c r="BX350" s="300"/>
      <c r="BY350" s="345"/>
      <c r="BZ350" s="345"/>
      <c r="CA350" s="300"/>
      <c r="CB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c r="BM351" s="553"/>
      <c r="BN351" s="349"/>
      <c r="BO351" s="290"/>
      <c r="BP351" s="290"/>
      <c r="BQ351" s="350"/>
      <c r="BR351" s="350"/>
      <c r="BS351" s="290"/>
      <c r="BT351" s="281" t="b">
        <v>0</v>
      </c>
      <c r="BU351" s="258"/>
      <c r="BV351" s="346"/>
      <c r="BW351" s="300"/>
      <c r="BX351" s="300"/>
      <c r="BY351" s="345"/>
      <c r="BZ351" s="345"/>
      <c r="CA351" s="300"/>
      <c r="CB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c r="BM352" s="553"/>
      <c r="BN352" s="349"/>
      <c r="BO352" s="290"/>
      <c r="BP352" s="290"/>
      <c r="BQ352" s="350"/>
      <c r="BR352" s="350"/>
      <c r="BS352" s="290"/>
      <c r="BT352" s="281" t="b">
        <v>0</v>
      </c>
      <c r="BU352" s="258"/>
      <c r="BV352" s="346"/>
      <c r="BW352" s="300"/>
      <c r="BX352" s="300"/>
      <c r="BY352" s="345"/>
      <c r="BZ352" s="345"/>
      <c r="CA352" s="300"/>
      <c r="CB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c r="BM353" s="553"/>
      <c r="BN353" s="349"/>
      <c r="BO353" s="290"/>
      <c r="BP353" s="290"/>
      <c r="BQ353" s="350"/>
      <c r="BR353" s="350"/>
      <c r="BS353" s="290"/>
      <c r="BT353" s="281" t="b">
        <v>0</v>
      </c>
      <c r="BU353" s="258"/>
      <c r="BV353" s="346"/>
      <c r="BW353" s="300"/>
      <c r="BX353" s="300"/>
      <c r="BY353" s="345"/>
      <c r="BZ353" s="345"/>
      <c r="CA353" s="300"/>
      <c r="CB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c r="BM354" s="553"/>
      <c r="BN354" s="349"/>
      <c r="BO354" s="290"/>
      <c r="BP354" s="290"/>
      <c r="BQ354" s="350"/>
      <c r="BR354" s="350"/>
      <c r="BS354" s="290"/>
      <c r="BT354" s="281" t="b">
        <v>0</v>
      </c>
      <c r="BU354" s="258"/>
      <c r="BV354" s="346"/>
      <c r="BW354" s="300"/>
      <c r="BX354" s="300"/>
      <c r="BY354" s="345"/>
      <c r="BZ354" s="345"/>
      <c r="CA354" s="300"/>
      <c r="CB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c r="BM355" s="553"/>
      <c r="BN355" s="349"/>
      <c r="BO355" s="290"/>
      <c r="BP355" s="290"/>
      <c r="BQ355" s="350"/>
      <c r="BR355" s="350"/>
      <c r="BS355" s="290"/>
      <c r="BT355" s="281" t="b">
        <v>0</v>
      </c>
      <c r="BU355" s="258"/>
      <c r="BV355" s="346"/>
      <c r="BW355" s="300"/>
      <c r="BX355" s="300"/>
      <c r="BY355" s="345"/>
      <c r="BZ355" s="345"/>
      <c r="CA355" s="300"/>
      <c r="CB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c r="BM356" s="553"/>
      <c r="BN356" s="349"/>
      <c r="BO356" s="290"/>
      <c r="BP356" s="290"/>
      <c r="BQ356" s="350"/>
      <c r="BR356" s="350"/>
      <c r="BS356" s="290"/>
      <c r="BT356" s="281" t="b">
        <v>0</v>
      </c>
      <c r="BU356" s="258"/>
      <c r="BV356" s="346"/>
      <c r="BW356" s="300"/>
      <c r="BX356" s="300"/>
      <c r="BY356" s="345"/>
      <c r="BZ356" s="345"/>
      <c r="CA356" s="300"/>
      <c r="CB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c r="BM357" s="553"/>
      <c r="BN357" s="349"/>
      <c r="BO357" s="290"/>
      <c r="BP357" s="290"/>
      <c r="BQ357" s="350"/>
      <c r="BR357" s="350"/>
      <c r="BS357" s="290"/>
      <c r="BT357" s="281" t="b">
        <v>0</v>
      </c>
      <c r="BU357" s="258"/>
      <c r="BV357" s="346"/>
      <c r="BW357" s="300"/>
      <c r="BX357" s="300"/>
      <c r="BY357" s="345"/>
      <c r="BZ357" s="345"/>
      <c r="CA357" s="300"/>
      <c r="CB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c r="BM358" s="553"/>
      <c r="BN358" s="349"/>
      <c r="BO358" s="290"/>
      <c r="BP358" s="290"/>
      <c r="BQ358" s="350"/>
      <c r="BR358" s="350"/>
      <c r="BS358" s="290"/>
      <c r="BT358" s="281" t="b">
        <v>0</v>
      </c>
      <c r="BU358" s="258"/>
      <c r="BV358" s="346"/>
      <c r="BW358" s="300"/>
      <c r="BX358" s="300"/>
      <c r="BY358" s="345"/>
      <c r="BZ358" s="345"/>
      <c r="CA358" s="300"/>
      <c r="CB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c r="BM359" s="553"/>
      <c r="BN359" s="349"/>
      <c r="BO359" s="290"/>
      <c r="BP359" s="290"/>
      <c r="BQ359" s="350"/>
      <c r="BR359" s="350"/>
      <c r="BS359" s="290"/>
      <c r="BT359" s="281" t="b">
        <v>0</v>
      </c>
      <c r="BU359" s="258"/>
      <c r="BV359" s="346"/>
      <c r="BW359" s="300"/>
      <c r="BX359" s="300"/>
      <c r="BY359" s="345"/>
      <c r="BZ359" s="345"/>
      <c r="CA359" s="300"/>
      <c r="CB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c r="BM360" s="553"/>
      <c r="BN360" s="349"/>
      <c r="BO360" s="290"/>
      <c r="BP360" s="290"/>
      <c r="BQ360" s="350"/>
      <c r="BR360" s="350"/>
      <c r="BS360" s="290"/>
      <c r="BT360" s="281" t="b">
        <v>0</v>
      </c>
      <c r="BU360" s="258"/>
      <c r="BV360" s="346"/>
      <c r="BW360" s="300"/>
      <c r="BX360" s="300"/>
      <c r="BY360" s="345"/>
      <c r="BZ360" s="345"/>
      <c r="CA360" s="300"/>
      <c r="CB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c r="BM361" s="553"/>
      <c r="BN361" s="349"/>
      <c r="BO361" s="290"/>
      <c r="BP361" s="290"/>
      <c r="BQ361" s="350"/>
      <c r="BR361" s="350"/>
      <c r="BS361" s="290"/>
      <c r="BT361" s="281" t="b">
        <v>0</v>
      </c>
      <c r="BU361" s="258"/>
      <c r="BV361" s="346"/>
      <c r="BW361" s="300"/>
      <c r="BX361" s="300"/>
      <c r="BY361" s="345"/>
      <c r="BZ361" s="345"/>
      <c r="CA361" s="300"/>
      <c r="CB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c r="BM362" s="553"/>
      <c r="BN362" s="349"/>
      <c r="BO362" s="290"/>
      <c r="BP362" s="290"/>
      <c r="BQ362" s="350"/>
      <c r="BR362" s="350"/>
      <c r="BS362" s="290"/>
      <c r="BT362" s="281" t="b">
        <v>0</v>
      </c>
      <c r="BU362" s="258"/>
      <c r="BV362" s="346"/>
      <c r="BW362" s="300"/>
      <c r="BX362" s="300"/>
      <c r="BY362" s="345"/>
      <c r="BZ362" s="345"/>
      <c r="CA362" s="300"/>
      <c r="CB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c r="BM363" s="553"/>
      <c r="BN363" s="349"/>
      <c r="BO363" s="290"/>
      <c r="BP363" s="290"/>
      <c r="BQ363" s="350"/>
      <c r="BR363" s="350"/>
      <c r="BS363" s="290"/>
      <c r="BT363" s="281" t="b">
        <v>0</v>
      </c>
      <c r="BU363" s="258"/>
      <c r="BV363" s="346"/>
      <c r="BW363" s="300"/>
      <c r="BX363" s="300"/>
      <c r="BY363" s="345"/>
      <c r="BZ363" s="345"/>
      <c r="CA363" s="300"/>
      <c r="CB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c r="BM364" s="553"/>
      <c r="BN364" s="349"/>
      <c r="BO364" s="290"/>
      <c r="BP364" s="290"/>
      <c r="BQ364" s="350"/>
      <c r="BR364" s="350"/>
      <c r="BS364" s="290"/>
      <c r="BT364" s="281" t="b">
        <v>0</v>
      </c>
      <c r="BU364" s="258"/>
      <c r="BV364" s="346"/>
      <c r="BW364" s="300"/>
      <c r="BX364" s="300"/>
      <c r="BY364" s="345"/>
      <c r="BZ364" s="345"/>
      <c r="CA364" s="300"/>
      <c r="CB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c r="BM365" s="553"/>
      <c r="BN365" s="349"/>
      <c r="BO365" s="290"/>
      <c r="BP365" s="290"/>
      <c r="BQ365" s="350"/>
      <c r="BR365" s="350"/>
      <c r="BS365" s="290"/>
      <c r="BT365" s="281" t="b">
        <v>0</v>
      </c>
      <c r="BU365" s="258"/>
      <c r="BV365" s="346"/>
      <c r="BW365" s="300"/>
      <c r="BX365" s="300"/>
      <c r="BY365" s="345"/>
      <c r="BZ365" s="345"/>
      <c r="CA365" s="300"/>
      <c r="CB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c r="BM366" s="553"/>
      <c r="BN366" s="349"/>
      <c r="BO366" s="290"/>
      <c r="BP366" s="290"/>
      <c r="BQ366" s="350"/>
      <c r="BR366" s="350"/>
      <c r="BS366" s="290"/>
      <c r="BT366" s="281" t="b">
        <v>0</v>
      </c>
      <c r="BU366" s="258"/>
      <c r="BV366" s="346"/>
      <c r="BW366" s="300"/>
      <c r="BX366" s="300"/>
      <c r="BY366" s="345"/>
      <c r="BZ366" s="345"/>
      <c r="CA366" s="300"/>
      <c r="CB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c r="BM367" s="553"/>
      <c r="BN367" s="349"/>
      <c r="BO367" s="290"/>
      <c r="BP367" s="290"/>
      <c r="BQ367" s="350"/>
      <c r="BR367" s="350"/>
      <c r="BS367" s="290"/>
      <c r="BT367" s="281" t="b">
        <v>0</v>
      </c>
      <c r="BU367" s="258"/>
      <c r="BV367" s="346"/>
      <c r="BW367" s="300"/>
      <c r="BX367" s="300"/>
      <c r="BY367" s="345"/>
      <c r="BZ367" s="345"/>
      <c r="CA367" s="300"/>
      <c r="CB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c r="BM368" s="553"/>
      <c r="BN368" s="349"/>
      <c r="BO368" s="290"/>
      <c r="BP368" s="290"/>
      <c r="BQ368" s="350"/>
      <c r="BR368" s="350"/>
      <c r="BS368" s="290"/>
      <c r="BT368" s="281" t="b">
        <v>0</v>
      </c>
      <c r="BU368" s="258"/>
      <c r="BV368" s="346"/>
      <c r="BW368" s="300"/>
      <c r="BX368" s="300"/>
      <c r="BY368" s="345"/>
      <c r="BZ368" s="345"/>
      <c r="CA368" s="300"/>
      <c r="CB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c r="BM369" s="553"/>
      <c r="BN369" s="349"/>
      <c r="BO369" s="290"/>
      <c r="BP369" s="290"/>
      <c r="BQ369" s="350"/>
      <c r="BR369" s="350"/>
      <c r="BS369" s="290"/>
      <c r="BT369" s="281" t="b">
        <v>0</v>
      </c>
      <c r="BU369" s="258"/>
      <c r="BV369" s="346"/>
      <c r="BW369" s="300"/>
      <c r="BX369" s="300"/>
      <c r="BY369" s="345"/>
      <c r="BZ369" s="345"/>
      <c r="CA369" s="300"/>
      <c r="CB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c r="BM370" s="553"/>
      <c r="BN370" s="349"/>
      <c r="BO370" s="290"/>
      <c r="BP370" s="290"/>
      <c r="BQ370" s="350"/>
      <c r="BR370" s="350"/>
      <c r="BS370" s="290"/>
      <c r="BT370" s="281" t="b">
        <v>0</v>
      </c>
      <c r="BU370" s="258"/>
      <c r="BV370" s="346"/>
      <c r="BW370" s="300"/>
      <c r="BX370" s="300"/>
      <c r="BY370" s="345"/>
      <c r="BZ370" s="345"/>
      <c r="CA370" s="300"/>
      <c r="CB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c r="BM371" s="553"/>
      <c r="BN371" s="349"/>
      <c r="BO371" s="290"/>
      <c r="BP371" s="290"/>
      <c r="BQ371" s="350"/>
      <c r="BR371" s="350"/>
      <c r="BS371" s="290"/>
      <c r="BT371" s="281" t="b">
        <v>0</v>
      </c>
      <c r="BU371" s="258"/>
      <c r="BV371" s="346"/>
      <c r="BW371" s="300"/>
      <c r="BX371" s="300"/>
      <c r="BY371" s="345"/>
      <c r="BZ371" s="345"/>
      <c r="CA371" s="300"/>
      <c r="CB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c r="BM372" s="553"/>
      <c r="BN372" s="349"/>
      <c r="BO372" s="290"/>
      <c r="BP372" s="290"/>
      <c r="BQ372" s="350"/>
      <c r="BR372" s="350"/>
      <c r="BS372" s="290"/>
      <c r="BT372" s="281" t="b">
        <v>0</v>
      </c>
      <c r="BU372" s="258"/>
      <c r="BV372" s="346"/>
      <c r="BW372" s="300"/>
      <c r="BX372" s="300"/>
      <c r="BY372" s="345"/>
      <c r="BZ372" s="345"/>
      <c r="CA372" s="300"/>
      <c r="CB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c r="BM373" s="553"/>
      <c r="BN373" s="349"/>
      <c r="BO373" s="290"/>
      <c r="BP373" s="290"/>
      <c r="BQ373" s="350"/>
      <c r="BR373" s="350"/>
      <c r="BS373" s="290"/>
      <c r="BT373" s="281" t="b">
        <v>0</v>
      </c>
      <c r="BU373" s="258"/>
      <c r="BV373" s="346"/>
      <c r="BW373" s="300"/>
      <c r="BX373" s="300"/>
      <c r="BY373" s="345"/>
      <c r="BZ373" s="345"/>
      <c r="CA373" s="300"/>
      <c r="CB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c r="BM374" s="553"/>
      <c r="BN374" s="349"/>
      <c r="BO374" s="290"/>
      <c r="BP374" s="290"/>
      <c r="BQ374" s="350"/>
      <c r="BR374" s="350"/>
      <c r="BS374" s="290"/>
      <c r="BT374" s="281" t="b">
        <v>0</v>
      </c>
      <c r="BU374" s="258"/>
      <c r="BV374" s="346"/>
      <c r="BW374" s="300"/>
      <c r="BX374" s="300"/>
      <c r="BY374" s="345"/>
      <c r="BZ374" s="345"/>
      <c r="CA374" s="300"/>
      <c r="CB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c r="BM375" s="553"/>
      <c r="BN375" s="349"/>
      <c r="BO375" s="290"/>
      <c r="BP375" s="290"/>
      <c r="BQ375" s="350"/>
      <c r="BR375" s="350"/>
      <c r="BS375" s="290"/>
      <c r="BT375" s="281" t="b">
        <v>0</v>
      </c>
      <c r="BU375" s="258"/>
      <c r="BV375" s="346"/>
      <c r="BW375" s="300"/>
      <c r="BX375" s="300"/>
      <c r="BY375" s="345"/>
      <c r="BZ375" s="345"/>
      <c r="CA375" s="300"/>
      <c r="CB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c r="BM376" s="553"/>
      <c r="BN376" s="349"/>
      <c r="BO376" s="290"/>
      <c r="BP376" s="290"/>
      <c r="BQ376" s="350"/>
      <c r="BR376" s="350"/>
      <c r="BS376" s="290"/>
      <c r="BT376" s="281" t="b">
        <v>0</v>
      </c>
      <c r="BU376" s="258"/>
      <c r="BV376" s="346"/>
      <c r="BW376" s="300"/>
      <c r="BX376" s="300"/>
      <c r="BY376" s="345"/>
      <c r="BZ376" s="345"/>
      <c r="CA376" s="300"/>
      <c r="CB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c r="BM377" s="553"/>
      <c r="BN377" s="349"/>
      <c r="BO377" s="290"/>
      <c r="BP377" s="290"/>
      <c r="BQ377" s="350"/>
      <c r="BR377" s="350"/>
      <c r="BS377" s="290"/>
      <c r="BT377" s="281" t="b">
        <v>0</v>
      </c>
      <c r="BU377" s="258"/>
      <c r="BV377" s="346"/>
      <c r="BW377" s="300"/>
      <c r="BX377" s="300"/>
      <c r="BY377" s="345"/>
      <c r="BZ377" s="345"/>
      <c r="CA377" s="300"/>
      <c r="CB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c r="BM378" s="553"/>
      <c r="BN378" s="349"/>
      <c r="BO378" s="290"/>
      <c r="BP378" s="290"/>
      <c r="BQ378" s="350"/>
      <c r="BR378" s="350"/>
      <c r="BS378" s="290"/>
      <c r="BT378" s="281" t="b">
        <v>0</v>
      </c>
      <c r="BU378" s="258"/>
      <c r="BV378" s="346"/>
      <c r="BW378" s="300"/>
      <c r="BX378" s="300"/>
      <c r="BY378" s="345"/>
      <c r="BZ378" s="345"/>
      <c r="CA378" s="300"/>
      <c r="CB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c r="BM379" s="553"/>
      <c r="BN379" s="349"/>
      <c r="BO379" s="290"/>
      <c r="BP379" s="290"/>
      <c r="BQ379" s="350"/>
      <c r="BR379" s="350"/>
      <c r="BS379" s="290"/>
      <c r="BT379" s="281" t="b">
        <v>0</v>
      </c>
      <c r="BU379" s="258"/>
      <c r="BV379" s="346"/>
      <c r="BW379" s="300"/>
      <c r="BX379" s="300"/>
      <c r="BY379" s="345"/>
      <c r="BZ379" s="345"/>
      <c r="CA379" s="300"/>
      <c r="CB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c r="BM380" s="553"/>
      <c r="BN380" s="349"/>
      <c r="BO380" s="290"/>
      <c r="BP380" s="290"/>
      <c r="BQ380" s="350"/>
      <c r="BR380" s="350"/>
      <c r="BS380" s="290"/>
      <c r="BT380" s="281" t="b">
        <v>0</v>
      </c>
      <c r="BU380" s="258"/>
      <c r="BV380" s="346"/>
      <c r="BW380" s="300"/>
      <c r="BX380" s="300"/>
      <c r="BY380" s="345"/>
      <c r="BZ380" s="345"/>
      <c r="CA380" s="300"/>
      <c r="CB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c r="BM381" s="553"/>
      <c r="BN381" s="349"/>
      <c r="BO381" s="290"/>
      <c r="BP381" s="290"/>
      <c r="BQ381" s="350"/>
      <c r="BR381" s="350"/>
      <c r="BS381" s="290"/>
      <c r="BT381" s="281" t="b">
        <v>0</v>
      </c>
      <c r="BU381" s="258"/>
      <c r="BV381" s="346"/>
      <c r="BW381" s="300"/>
      <c r="BX381" s="300"/>
      <c r="BY381" s="345"/>
      <c r="BZ381" s="345"/>
      <c r="CA381" s="300"/>
      <c r="CB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c r="BM382" s="553"/>
      <c r="BN382" s="349"/>
      <c r="BO382" s="290"/>
      <c r="BP382" s="290"/>
      <c r="BQ382" s="350"/>
      <c r="BR382" s="350"/>
      <c r="BS382" s="290"/>
      <c r="BT382" s="281" t="b">
        <v>0</v>
      </c>
      <c r="BU382" s="258"/>
      <c r="BV382" s="346"/>
      <c r="BW382" s="300"/>
      <c r="BX382" s="300"/>
      <c r="BY382" s="345"/>
      <c r="BZ382" s="345"/>
      <c r="CA382" s="300"/>
      <c r="CB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c r="BM383" s="553"/>
      <c r="BN383" s="349"/>
      <c r="BO383" s="290"/>
      <c r="BP383" s="290"/>
      <c r="BQ383" s="350"/>
      <c r="BR383" s="350"/>
      <c r="BS383" s="290"/>
      <c r="BT383" s="281" t="b">
        <v>0</v>
      </c>
      <c r="BU383" s="258"/>
      <c r="BV383" s="346"/>
      <c r="BW383" s="300"/>
      <c r="BX383" s="300"/>
      <c r="BY383" s="345"/>
      <c r="BZ383" s="345"/>
      <c r="CA383" s="300"/>
      <c r="CB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c r="BM384" s="553"/>
      <c r="BN384" s="349"/>
      <c r="BO384" s="290"/>
      <c r="BP384" s="290"/>
      <c r="BQ384" s="350"/>
      <c r="BR384" s="350"/>
      <c r="BS384" s="290"/>
      <c r="BT384" s="281" t="b">
        <v>0</v>
      </c>
      <c r="BU384" s="258"/>
      <c r="BV384" s="346"/>
      <c r="BW384" s="300"/>
      <c r="BX384" s="300"/>
      <c r="BY384" s="345"/>
      <c r="BZ384" s="345"/>
      <c r="CA384" s="300"/>
      <c r="CB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c r="BM385" s="553"/>
      <c r="BN385" s="349"/>
      <c r="BO385" s="290"/>
      <c r="BP385" s="290"/>
      <c r="BQ385" s="350"/>
      <c r="BR385" s="350"/>
      <c r="BS385" s="290"/>
      <c r="BT385" s="281" t="b">
        <v>0</v>
      </c>
      <c r="BU385" s="258"/>
      <c r="BV385" s="346"/>
      <c r="BW385" s="300"/>
      <c r="BX385" s="300"/>
      <c r="BY385" s="345"/>
      <c r="BZ385" s="345"/>
      <c r="CA385" s="300"/>
      <c r="CB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c r="BM386" s="553"/>
      <c r="BN386" s="349"/>
      <c r="BO386" s="290"/>
      <c r="BP386" s="290"/>
      <c r="BQ386" s="350"/>
      <c r="BR386" s="350"/>
      <c r="BS386" s="290"/>
      <c r="BT386" s="281" t="b">
        <v>0</v>
      </c>
      <c r="BU386" s="258"/>
      <c r="BV386" s="346"/>
      <c r="BW386" s="300"/>
      <c r="BX386" s="300"/>
      <c r="BY386" s="345"/>
      <c r="BZ386" s="345"/>
      <c r="CA386" s="300"/>
      <c r="CB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c r="BM387" s="553"/>
      <c r="BN387" s="349"/>
      <c r="BO387" s="290"/>
      <c r="BP387" s="290"/>
      <c r="BQ387" s="350"/>
      <c r="BR387" s="350"/>
      <c r="BS387" s="290"/>
      <c r="BT387" s="281" t="b">
        <v>0</v>
      </c>
      <c r="BU387" s="258"/>
      <c r="BV387" s="346"/>
      <c r="BW387" s="300"/>
      <c r="BX387" s="300"/>
      <c r="BY387" s="345"/>
      <c r="BZ387" s="345"/>
      <c r="CA387" s="300"/>
      <c r="CB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c r="BM388" s="553"/>
      <c r="BN388" s="349"/>
      <c r="BO388" s="290"/>
      <c r="BP388" s="290"/>
      <c r="BQ388" s="350"/>
      <c r="BR388" s="350"/>
      <c r="BS388" s="290"/>
      <c r="BT388" s="281" t="b">
        <v>0</v>
      </c>
      <c r="BU388" s="258"/>
      <c r="BV388" s="346"/>
      <c r="BW388" s="300"/>
      <c r="BX388" s="300"/>
      <c r="BY388" s="345"/>
      <c r="BZ388" s="345"/>
      <c r="CA388" s="300"/>
      <c r="CB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c r="BM389" s="553"/>
      <c r="BN389" s="349"/>
      <c r="BO389" s="290"/>
      <c r="BP389" s="290"/>
      <c r="BQ389" s="350"/>
      <c r="BR389" s="350"/>
      <c r="BS389" s="290"/>
      <c r="BT389" s="281" t="b">
        <v>0</v>
      </c>
      <c r="BU389" s="258"/>
      <c r="BV389" s="346"/>
      <c r="BW389" s="300"/>
      <c r="BX389" s="300"/>
      <c r="BY389" s="345"/>
      <c r="BZ389" s="345"/>
      <c r="CA389" s="300"/>
      <c r="CB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c r="BM390" s="553"/>
      <c r="BN390" s="349"/>
      <c r="BO390" s="290"/>
      <c r="BP390" s="290"/>
      <c r="BQ390" s="350"/>
      <c r="BR390" s="350"/>
      <c r="BS390" s="290"/>
      <c r="BT390" s="281" t="b">
        <v>0</v>
      </c>
      <c r="BU390" s="258"/>
      <c r="BV390" s="346"/>
      <c r="BW390" s="300"/>
      <c r="BX390" s="300"/>
      <c r="BY390" s="345"/>
      <c r="BZ390" s="345"/>
      <c r="CA390" s="300"/>
      <c r="CB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c r="BM391" s="553"/>
      <c r="BN391" s="349"/>
      <c r="BO391" s="290"/>
      <c r="BP391" s="290"/>
      <c r="BQ391" s="350"/>
      <c r="BR391" s="350"/>
      <c r="BS391" s="290"/>
      <c r="BT391" s="281" t="b">
        <v>0</v>
      </c>
      <c r="BU391" s="258"/>
      <c r="BV391" s="346"/>
      <c r="BW391" s="300"/>
      <c r="BX391" s="300"/>
      <c r="BY391" s="345"/>
      <c r="BZ391" s="345"/>
      <c r="CA391" s="300"/>
      <c r="CB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c r="BM392" s="553"/>
      <c r="BN392" s="349"/>
      <c r="BO392" s="290"/>
      <c r="BP392" s="290"/>
      <c r="BQ392" s="350"/>
      <c r="BR392" s="350"/>
      <c r="BS392" s="290"/>
      <c r="BT392" s="281" t="b">
        <v>0</v>
      </c>
      <c r="BU392" s="258"/>
      <c r="BV392" s="346"/>
      <c r="BW392" s="300"/>
      <c r="BX392" s="300"/>
      <c r="BY392" s="345"/>
      <c r="BZ392" s="345"/>
      <c r="CA392" s="300"/>
      <c r="CB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c r="BM393" s="553"/>
      <c r="BN393" s="349"/>
      <c r="BO393" s="290"/>
      <c r="BP393" s="290"/>
      <c r="BQ393" s="350"/>
      <c r="BR393" s="350"/>
      <c r="BS393" s="290"/>
      <c r="BT393" s="281" t="b">
        <v>0</v>
      </c>
      <c r="BU393" s="258"/>
      <c r="BV393" s="346"/>
      <c r="BW393" s="300"/>
      <c r="BX393" s="300"/>
      <c r="BY393" s="345"/>
      <c r="BZ393" s="345"/>
      <c r="CA393" s="300"/>
      <c r="CB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c r="BM394" s="553"/>
      <c r="BN394" s="349"/>
      <c r="BO394" s="290"/>
      <c r="BP394" s="290"/>
      <c r="BQ394" s="350"/>
      <c r="BR394" s="350"/>
      <c r="BS394" s="290"/>
      <c r="BT394" s="281" t="b">
        <v>0</v>
      </c>
      <c r="BU394" s="258"/>
      <c r="BV394" s="346"/>
      <c r="BW394" s="300"/>
      <c r="BX394" s="300"/>
      <c r="BY394" s="345"/>
      <c r="BZ394" s="345"/>
      <c r="CA394" s="300"/>
      <c r="CB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c r="BM395" s="553"/>
      <c r="BN395" s="349"/>
      <c r="BO395" s="290"/>
      <c r="BP395" s="290"/>
      <c r="BQ395" s="350"/>
      <c r="BR395" s="350"/>
      <c r="BS395" s="290"/>
      <c r="BT395" s="281" t="b">
        <v>0</v>
      </c>
      <c r="BU395" s="258"/>
      <c r="BV395" s="346"/>
      <c r="BW395" s="300"/>
      <c r="BX395" s="300"/>
      <c r="BY395" s="345"/>
      <c r="BZ395" s="345"/>
      <c r="CA395" s="300"/>
      <c r="CB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c r="BM396" s="553"/>
      <c r="BN396" s="349"/>
      <c r="BO396" s="290"/>
      <c r="BP396" s="290"/>
      <c r="BQ396" s="350"/>
      <c r="BR396" s="350"/>
      <c r="BS396" s="290"/>
      <c r="BT396" s="281" t="b">
        <v>0</v>
      </c>
      <c r="BU396" s="258"/>
      <c r="BV396" s="346"/>
      <c r="BW396" s="300"/>
      <c r="BX396" s="300"/>
      <c r="BY396" s="345"/>
      <c r="BZ396" s="345"/>
      <c r="CA396" s="300"/>
      <c r="CB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c r="BM397" s="553"/>
      <c r="BN397" s="349"/>
      <c r="BO397" s="290"/>
      <c r="BP397" s="290"/>
      <c r="BQ397" s="350"/>
      <c r="BR397" s="350"/>
      <c r="BS397" s="290"/>
      <c r="BT397" s="281" t="b">
        <v>0</v>
      </c>
      <c r="BU397" s="258"/>
      <c r="BV397" s="346"/>
      <c r="BW397" s="300"/>
      <c r="BX397" s="300"/>
      <c r="BY397" s="345"/>
      <c r="BZ397" s="345"/>
      <c r="CA397" s="300"/>
      <c r="CB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c r="BM398" s="553"/>
      <c r="BN398" s="349"/>
      <c r="BO398" s="290"/>
      <c r="BP398" s="290"/>
      <c r="BQ398" s="350"/>
      <c r="BR398" s="350"/>
      <c r="BS398" s="290"/>
      <c r="BT398" s="281" t="b">
        <v>0</v>
      </c>
      <c r="BU398" s="258"/>
      <c r="BV398" s="346"/>
      <c r="BW398" s="300"/>
      <c r="BX398" s="300"/>
      <c r="BY398" s="345"/>
      <c r="BZ398" s="345"/>
      <c r="CA398" s="300"/>
      <c r="CB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c r="BM399" s="553"/>
      <c r="BN399" s="349"/>
      <c r="BO399" s="290"/>
      <c r="BP399" s="290"/>
      <c r="BQ399" s="350"/>
      <c r="BR399" s="350"/>
      <c r="BS399" s="290"/>
      <c r="BT399" s="281" t="b">
        <v>0</v>
      </c>
      <c r="BU399" s="258"/>
      <c r="BV399" s="346"/>
      <c r="BW399" s="300"/>
      <c r="BX399" s="300"/>
      <c r="BY399" s="345"/>
      <c r="BZ399" s="345"/>
      <c r="CA399" s="300"/>
      <c r="CB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c r="BM400" s="553"/>
      <c r="BN400" s="349"/>
      <c r="BO400" s="290"/>
      <c r="BP400" s="290"/>
      <c r="BQ400" s="350"/>
      <c r="BR400" s="350"/>
      <c r="BS400" s="290"/>
      <c r="BT400" s="281" t="b">
        <v>0</v>
      </c>
      <c r="BU400" s="258"/>
      <c r="BV400" s="346"/>
      <c r="BW400" s="300"/>
      <c r="BX400" s="300"/>
      <c r="BY400" s="345"/>
      <c r="BZ400" s="345"/>
      <c r="CA400" s="300"/>
      <c r="CB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c r="BM401" s="553"/>
      <c r="BN401" s="349"/>
      <c r="BO401" s="290"/>
      <c r="BP401" s="290"/>
      <c r="BQ401" s="350"/>
      <c r="BR401" s="350"/>
      <c r="BS401" s="290"/>
      <c r="BT401" s="281" t="b">
        <v>0</v>
      </c>
      <c r="BU401" s="258"/>
      <c r="BV401" s="346"/>
      <c r="BW401" s="300"/>
      <c r="BX401" s="300"/>
      <c r="BY401" s="345"/>
      <c r="BZ401" s="345"/>
      <c r="CA401" s="300"/>
      <c r="CB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c r="BM402" s="553"/>
      <c r="BN402" s="349"/>
      <c r="BO402" s="290"/>
      <c r="BP402" s="290"/>
      <c r="BQ402" s="350"/>
      <c r="BR402" s="350"/>
      <c r="BS402" s="290"/>
      <c r="BT402" s="281" t="b">
        <v>0</v>
      </c>
      <c r="BU402" s="258"/>
      <c r="BV402" s="346"/>
      <c r="BW402" s="300"/>
      <c r="BX402" s="300"/>
      <c r="BY402" s="345"/>
      <c r="BZ402" s="345"/>
      <c r="CA402" s="300"/>
      <c r="CB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c r="BM403" s="553"/>
      <c r="BN403" s="349"/>
      <c r="BO403" s="290"/>
      <c r="BP403" s="290"/>
      <c r="BQ403" s="350"/>
      <c r="BR403" s="350"/>
      <c r="BS403" s="290"/>
      <c r="BT403" s="281" t="b">
        <v>0</v>
      </c>
      <c r="BU403" s="258"/>
      <c r="BV403" s="346"/>
      <c r="BW403" s="300"/>
      <c r="BX403" s="300"/>
      <c r="BY403" s="345"/>
      <c r="BZ403" s="345"/>
      <c r="CA403" s="300"/>
      <c r="CB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c r="BM404" s="553"/>
      <c r="BN404" s="349"/>
      <c r="BO404" s="290"/>
      <c r="BP404" s="290"/>
      <c r="BQ404" s="350"/>
      <c r="BR404" s="350"/>
      <c r="BS404" s="290"/>
      <c r="BT404" s="281" t="b">
        <v>0</v>
      </c>
      <c r="BU404" s="258"/>
      <c r="BV404" s="346"/>
      <c r="BW404" s="300"/>
      <c r="BX404" s="300"/>
      <c r="BY404" s="345"/>
      <c r="BZ404" s="345"/>
      <c r="CA404" s="300"/>
      <c r="CB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c r="BM405" s="553"/>
      <c r="BN405" s="349"/>
      <c r="BO405" s="290"/>
      <c r="BP405" s="290"/>
      <c r="BQ405" s="350"/>
      <c r="BR405" s="350"/>
      <c r="BS405" s="290"/>
      <c r="BT405" s="281" t="b">
        <v>0</v>
      </c>
      <c r="BU405" s="258"/>
      <c r="BV405" s="346"/>
      <c r="BW405" s="300"/>
      <c r="BX405" s="300"/>
      <c r="BY405" s="345"/>
      <c r="BZ405" s="345"/>
      <c r="CA405" s="300"/>
      <c r="CB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c r="BM406" s="553"/>
      <c r="BN406" s="349"/>
      <c r="BO406" s="290"/>
      <c r="BP406" s="290"/>
      <c r="BQ406" s="350"/>
      <c r="BR406" s="350"/>
      <c r="BS406" s="290"/>
      <c r="BT406" s="281" t="b">
        <v>0</v>
      </c>
      <c r="BU406" s="258"/>
      <c r="BV406" s="346"/>
      <c r="BW406" s="300"/>
      <c r="BX406" s="300"/>
      <c r="BY406" s="345"/>
      <c r="BZ406" s="345"/>
      <c r="CA406" s="300"/>
      <c r="CB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c r="BM407" s="553"/>
      <c r="BN407" s="349"/>
      <c r="BO407" s="290"/>
      <c r="BP407" s="290"/>
      <c r="BQ407" s="350"/>
      <c r="BR407" s="350"/>
      <c r="BS407" s="290"/>
      <c r="BT407" s="281" t="b">
        <v>0</v>
      </c>
      <c r="BU407" s="258"/>
      <c r="BV407" s="346"/>
      <c r="BW407" s="300"/>
      <c r="BX407" s="300"/>
      <c r="BY407" s="345"/>
      <c r="BZ407" s="345"/>
      <c r="CA407" s="300"/>
      <c r="CB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c r="BM408" s="553"/>
      <c r="BN408" s="349"/>
      <c r="BO408" s="290"/>
      <c r="BP408" s="290"/>
      <c r="BQ408" s="350"/>
      <c r="BR408" s="350"/>
      <c r="BS408" s="290"/>
      <c r="BT408" s="281" t="b">
        <v>0</v>
      </c>
      <c r="BU408" s="258"/>
      <c r="BV408" s="346"/>
      <c r="BW408" s="300"/>
      <c r="BX408" s="300"/>
      <c r="BY408" s="345"/>
      <c r="BZ408" s="345"/>
      <c r="CA408" s="300"/>
      <c r="CB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c r="BM409" s="553"/>
      <c r="BN409" s="349"/>
      <c r="BO409" s="290"/>
      <c r="BP409" s="290"/>
      <c r="BQ409" s="350"/>
      <c r="BR409" s="350"/>
      <c r="BS409" s="290"/>
      <c r="BT409" s="281" t="b">
        <v>0</v>
      </c>
      <c r="BU409" s="258"/>
      <c r="BV409" s="346"/>
      <c r="BW409" s="300"/>
      <c r="BX409" s="300"/>
      <c r="BY409" s="345"/>
      <c r="BZ409" s="345"/>
      <c r="CA409" s="300"/>
      <c r="CB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c r="BM410" s="553"/>
      <c r="BN410" s="349"/>
      <c r="BO410" s="290"/>
      <c r="BP410" s="290"/>
      <c r="BQ410" s="350"/>
      <c r="BR410" s="350"/>
      <c r="BS410" s="290"/>
      <c r="BT410" s="281" t="b">
        <v>0</v>
      </c>
      <c r="BU410" s="258"/>
      <c r="BV410" s="346"/>
      <c r="BW410" s="300"/>
      <c r="BX410" s="300"/>
      <c r="BY410" s="345"/>
      <c r="BZ410" s="345"/>
      <c r="CA410" s="300"/>
      <c r="CB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c r="BM411" s="553"/>
      <c r="BN411" s="349"/>
      <c r="BO411" s="290"/>
      <c r="BP411" s="290"/>
      <c r="BQ411" s="350"/>
      <c r="BR411" s="350"/>
      <c r="BS411" s="290"/>
      <c r="BT411" s="281" t="b">
        <v>0</v>
      </c>
      <c r="BU411" s="258"/>
      <c r="BV411" s="346"/>
      <c r="BW411" s="300"/>
      <c r="BX411" s="300"/>
      <c r="BY411" s="345"/>
      <c r="BZ411" s="345"/>
      <c r="CA411" s="300"/>
      <c r="CB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c r="BM412" s="553"/>
      <c r="BN412" s="349"/>
      <c r="BO412" s="290"/>
      <c r="BP412" s="290"/>
      <c r="BQ412" s="350"/>
      <c r="BR412" s="350"/>
      <c r="BS412" s="290"/>
      <c r="BT412" s="281" t="b">
        <v>0</v>
      </c>
      <c r="BU412" s="258"/>
      <c r="BV412" s="346"/>
      <c r="BW412" s="300"/>
      <c r="BX412" s="300"/>
      <c r="BY412" s="345"/>
      <c r="BZ412" s="345"/>
      <c r="CA412" s="300"/>
      <c r="CB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c r="BM413" s="553"/>
      <c r="BN413" s="349"/>
      <c r="BO413" s="290"/>
      <c r="BP413" s="290"/>
      <c r="BQ413" s="350"/>
      <c r="BR413" s="350"/>
      <c r="BS413" s="290"/>
      <c r="BT413" s="281" t="b">
        <v>0</v>
      </c>
      <c r="BU413" s="258"/>
      <c r="BV413" s="346"/>
      <c r="BW413" s="300"/>
      <c r="BX413" s="300"/>
      <c r="BY413" s="345"/>
      <c r="BZ413" s="345"/>
      <c r="CA413" s="300"/>
      <c r="CB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c r="BM414" s="553"/>
      <c r="BN414" s="349"/>
      <c r="BO414" s="290"/>
      <c r="BP414" s="290"/>
      <c r="BQ414" s="350"/>
      <c r="BR414" s="350"/>
      <c r="BS414" s="290"/>
      <c r="BT414" s="281" t="b">
        <v>0</v>
      </c>
      <c r="BU414" s="258"/>
      <c r="BV414" s="346"/>
      <c r="BW414" s="300"/>
      <c r="BX414" s="300"/>
      <c r="BY414" s="345"/>
      <c r="BZ414" s="345"/>
      <c r="CA414" s="300"/>
      <c r="CB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c r="BM415" s="553"/>
      <c r="BN415" s="349"/>
      <c r="BO415" s="290"/>
      <c r="BP415" s="290"/>
      <c r="BQ415" s="350"/>
      <c r="BR415" s="350"/>
      <c r="BS415" s="290"/>
      <c r="BT415" s="281" t="b">
        <v>0</v>
      </c>
      <c r="BU415" s="258"/>
      <c r="BV415" s="346"/>
      <c r="BW415" s="300"/>
      <c r="BX415" s="300"/>
      <c r="BY415" s="345"/>
      <c r="BZ415" s="345"/>
      <c r="CA415" s="300"/>
      <c r="CB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c r="BM416" s="553"/>
      <c r="BN416" s="349"/>
      <c r="BO416" s="290"/>
      <c r="BP416" s="290"/>
      <c r="BQ416" s="350"/>
      <c r="BR416" s="350"/>
      <c r="BS416" s="290"/>
      <c r="BT416" s="281" t="b">
        <v>0</v>
      </c>
      <c r="BU416" s="258"/>
      <c r="BV416" s="346"/>
      <c r="BW416" s="300"/>
      <c r="BX416" s="300"/>
      <c r="BY416" s="345"/>
      <c r="BZ416" s="345"/>
      <c r="CA416" s="300"/>
      <c r="CB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c r="BM417" s="553"/>
      <c r="BN417" s="349"/>
      <c r="BO417" s="290"/>
      <c r="BP417" s="290"/>
      <c r="BQ417" s="350"/>
      <c r="BR417" s="350"/>
      <c r="BS417" s="290"/>
      <c r="BT417" s="281" t="b">
        <v>0</v>
      </c>
      <c r="BU417" s="258"/>
      <c r="BV417" s="346"/>
      <c r="BW417" s="300"/>
      <c r="BX417" s="300"/>
      <c r="BY417" s="345"/>
      <c r="BZ417" s="345"/>
      <c r="CA417" s="300"/>
      <c r="CB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c r="BM418" s="553"/>
      <c r="BN418" s="349"/>
      <c r="BO418" s="290"/>
      <c r="BP418" s="290"/>
      <c r="BQ418" s="350"/>
      <c r="BR418" s="350"/>
      <c r="BS418" s="290"/>
      <c r="BT418" s="281" t="b">
        <v>0</v>
      </c>
      <c r="BU418" s="258"/>
      <c r="BV418" s="346"/>
      <c r="BW418" s="300"/>
      <c r="BX418" s="300"/>
      <c r="BY418" s="345"/>
      <c r="BZ418" s="345"/>
      <c r="CA418" s="300"/>
      <c r="CB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c r="BM419" s="553"/>
      <c r="BN419" s="349"/>
      <c r="BO419" s="290"/>
      <c r="BP419" s="290"/>
      <c r="BQ419" s="350"/>
      <c r="BR419" s="350"/>
      <c r="BS419" s="290"/>
      <c r="BT419" s="281" t="b">
        <v>0</v>
      </c>
      <c r="BU419" s="258"/>
      <c r="BV419" s="346"/>
      <c r="BW419" s="300"/>
      <c r="BX419" s="300"/>
      <c r="BY419" s="345"/>
      <c r="BZ419" s="345"/>
      <c r="CA419" s="300"/>
      <c r="CB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c r="BM420" s="553"/>
      <c r="BN420" s="349"/>
      <c r="BO420" s="290"/>
      <c r="BP420" s="290"/>
      <c r="BQ420" s="350"/>
      <c r="BR420" s="350"/>
      <c r="BS420" s="290"/>
      <c r="BT420" s="281" t="b">
        <v>0</v>
      </c>
      <c r="BU420" s="258"/>
      <c r="BV420" s="346"/>
      <c r="BW420" s="300"/>
      <c r="BX420" s="300"/>
      <c r="BY420" s="345"/>
      <c r="BZ420" s="345"/>
      <c r="CA420" s="300"/>
      <c r="CB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c r="BM421" s="553"/>
      <c r="BN421" s="349"/>
      <c r="BO421" s="290"/>
      <c r="BP421" s="290"/>
      <c r="BQ421" s="350"/>
      <c r="BR421" s="350"/>
      <c r="BS421" s="290"/>
      <c r="BT421" s="281" t="b">
        <v>0</v>
      </c>
      <c r="BU421" s="258"/>
      <c r="BV421" s="346"/>
      <c r="BW421" s="300"/>
      <c r="BX421" s="300"/>
      <c r="BY421" s="345"/>
      <c r="BZ421" s="345"/>
      <c r="CA421" s="300"/>
      <c r="CB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c r="BM422" s="553"/>
      <c r="BN422" s="349"/>
      <c r="BO422" s="290"/>
      <c r="BP422" s="290"/>
      <c r="BQ422" s="350"/>
      <c r="BR422" s="350"/>
      <c r="BS422" s="290"/>
      <c r="BT422" s="281" t="b">
        <v>0</v>
      </c>
      <c r="BU422" s="258"/>
      <c r="BV422" s="346"/>
      <c r="BW422" s="300"/>
      <c r="BX422" s="300"/>
      <c r="BY422" s="345"/>
      <c r="BZ422" s="345"/>
      <c r="CA422" s="300"/>
      <c r="CB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c r="BM423" s="553"/>
      <c r="BN423" s="349"/>
      <c r="BO423" s="290"/>
      <c r="BP423" s="290"/>
      <c r="BQ423" s="350"/>
      <c r="BR423" s="350"/>
      <c r="BS423" s="290"/>
      <c r="BT423" s="281" t="b">
        <v>0</v>
      </c>
      <c r="BU423" s="258"/>
      <c r="BV423" s="346"/>
      <c r="BW423" s="300"/>
      <c r="BX423" s="300"/>
      <c r="BY423" s="345"/>
      <c r="BZ423" s="345"/>
      <c r="CA423" s="300"/>
      <c r="CB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c r="BM424" s="553"/>
      <c r="BN424" s="349"/>
      <c r="BO424" s="290"/>
      <c r="BP424" s="290"/>
      <c r="BQ424" s="350"/>
      <c r="BR424" s="350"/>
      <c r="BS424" s="290"/>
      <c r="BT424" s="281" t="b">
        <v>0</v>
      </c>
      <c r="BU424" s="258"/>
      <c r="BV424" s="346"/>
      <c r="BW424" s="300"/>
      <c r="BX424" s="300"/>
      <c r="BY424" s="345"/>
      <c r="BZ424" s="345"/>
      <c r="CA424" s="300"/>
      <c r="CB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c r="BM425" s="553"/>
      <c r="BN425" s="349"/>
      <c r="BO425" s="290"/>
      <c r="BP425" s="290"/>
      <c r="BQ425" s="350"/>
      <c r="BR425" s="350"/>
      <c r="BS425" s="290"/>
      <c r="BT425" s="281" t="b">
        <v>0</v>
      </c>
      <c r="BU425" s="258"/>
      <c r="BV425" s="346"/>
      <c r="BW425" s="300"/>
      <c r="BX425" s="300"/>
      <c r="BY425" s="345"/>
      <c r="BZ425" s="345"/>
      <c r="CA425" s="300"/>
      <c r="CB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c r="BM426" s="553"/>
      <c r="BN426" s="349"/>
      <c r="BO426" s="290"/>
      <c r="BP426" s="290"/>
      <c r="BQ426" s="350"/>
      <c r="BR426" s="350"/>
      <c r="BS426" s="290"/>
      <c r="BT426" s="281" t="b">
        <v>0</v>
      </c>
      <c r="BU426" s="258"/>
      <c r="BV426" s="346"/>
      <c r="BW426" s="300"/>
      <c r="BX426" s="300"/>
      <c r="BY426" s="345"/>
      <c r="BZ426" s="345"/>
      <c r="CA426" s="300"/>
      <c r="CB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c r="BM427" s="553"/>
      <c r="BN427" s="349"/>
      <c r="BO427" s="290"/>
      <c r="BP427" s="290"/>
      <c r="BQ427" s="350"/>
      <c r="BR427" s="350"/>
      <c r="BS427" s="290"/>
      <c r="BT427" s="281" t="b">
        <v>0</v>
      </c>
      <c r="BU427" s="258"/>
      <c r="BV427" s="346"/>
      <c r="BW427" s="300"/>
      <c r="BX427" s="300"/>
      <c r="BY427" s="345"/>
      <c r="BZ427" s="345"/>
      <c r="CA427" s="300"/>
      <c r="CB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c r="BM428" s="553"/>
      <c r="BN428" s="349"/>
      <c r="BO428" s="290"/>
      <c r="BP428" s="290"/>
      <c r="BQ428" s="350"/>
      <c r="BR428" s="350"/>
      <c r="BS428" s="290"/>
      <c r="BT428" s="281" t="b">
        <v>0</v>
      </c>
      <c r="BU428" s="258"/>
      <c r="BV428" s="346"/>
      <c r="BW428" s="300"/>
      <c r="BX428" s="300"/>
      <c r="BY428" s="345"/>
      <c r="BZ428" s="345"/>
      <c r="CA428" s="300"/>
      <c r="CB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c r="BM429" s="553"/>
      <c r="BN429" s="349"/>
      <c r="BO429" s="290"/>
      <c r="BP429" s="290"/>
      <c r="BQ429" s="350"/>
      <c r="BR429" s="350"/>
      <c r="BS429" s="290"/>
      <c r="BT429" s="281" t="b">
        <v>0</v>
      </c>
      <c r="BU429" s="258"/>
      <c r="BV429" s="346"/>
      <c r="BW429" s="300"/>
      <c r="BX429" s="300"/>
      <c r="BY429" s="345"/>
      <c r="BZ429" s="345"/>
      <c r="CA429" s="300"/>
      <c r="CB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c r="BM430" s="553"/>
      <c r="BN430" s="349"/>
      <c r="BO430" s="290"/>
      <c r="BP430" s="290"/>
      <c r="BQ430" s="350"/>
      <c r="BR430" s="350"/>
      <c r="BS430" s="290"/>
      <c r="BT430" s="281" t="b">
        <v>0</v>
      </c>
      <c r="BU430" s="258"/>
      <c r="BV430" s="346"/>
      <c r="BW430" s="300"/>
      <c r="BX430" s="300"/>
      <c r="BY430" s="345"/>
      <c r="BZ430" s="345"/>
      <c r="CA430" s="300"/>
      <c r="CB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c r="BM431" s="553"/>
      <c r="BN431" s="349"/>
      <c r="BO431" s="290"/>
      <c r="BP431" s="290"/>
      <c r="BQ431" s="350"/>
      <c r="BR431" s="350"/>
      <c r="BS431" s="290"/>
      <c r="BT431" s="281" t="b">
        <v>0</v>
      </c>
      <c r="BU431" s="258"/>
      <c r="BV431" s="346"/>
      <c r="BW431" s="300"/>
      <c r="BX431" s="300"/>
      <c r="BY431" s="345"/>
      <c r="BZ431" s="345"/>
      <c r="CA431" s="300"/>
      <c r="CB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c r="BM432" s="553"/>
      <c r="BN432" s="349"/>
      <c r="BO432" s="290"/>
      <c r="BP432" s="290"/>
      <c r="BQ432" s="350"/>
      <c r="BR432" s="350"/>
      <c r="BS432" s="290"/>
      <c r="BT432" s="281" t="b">
        <v>0</v>
      </c>
      <c r="BU432" s="258"/>
      <c r="BV432" s="346"/>
      <c r="BW432" s="300"/>
      <c r="BX432" s="300"/>
      <c r="BY432" s="345"/>
      <c r="BZ432" s="345"/>
      <c r="CA432" s="300"/>
      <c r="CB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c r="BM433" s="553"/>
      <c r="BN433" s="349"/>
      <c r="BO433" s="290"/>
      <c r="BP433" s="290"/>
      <c r="BQ433" s="350"/>
      <c r="BR433" s="350"/>
      <c r="BS433" s="290"/>
      <c r="BT433" s="281" t="b">
        <v>0</v>
      </c>
      <c r="BU433" s="258"/>
      <c r="BV433" s="346"/>
      <c r="BW433" s="300"/>
      <c r="BX433" s="300"/>
      <c r="BY433" s="345"/>
      <c r="BZ433" s="345"/>
      <c r="CA433" s="300"/>
      <c r="CB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c r="BM434" s="553"/>
      <c r="BN434" s="349"/>
      <c r="BO434" s="290"/>
      <c r="BP434" s="290"/>
      <c r="BQ434" s="350"/>
      <c r="BR434" s="350"/>
      <c r="BS434" s="290"/>
      <c r="BT434" s="281" t="b">
        <v>0</v>
      </c>
      <c r="BU434" s="258"/>
      <c r="BV434" s="346"/>
      <c r="BW434" s="300"/>
      <c r="BX434" s="300"/>
      <c r="BY434" s="345"/>
      <c r="BZ434" s="345"/>
      <c r="CA434" s="300"/>
      <c r="CB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c r="BM435" s="553"/>
      <c r="BN435" s="349"/>
      <c r="BO435" s="290"/>
      <c r="BP435" s="290"/>
      <c r="BQ435" s="350"/>
      <c r="BR435" s="350"/>
      <c r="BS435" s="290"/>
      <c r="BT435" s="281" t="b">
        <v>0</v>
      </c>
      <c r="BU435" s="258"/>
      <c r="BV435" s="346"/>
      <c r="BW435" s="300"/>
      <c r="BX435" s="300"/>
      <c r="BY435" s="345"/>
      <c r="BZ435" s="345"/>
      <c r="CA435" s="300"/>
      <c r="CB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c r="BM436" s="553"/>
      <c r="BN436" s="349"/>
      <c r="BO436" s="290"/>
      <c r="BP436" s="290"/>
      <c r="BQ436" s="350"/>
      <c r="BR436" s="350"/>
      <c r="BS436" s="290"/>
      <c r="BT436" s="281" t="b">
        <v>0</v>
      </c>
      <c r="BU436" s="258"/>
      <c r="BV436" s="346"/>
      <c r="BW436" s="300"/>
      <c r="BX436" s="300"/>
      <c r="BY436" s="345"/>
      <c r="BZ436" s="345"/>
      <c r="CA436" s="300"/>
      <c r="CB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c r="BM437" s="553"/>
      <c r="BN437" s="349"/>
      <c r="BO437" s="290"/>
      <c r="BP437" s="290"/>
      <c r="BQ437" s="350"/>
      <c r="BR437" s="350"/>
      <c r="BS437" s="290"/>
      <c r="BT437" s="281" t="b">
        <v>0</v>
      </c>
      <c r="BU437" s="258"/>
      <c r="BV437" s="346"/>
      <c r="BW437" s="300"/>
      <c r="BX437" s="300"/>
      <c r="BY437" s="345"/>
      <c r="BZ437" s="345"/>
      <c r="CA437" s="300"/>
      <c r="CB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c r="BM438" s="553"/>
      <c r="BN438" s="349"/>
      <c r="BO438" s="290"/>
      <c r="BP438" s="290"/>
      <c r="BQ438" s="350"/>
      <c r="BR438" s="350"/>
      <c r="BS438" s="290"/>
      <c r="BT438" s="281" t="b">
        <v>0</v>
      </c>
      <c r="BU438" s="258"/>
      <c r="BV438" s="346"/>
      <c r="BW438" s="300"/>
      <c r="BX438" s="300"/>
      <c r="BY438" s="345"/>
      <c r="BZ438" s="345"/>
      <c r="CA438" s="300"/>
      <c r="CB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c r="BM439" s="553"/>
      <c r="BN439" s="349"/>
      <c r="BO439" s="290"/>
      <c r="BP439" s="290"/>
      <c r="BQ439" s="350"/>
      <c r="BR439" s="350"/>
      <c r="BS439" s="290"/>
      <c r="BT439" s="281" t="b">
        <v>0</v>
      </c>
      <c r="BU439" s="258"/>
      <c r="BV439" s="346"/>
      <c r="BW439" s="300"/>
      <c r="BX439" s="300"/>
      <c r="BY439" s="345"/>
      <c r="BZ439" s="345"/>
      <c r="CA439" s="300"/>
      <c r="CB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c r="BM440" s="553"/>
      <c r="BN440" s="349"/>
      <c r="BO440" s="290"/>
      <c r="BP440" s="290"/>
      <c r="BQ440" s="350"/>
      <c r="BR440" s="350"/>
      <c r="BS440" s="290"/>
      <c r="BT440" s="281" t="b">
        <v>0</v>
      </c>
      <c r="BU440" s="258"/>
      <c r="BV440" s="346"/>
      <c r="BW440" s="300"/>
      <c r="BX440" s="300"/>
      <c r="BY440" s="345"/>
      <c r="BZ440" s="345"/>
      <c r="CA440" s="300"/>
      <c r="CB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c r="BM441" s="553"/>
      <c r="BN441" s="349"/>
      <c r="BO441" s="290"/>
      <c r="BP441" s="290"/>
      <c r="BQ441" s="350"/>
      <c r="BR441" s="350"/>
      <c r="BS441" s="290"/>
      <c r="BT441" s="281" t="b">
        <v>0</v>
      </c>
      <c r="BU441" s="258"/>
      <c r="BV441" s="346"/>
      <c r="BW441" s="300"/>
      <c r="BX441" s="300"/>
      <c r="BY441" s="345"/>
      <c r="BZ441" s="345"/>
      <c r="CA441" s="300"/>
      <c r="CB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c r="BM442" s="553"/>
      <c r="BN442" s="349"/>
      <c r="BO442" s="290"/>
      <c r="BP442" s="290"/>
      <c r="BQ442" s="350"/>
      <c r="BR442" s="350"/>
      <c r="BS442" s="290"/>
      <c r="BT442" s="281" t="b">
        <v>0</v>
      </c>
      <c r="BU442" s="258"/>
      <c r="BV442" s="346"/>
      <c r="BW442" s="300"/>
      <c r="BX442" s="300"/>
      <c r="BY442" s="345"/>
      <c r="BZ442" s="345"/>
      <c r="CA442" s="300"/>
      <c r="CB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c r="BM443" s="553"/>
      <c r="BN443" s="349"/>
      <c r="BO443" s="290"/>
      <c r="BP443" s="290"/>
      <c r="BQ443" s="350"/>
      <c r="BR443" s="350"/>
      <c r="BS443" s="290"/>
      <c r="BT443" s="281" t="b">
        <v>0</v>
      </c>
      <c r="BU443" s="258"/>
      <c r="BV443" s="346"/>
      <c r="BW443" s="300"/>
      <c r="BX443" s="300"/>
      <c r="BY443" s="345"/>
      <c r="BZ443" s="345"/>
      <c r="CA443" s="300"/>
      <c r="CB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c r="BM444" s="553"/>
      <c r="BN444" s="349"/>
      <c r="BO444" s="290"/>
      <c r="BP444" s="290"/>
      <c r="BQ444" s="350"/>
      <c r="BR444" s="350"/>
      <c r="BS444" s="290"/>
      <c r="BT444" s="281" t="b">
        <v>0</v>
      </c>
      <c r="BU444" s="258"/>
      <c r="BV444" s="346"/>
      <c r="BW444" s="300"/>
      <c r="BX444" s="300"/>
      <c r="BY444" s="345"/>
      <c r="BZ444" s="345"/>
      <c r="CA444" s="300"/>
      <c r="CB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c r="BM445" s="553"/>
      <c r="BN445" s="349"/>
      <c r="BO445" s="290"/>
      <c r="BP445" s="290"/>
      <c r="BQ445" s="350"/>
      <c r="BR445" s="350"/>
      <c r="BS445" s="290"/>
      <c r="BT445" s="281" t="b">
        <v>0</v>
      </c>
      <c r="BU445" s="258"/>
      <c r="BV445" s="346"/>
      <c r="BW445" s="300"/>
      <c r="BX445" s="300"/>
      <c r="BY445" s="345"/>
      <c r="BZ445" s="345"/>
      <c r="CA445" s="300"/>
      <c r="CB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c r="BM446" s="553"/>
      <c r="BN446" s="349"/>
      <c r="BO446" s="290"/>
      <c r="BP446" s="290"/>
      <c r="BQ446" s="350"/>
      <c r="BR446" s="350"/>
      <c r="BS446" s="290"/>
      <c r="BT446" s="281" t="b">
        <v>0</v>
      </c>
      <c r="BU446" s="258"/>
      <c r="BV446" s="346"/>
      <c r="BW446" s="300"/>
      <c r="BX446" s="300"/>
      <c r="BY446" s="345"/>
      <c r="BZ446" s="345"/>
      <c r="CA446" s="300"/>
      <c r="CB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c r="BM447" s="553"/>
      <c r="BN447" s="349"/>
      <c r="BO447" s="290"/>
      <c r="BP447" s="290"/>
      <c r="BQ447" s="350"/>
      <c r="BR447" s="350"/>
      <c r="BS447" s="290"/>
      <c r="BT447" s="281" t="b">
        <v>0</v>
      </c>
      <c r="BU447" s="258"/>
      <c r="BV447" s="346"/>
      <c r="BW447" s="300"/>
      <c r="BX447" s="300"/>
      <c r="BY447" s="345"/>
      <c r="BZ447" s="345"/>
      <c r="CA447" s="300"/>
      <c r="CB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c r="BM448" s="553"/>
      <c r="BN448" s="349"/>
      <c r="BO448" s="290"/>
      <c r="BP448" s="290"/>
      <c r="BQ448" s="350"/>
      <c r="BR448" s="350"/>
      <c r="BS448" s="290"/>
      <c r="BT448" s="281" t="b">
        <v>0</v>
      </c>
      <c r="BU448" s="258"/>
      <c r="BV448" s="346"/>
      <c r="BW448" s="300"/>
      <c r="BX448" s="300"/>
      <c r="BY448" s="345"/>
      <c r="BZ448" s="345"/>
      <c r="CA448" s="300"/>
      <c r="CB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c r="BM449" s="553"/>
      <c r="BN449" s="349"/>
      <c r="BO449" s="290"/>
      <c r="BP449" s="290"/>
      <c r="BQ449" s="350"/>
      <c r="BR449" s="350"/>
      <c r="BS449" s="290"/>
      <c r="BT449" s="281" t="b">
        <v>0</v>
      </c>
      <c r="BU449" s="258"/>
      <c r="BV449" s="346"/>
      <c r="BW449" s="300"/>
      <c r="BX449" s="300"/>
      <c r="BY449" s="345"/>
      <c r="BZ449" s="345"/>
      <c r="CA449" s="300"/>
      <c r="CB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c r="BM450" s="553"/>
      <c r="BN450" s="349"/>
      <c r="BO450" s="290"/>
      <c r="BP450" s="290"/>
      <c r="BQ450" s="350"/>
      <c r="BR450" s="350"/>
      <c r="BS450" s="290"/>
      <c r="BT450" s="281" t="b">
        <v>0</v>
      </c>
      <c r="BU450" s="258"/>
      <c r="BV450" s="346"/>
      <c r="BW450" s="300"/>
      <c r="BX450" s="300"/>
      <c r="BY450" s="345"/>
      <c r="BZ450" s="345"/>
      <c r="CA450" s="300"/>
      <c r="CB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c r="BM451" s="553"/>
      <c r="BN451" s="349"/>
      <c r="BO451" s="290"/>
      <c r="BP451" s="290"/>
      <c r="BQ451" s="350"/>
      <c r="BR451" s="350"/>
      <c r="BS451" s="290"/>
      <c r="BT451" s="281" t="b">
        <v>0</v>
      </c>
      <c r="BU451" s="258"/>
      <c r="BV451" s="346"/>
      <c r="BW451" s="300"/>
      <c r="BX451" s="300"/>
      <c r="BY451" s="345"/>
      <c r="BZ451" s="345"/>
      <c r="CA451" s="300"/>
      <c r="CB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c r="BM452" s="553"/>
      <c r="BN452" s="349"/>
      <c r="BO452" s="290"/>
      <c r="BP452" s="290"/>
      <c r="BQ452" s="350"/>
      <c r="BR452" s="350"/>
      <c r="BS452" s="290"/>
      <c r="BT452" s="281" t="b">
        <v>0</v>
      </c>
      <c r="BU452" s="258"/>
      <c r="BV452" s="346"/>
      <c r="BW452" s="300"/>
      <c r="BX452" s="300"/>
      <c r="BY452" s="345"/>
      <c r="BZ452" s="345"/>
      <c r="CA452" s="300"/>
      <c r="CB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c r="BM453" s="553"/>
      <c r="BN453" s="349"/>
      <c r="BO453" s="290"/>
      <c r="BP453" s="290"/>
      <c r="BQ453" s="350"/>
      <c r="BR453" s="350"/>
      <c r="BS453" s="290"/>
      <c r="BT453" s="281" t="b">
        <v>0</v>
      </c>
      <c r="BU453" s="258"/>
      <c r="BV453" s="346"/>
      <c r="BW453" s="300"/>
      <c r="BX453" s="300"/>
      <c r="BY453" s="345"/>
      <c r="BZ453" s="345"/>
      <c r="CA453" s="300"/>
      <c r="CB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c r="BM454" s="553"/>
      <c r="BN454" s="349"/>
      <c r="BO454" s="290"/>
      <c r="BP454" s="290"/>
      <c r="BQ454" s="350"/>
      <c r="BR454" s="350"/>
      <c r="BS454" s="290"/>
      <c r="BT454" s="281" t="b">
        <v>0</v>
      </c>
      <c r="BU454" s="258"/>
      <c r="BV454" s="346"/>
      <c r="BW454" s="300"/>
      <c r="BX454" s="300"/>
      <c r="BY454" s="345"/>
      <c r="BZ454" s="345"/>
      <c r="CA454" s="300"/>
      <c r="CB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c r="BM455" s="553"/>
      <c r="BN455" s="349"/>
      <c r="BO455" s="290"/>
      <c r="BP455" s="290"/>
      <c r="BQ455" s="350"/>
      <c r="BR455" s="350"/>
      <c r="BS455" s="290"/>
      <c r="BT455" s="281" t="b">
        <v>0</v>
      </c>
      <c r="BU455" s="258"/>
      <c r="BV455" s="346"/>
      <c r="BW455" s="300"/>
      <c r="BX455" s="300"/>
      <c r="BY455" s="345"/>
      <c r="BZ455" s="345"/>
      <c r="CA455" s="300"/>
      <c r="CB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c r="BM456" s="553"/>
      <c r="BN456" s="349"/>
      <c r="BO456" s="290"/>
      <c r="BP456" s="290"/>
      <c r="BQ456" s="350"/>
      <c r="BR456" s="350"/>
      <c r="BS456" s="290"/>
      <c r="BT456" s="281" t="b">
        <v>0</v>
      </c>
      <c r="BU456" s="258"/>
      <c r="BV456" s="346"/>
      <c r="BW456" s="300"/>
      <c r="BX456" s="300"/>
      <c r="BY456" s="345"/>
      <c r="BZ456" s="345"/>
      <c r="CA456" s="300"/>
      <c r="CB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c r="BM457" s="553"/>
      <c r="BN457" s="349"/>
      <c r="BO457" s="290"/>
      <c r="BP457" s="290"/>
      <c r="BQ457" s="350"/>
      <c r="BR457" s="350"/>
      <c r="BS457" s="290"/>
      <c r="BT457" s="281" t="b">
        <v>0</v>
      </c>
      <c r="BU457" s="258"/>
      <c r="BV457" s="346"/>
      <c r="BW457" s="300"/>
      <c r="BX457" s="300"/>
      <c r="BY457" s="345"/>
      <c r="BZ457" s="345"/>
      <c r="CA457" s="300"/>
      <c r="CB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c r="BM458" s="553"/>
      <c r="BN458" s="349"/>
      <c r="BO458" s="290"/>
      <c r="BP458" s="290"/>
      <c r="BQ458" s="350"/>
      <c r="BR458" s="350"/>
      <c r="BS458" s="290"/>
      <c r="BT458" s="281" t="b">
        <v>0</v>
      </c>
      <c r="BU458" s="258"/>
      <c r="BV458" s="346"/>
      <c r="BW458" s="300"/>
      <c r="BX458" s="300"/>
      <c r="BY458" s="345"/>
      <c r="BZ458" s="345"/>
      <c r="CA458" s="300"/>
      <c r="CB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c r="BM459" s="553"/>
      <c r="BN459" s="349"/>
      <c r="BO459" s="290"/>
      <c r="BP459" s="290"/>
      <c r="BQ459" s="350"/>
      <c r="BR459" s="350"/>
      <c r="BS459" s="290"/>
      <c r="BT459" s="281" t="b">
        <v>0</v>
      </c>
      <c r="BU459" s="258"/>
      <c r="BV459" s="346"/>
      <c r="BW459" s="300"/>
      <c r="BX459" s="300"/>
      <c r="BY459" s="345"/>
      <c r="BZ459" s="345"/>
      <c r="CA459" s="300"/>
      <c r="CB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c r="BM460" s="553"/>
      <c r="BN460" s="349"/>
      <c r="BO460" s="290"/>
      <c r="BP460" s="290"/>
      <c r="BQ460" s="350"/>
      <c r="BR460" s="350"/>
      <c r="BS460" s="290"/>
      <c r="BT460" s="281" t="b">
        <v>0</v>
      </c>
      <c r="BU460" s="258"/>
      <c r="BV460" s="346"/>
      <c r="BW460" s="300"/>
      <c r="BX460" s="300"/>
      <c r="BY460" s="345"/>
      <c r="BZ460" s="345"/>
      <c r="CA460" s="300"/>
      <c r="CB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c r="BM461" s="553"/>
      <c r="BN461" s="349"/>
      <c r="BO461" s="290"/>
      <c r="BP461" s="290"/>
      <c r="BQ461" s="350"/>
      <c r="BR461" s="350"/>
      <c r="BS461" s="290"/>
      <c r="BT461" s="281" t="b">
        <v>0</v>
      </c>
      <c r="BU461" s="258"/>
      <c r="BV461" s="346"/>
      <c r="BW461" s="300"/>
      <c r="BX461" s="300"/>
      <c r="BY461" s="345"/>
      <c r="BZ461" s="345"/>
      <c r="CA461" s="300"/>
      <c r="CB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c r="BM462" s="553"/>
      <c r="BN462" s="349"/>
      <c r="BO462" s="290"/>
      <c r="BP462" s="290"/>
      <c r="BQ462" s="350"/>
      <c r="BR462" s="350"/>
      <c r="BS462" s="290"/>
      <c r="BT462" s="281" t="b">
        <v>0</v>
      </c>
      <c r="BU462" s="258"/>
      <c r="BV462" s="346"/>
      <c r="BW462" s="300"/>
      <c r="BX462" s="300"/>
      <c r="BY462" s="345"/>
      <c r="BZ462" s="345"/>
      <c r="CA462" s="300"/>
      <c r="CB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c r="BM463" s="553"/>
      <c r="BN463" s="349"/>
      <c r="BO463" s="290"/>
      <c r="BP463" s="290"/>
      <c r="BQ463" s="350"/>
      <c r="BR463" s="350"/>
      <c r="BS463" s="290"/>
      <c r="BT463" s="281" t="b">
        <v>0</v>
      </c>
      <c r="BU463" s="258"/>
      <c r="BV463" s="346"/>
      <c r="BW463" s="300"/>
      <c r="BX463" s="300"/>
      <c r="BY463" s="345"/>
      <c r="BZ463" s="345"/>
      <c r="CA463" s="300"/>
      <c r="CB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c r="BM464" s="553"/>
      <c r="BN464" s="349"/>
      <c r="BO464" s="290"/>
      <c r="BP464" s="290"/>
      <c r="BQ464" s="350"/>
      <c r="BR464" s="350"/>
      <c r="BS464" s="290"/>
      <c r="BT464" s="281" t="b">
        <v>0</v>
      </c>
      <c r="BU464" s="258"/>
      <c r="BV464" s="346"/>
      <c r="BW464" s="300"/>
      <c r="BX464" s="300"/>
      <c r="BY464" s="345"/>
      <c r="BZ464" s="345"/>
      <c r="CA464" s="300"/>
      <c r="CB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c r="BM465" s="553"/>
      <c r="BN465" s="349"/>
      <c r="BO465" s="290"/>
      <c r="BP465" s="290"/>
      <c r="BQ465" s="350"/>
      <c r="BR465" s="350"/>
      <c r="BS465" s="290"/>
      <c r="BT465" s="281" t="b">
        <v>0</v>
      </c>
      <c r="BU465" s="258"/>
      <c r="BV465" s="346"/>
      <c r="BW465" s="300"/>
      <c r="BX465" s="300"/>
      <c r="BY465" s="345"/>
      <c r="BZ465" s="345"/>
      <c r="CA465" s="300"/>
      <c r="CB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c r="BM466" s="553"/>
      <c r="BN466" s="349"/>
      <c r="BO466" s="290"/>
      <c r="BP466" s="290"/>
      <c r="BQ466" s="350"/>
      <c r="BR466" s="350"/>
      <c r="BS466" s="290"/>
      <c r="BT466" s="281" t="b">
        <v>0</v>
      </c>
      <c r="BU466" s="258"/>
      <c r="BV466" s="346"/>
      <c r="BW466" s="300"/>
      <c r="BX466" s="300"/>
      <c r="BY466" s="345"/>
      <c r="BZ466" s="345"/>
      <c r="CA466" s="300"/>
      <c r="CB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c r="BM467" s="553"/>
      <c r="BN467" s="349"/>
      <c r="BO467" s="290"/>
      <c r="BP467" s="290"/>
      <c r="BQ467" s="350"/>
      <c r="BR467" s="350"/>
      <c r="BS467" s="290"/>
      <c r="BT467" s="281" t="b">
        <v>0</v>
      </c>
      <c r="BU467" s="258"/>
      <c r="BV467" s="346"/>
      <c r="BW467" s="300"/>
      <c r="BX467" s="300"/>
      <c r="BY467" s="345"/>
      <c r="BZ467" s="345"/>
      <c r="CA467" s="300"/>
      <c r="CB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c r="BM468" s="553"/>
      <c r="BN468" s="349"/>
      <c r="BO468" s="290"/>
      <c r="BP468" s="290"/>
      <c r="BQ468" s="350"/>
      <c r="BR468" s="350"/>
      <c r="BS468" s="290"/>
      <c r="BT468" s="281" t="b">
        <v>0</v>
      </c>
      <c r="BU468" s="258"/>
      <c r="BV468" s="346"/>
      <c r="BW468" s="300"/>
      <c r="BX468" s="300"/>
      <c r="BY468" s="345"/>
      <c r="BZ468" s="345"/>
      <c r="CA468" s="300"/>
      <c r="CB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c r="BM469" s="553"/>
      <c r="BN469" s="349"/>
      <c r="BO469" s="290"/>
      <c r="BP469" s="290"/>
      <c r="BQ469" s="350"/>
      <c r="BR469" s="350"/>
      <c r="BS469" s="290"/>
      <c r="BT469" s="281" t="b">
        <v>0</v>
      </c>
      <c r="BU469" s="258"/>
      <c r="BV469" s="346"/>
      <c r="BW469" s="300"/>
      <c r="BX469" s="300"/>
      <c r="BY469" s="345"/>
      <c r="BZ469" s="345"/>
      <c r="CA469" s="300"/>
      <c r="CB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c r="BM470" s="553"/>
      <c r="BN470" s="349"/>
      <c r="BO470" s="290"/>
      <c r="BP470" s="290"/>
      <c r="BQ470" s="350"/>
      <c r="BR470" s="350"/>
      <c r="BS470" s="290"/>
      <c r="BT470" s="281" t="b">
        <v>0</v>
      </c>
      <c r="BU470" s="258"/>
      <c r="BV470" s="346"/>
      <c r="BW470" s="300"/>
      <c r="BX470" s="300"/>
      <c r="BY470" s="345"/>
      <c r="BZ470" s="345"/>
      <c r="CA470" s="300"/>
      <c r="CB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c r="BM471" s="553"/>
      <c r="BN471" s="349"/>
      <c r="BO471" s="290"/>
      <c r="BP471" s="290"/>
      <c r="BQ471" s="350"/>
      <c r="BR471" s="350"/>
      <c r="BS471" s="290"/>
      <c r="BT471" s="281" t="b">
        <v>0</v>
      </c>
      <c r="BU471" s="258"/>
      <c r="BV471" s="346"/>
      <c r="BW471" s="300"/>
      <c r="BX471" s="300"/>
      <c r="BY471" s="345"/>
      <c r="BZ471" s="345"/>
      <c r="CA471" s="300"/>
      <c r="CB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c r="BM472" s="553"/>
      <c r="BN472" s="349"/>
      <c r="BO472" s="290"/>
      <c r="BP472" s="290"/>
      <c r="BQ472" s="350"/>
      <c r="BR472" s="350"/>
      <c r="BS472" s="290"/>
      <c r="BT472" s="281" t="b">
        <v>0</v>
      </c>
      <c r="BU472" s="258"/>
      <c r="BV472" s="346"/>
      <c r="BW472" s="300"/>
      <c r="BX472" s="300"/>
      <c r="BY472" s="345"/>
      <c r="BZ472" s="345"/>
      <c r="CA472" s="300"/>
      <c r="CB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c r="BM473" s="553"/>
      <c r="BN473" s="349"/>
      <c r="BO473" s="290"/>
      <c r="BP473" s="290"/>
      <c r="BQ473" s="350"/>
      <c r="BR473" s="350"/>
      <c r="BS473" s="290"/>
      <c r="BT473" s="281" t="b">
        <v>0</v>
      </c>
      <c r="BU473" s="258"/>
      <c r="BV473" s="346"/>
      <c r="BW473" s="300"/>
      <c r="BX473" s="300"/>
      <c r="BY473" s="345"/>
      <c r="BZ473" s="345"/>
      <c r="CA473" s="300"/>
      <c r="CB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c r="BM474" s="553"/>
      <c r="BN474" s="349"/>
      <c r="BO474" s="290"/>
      <c r="BP474" s="290"/>
      <c r="BQ474" s="350"/>
      <c r="BR474" s="350"/>
      <c r="BS474" s="290"/>
      <c r="BT474" s="281" t="b">
        <v>0</v>
      </c>
      <c r="BU474" s="258"/>
      <c r="BV474" s="346"/>
      <c r="BW474" s="300"/>
      <c r="BX474" s="300"/>
      <c r="BY474" s="345"/>
      <c r="BZ474" s="345"/>
      <c r="CA474" s="300"/>
      <c r="CB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c r="BM475" s="553"/>
      <c r="BN475" s="349"/>
      <c r="BO475" s="290"/>
      <c r="BP475" s="290"/>
      <c r="BQ475" s="350"/>
      <c r="BR475" s="350"/>
      <c r="BS475" s="290"/>
      <c r="BT475" s="281" t="b">
        <v>0</v>
      </c>
      <c r="BU475" s="258"/>
      <c r="BV475" s="346"/>
      <c r="BW475" s="300"/>
      <c r="BX475" s="300"/>
      <c r="BY475" s="345"/>
      <c r="BZ475" s="345"/>
      <c r="CA475" s="300"/>
      <c r="CB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c r="BM476" s="553"/>
      <c r="BN476" s="349"/>
      <c r="BO476" s="290"/>
      <c r="BP476" s="290"/>
      <c r="BQ476" s="350"/>
      <c r="BR476" s="350"/>
      <c r="BS476" s="290"/>
      <c r="BT476" s="281" t="b">
        <v>0</v>
      </c>
      <c r="BU476" s="258"/>
      <c r="BV476" s="346"/>
      <c r="BW476" s="300"/>
      <c r="BX476" s="300"/>
      <c r="BY476" s="345"/>
      <c r="BZ476" s="345"/>
      <c r="CA476" s="300"/>
      <c r="CB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c r="BM477" s="553"/>
      <c r="BN477" s="349"/>
      <c r="BO477" s="290"/>
      <c r="BP477" s="290"/>
      <c r="BQ477" s="350"/>
      <c r="BR477" s="350"/>
      <c r="BS477" s="290"/>
      <c r="BT477" s="281" t="b">
        <v>0</v>
      </c>
      <c r="BU477" s="258"/>
      <c r="BV477" s="346"/>
      <c r="BW477" s="300"/>
      <c r="BX477" s="300"/>
      <c r="BY477" s="345"/>
      <c r="BZ477" s="345"/>
      <c r="CA477" s="300"/>
      <c r="CB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c r="BM478" s="553"/>
      <c r="BN478" s="349"/>
      <c r="BO478" s="290"/>
      <c r="BP478" s="290"/>
      <c r="BQ478" s="350"/>
      <c r="BR478" s="350"/>
      <c r="BS478" s="290"/>
      <c r="BT478" s="281" t="b">
        <v>0</v>
      </c>
      <c r="BU478" s="258"/>
      <c r="BV478" s="346"/>
      <c r="BW478" s="300"/>
      <c r="BX478" s="300"/>
      <c r="BY478" s="345"/>
      <c r="BZ478" s="345"/>
      <c r="CA478" s="300"/>
      <c r="CB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c r="BM479" s="553"/>
      <c r="BN479" s="349"/>
      <c r="BO479" s="290"/>
      <c r="BP479" s="290"/>
      <c r="BQ479" s="350"/>
      <c r="BR479" s="350"/>
      <c r="BS479" s="290"/>
      <c r="BT479" s="281" t="b">
        <v>0</v>
      </c>
      <c r="BU479" s="258"/>
      <c r="BV479" s="346"/>
      <c r="BW479" s="300"/>
      <c r="BX479" s="300"/>
      <c r="BY479" s="345"/>
      <c r="BZ479" s="345"/>
      <c r="CA479" s="300"/>
      <c r="CB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c r="BM480" s="553"/>
      <c r="BN480" s="349"/>
      <c r="BO480" s="290"/>
      <c r="BP480" s="290"/>
      <c r="BQ480" s="350"/>
      <c r="BR480" s="350"/>
      <c r="BS480" s="290"/>
      <c r="BT480" s="281" t="b">
        <v>0</v>
      </c>
      <c r="BU480" s="258"/>
      <c r="BV480" s="346"/>
      <c r="BW480" s="300"/>
      <c r="BX480" s="300"/>
      <c r="BY480" s="345"/>
      <c r="BZ480" s="345"/>
      <c r="CA480" s="300"/>
      <c r="CB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c r="BM481" s="553"/>
      <c r="BN481" s="349"/>
      <c r="BO481" s="290"/>
      <c r="BP481" s="290"/>
      <c r="BQ481" s="350"/>
      <c r="BR481" s="350"/>
      <c r="BS481" s="290"/>
      <c r="BT481" s="281" t="b">
        <v>0</v>
      </c>
      <c r="BU481" s="258"/>
      <c r="BV481" s="346"/>
      <c r="BW481" s="300"/>
      <c r="BX481" s="300"/>
      <c r="BY481" s="345"/>
      <c r="BZ481" s="345"/>
      <c r="CA481" s="300"/>
      <c r="CB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c r="BM482" s="553"/>
      <c r="BN482" s="349"/>
      <c r="BO482" s="290"/>
      <c r="BP482" s="290"/>
      <c r="BQ482" s="350"/>
      <c r="BR482" s="350"/>
      <c r="BS482" s="290"/>
      <c r="BT482" s="281" t="b">
        <v>0</v>
      </c>
      <c r="BU482" s="258"/>
      <c r="BV482" s="346"/>
      <c r="BW482" s="300"/>
      <c r="BX482" s="300"/>
      <c r="BY482" s="345"/>
      <c r="BZ482" s="345"/>
      <c r="CA482" s="300"/>
      <c r="CB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c r="BM483" s="553"/>
      <c r="BN483" s="349"/>
      <c r="BO483" s="290"/>
      <c r="BP483" s="290"/>
      <c r="BQ483" s="350"/>
      <c r="BR483" s="350"/>
      <c r="BS483" s="290"/>
      <c r="BT483" s="281" t="b">
        <v>0</v>
      </c>
      <c r="BU483" s="258"/>
      <c r="BV483" s="346"/>
      <c r="BW483" s="300"/>
      <c r="BX483" s="300"/>
      <c r="BY483" s="345"/>
      <c r="BZ483" s="345"/>
      <c r="CA483" s="300"/>
      <c r="CB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c r="BM484" s="553"/>
      <c r="BN484" s="349"/>
      <c r="BO484" s="290"/>
      <c r="BP484" s="290"/>
      <c r="BQ484" s="350"/>
      <c r="BR484" s="350"/>
      <c r="BS484" s="290"/>
      <c r="BT484" s="281" t="b">
        <v>0</v>
      </c>
      <c r="BU484" s="258"/>
      <c r="BV484" s="346"/>
      <c r="BW484" s="300"/>
      <c r="BX484" s="300"/>
      <c r="BY484" s="345"/>
      <c r="BZ484" s="345"/>
      <c r="CA484" s="300"/>
      <c r="CB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c r="BM485" s="553"/>
      <c r="BN485" s="349"/>
      <c r="BO485" s="290"/>
      <c r="BP485" s="290"/>
      <c r="BQ485" s="350"/>
      <c r="BR485" s="350"/>
      <c r="BS485" s="290"/>
      <c r="BT485" s="281" t="b">
        <v>0</v>
      </c>
      <c r="BU485" s="258"/>
      <c r="BV485" s="346"/>
      <c r="BW485" s="300"/>
      <c r="BX485" s="300"/>
      <c r="BY485" s="345"/>
      <c r="BZ485" s="345"/>
      <c r="CA485" s="300"/>
      <c r="CB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c r="BM486" s="553"/>
      <c r="BN486" s="349"/>
      <c r="BO486" s="290"/>
      <c r="BP486" s="290"/>
      <c r="BQ486" s="350"/>
      <c r="BR486" s="350"/>
      <c r="BS486" s="290"/>
      <c r="BT486" s="281" t="b">
        <v>0</v>
      </c>
      <c r="BU486" s="258"/>
      <c r="BV486" s="346"/>
      <c r="BW486" s="300"/>
      <c r="BX486" s="300"/>
      <c r="BY486" s="345"/>
      <c r="BZ486" s="345"/>
      <c r="CA486" s="300"/>
      <c r="CB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c r="BM487" s="553"/>
      <c r="BN487" s="349"/>
      <c r="BO487" s="290"/>
      <c r="BP487" s="290"/>
      <c r="BQ487" s="350"/>
      <c r="BR487" s="350"/>
      <c r="BS487" s="290"/>
      <c r="BT487" s="281" t="b">
        <v>0</v>
      </c>
      <c r="BU487" s="258"/>
      <c r="BV487" s="346"/>
      <c r="BW487" s="300"/>
      <c r="BX487" s="300"/>
      <c r="BY487" s="345"/>
      <c r="BZ487" s="345"/>
      <c r="CA487" s="300"/>
      <c r="CB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c r="BM488" s="553"/>
      <c r="BN488" s="349"/>
      <c r="BO488" s="290"/>
      <c r="BP488" s="290"/>
      <c r="BQ488" s="350"/>
      <c r="BR488" s="350"/>
      <c r="BS488" s="290"/>
      <c r="BT488" s="281" t="b">
        <v>0</v>
      </c>
      <c r="BU488" s="258"/>
      <c r="BV488" s="346"/>
      <c r="BW488" s="300"/>
      <c r="BX488" s="300"/>
      <c r="BY488" s="345"/>
      <c r="BZ488" s="345"/>
      <c r="CA488" s="300"/>
      <c r="CB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c r="BM489" s="553"/>
      <c r="BN489" s="349"/>
      <c r="BO489" s="290"/>
      <c r="BP489" s="290"/>
      <c r="BQ489" s="350"/>
      <c r="BR489" s="350"/>
      <c r="BS489" s="290"/>
      <c r="BT489" s="281" t="b">
        <v>0</v>
      </c>
      <c r="BU489" s="258"/>
      <c r="BV489" s="346"/>
      <c r="BW489" s="300"/>
      <c r="BX489" s="300"/>
      <c r="BY489" s="345"/>
      <c r="BZ489" s="345"/>
      <c r="CA489" s="300"/>
      <c r="CB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c r="BM490" s="553"/>
      <c r="BN490" s="349"/>
      <c r="BO490" s="290"/>
      <c r="BP490" s="290"/>
      <c r="BQ490" s="350"/>
      <c r="BR490" s="350"/>
      <c r="BS490" s="290"/>
      <c r="BT490" s="281" t="b">
        <v>0</v>
      </c>
      <c r="BU490" s="258"/>
      <c r="BV490" s="346"/>
      <c r="BW490" s="300"/>
      <c r="BX490" s="300"/>
      <c r="BY490" s="345"/>
      <c r="BZ490" s="345"/>
      <c r="CA490" s="300"/>
      <c r="CB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c r="BM491" s="553"/>
      <c r="BN491" s="349"/>
      <c r="BO491" s="290"/>
      <c r="BP491" s="290"/>
      <c r="BQ491" s="350"/>
      <c r="BR491" s="350"/>
      <c r="BS491" s="290"/>
      <c r="BT491" s="281" t="b">
        <v>0</v>
      </c>
      <c r="BU491" s="258"/>
      <c r="BV491" s="346"/>
      <c r="BW491" s="300"/>
      <c r="BX491" s="300"/>
      <c r="BY491" s="345"/>
      <c r="BZ491" s="345"/>
      <c r="CA491" s="300"/>
      <c r="CB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c r="BM492" s="553"/>
      <c r="BN492" s="349"/>
      <c r="BO492" s="290"/>
      <c r="BP492" s="290"/>
      <c r="BQ492" s="350"/>
      <c r="BR492" s="350"/>
      <c r="BS492" s="290"/>
      <c r="BT492" s="281" t="b">
        <v>0</v>
      </c>
      <c r="BU492" s="258"/>
      <c r="BV492" s="346"/>
      <c r="BW492" s="300"/>
      <c r="BX492" s="300"/>
      <c r="BY492" s="345"/>
      <c r="BZ492" s="345"/>
      <c r="CA492" s="300"/>
      <c r="CB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c r="BM493" s="553"/>
      <c r="BN493" s="349"/>
      <c r="BO493" s="290"/>
      <c r="BP493" s="290"/>
      <c r="BQ493" s="350"/>
      <c r="BR493" s="350"/>
      <c r="BS493" s="290"/>
      <c r="BT493" s="281" t="b">
        <v>0</v>
      </c>
      <c r="BU493" s="258"/>
      <c r="BV493" s="346"/>
      <c r="BW493" s="300"/>
      <c r="BX493" s="300"/>
      <c r="BY493" s="345"/>
      <c r="BZ493" s="345"/>
      <c r="CA493" s="300"/>
      <c r="CB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c r="BM494" s="553"/>
      <c r="BN494" s="349"/>
      <c r="BO494" s="290"/>
      <c r="BP494" s="290"/>
      <c r="BQ494" s="350"/>
      <c r="BR494" s="350"/>
      <c r="BS494" s="290"/>
      <c r="BT494" s="281" t="b">
        <v>0</v>
      </c>
      <c r="BU494" s="258"/>
      <c r="BV494" s="346"/>
      <c r="BW494" s="300"/>
      <c r="BX494" s="300"/>
      <c r="BY494" s="345"/>
      <c r="BZ494" s="345"/>
      <c r="CA494" s="300"/>
      <c r="CB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c r="BM495" s="553"/>
      <c r="BN495" s="349"/>
      <c r="BO495" s="290"/>
      <c r="BP495" s="290"/>
      <c r="BQ495" s="350"/>
      <c r="BR495" s="350"/>
      <c r="BS495" s="290"/>
      <c r="BT495" s="281" t="b">
        <v>0</v>
      </c>
      <c r="BU495" s="258"/>
      <c r="BV495" s="346"/>
      <c r="BW495" s="300"/>
      <c r="BX495" s="300"/>
      <c r="BY495" s="345"/>
      <c r="BZ495" s="345"/>
      <c r="CA495" s="300"/>
      <c r="CB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c r="BM496" s="553"/>
      <c r="BN496" s="349"/>
      <c r="BO496" s="290"/>
      <c r="BP496" s="290"/>
      <c r="BQ496" s="350"/>
      <c r="BR496" s="350"/>
      <c r="BS496" s="290"/>
      <c r="BT496" s="281" t="b">
        <v>0</v>
      </c>
      <c r="BU496" s="258"/>
      <c r="BV496" s="346"/>
      <c r="BW496" s="300"/>
      <c r="BX496" s="300"/>
      <c r="BY496" s="345"/>
      <c r="BZ496" s="345"/>
      <c r="CA496" s="300"/>
      <c r="CB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c r="BM497" s="553"/>
      <c r="BN497" s="349"/>
      <c r="BO497" s="290"/>
      <c r="BP497" s="290"/>
      <c r="BQ497" s="350"/>
      <c r="BR497" s="350"/>
      <c r="BS497" s="290"/>
      <c r="BT497" s="281" t="b">
        <v>0</v>
      </c>
      <c r="BU497" s="258"/>
      <c r="BV497" s="346"/>
      <c r="BW497" s="300"/>
      <c r="BX497" s="300"/>
      <c r="BY497" s="345"/>
      <c r="BZ497" s="345"/>
      <c r="CA497" s="300"/>
      <c r="CB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c r="BM498" s="553"/>
      <c r="BN498" s="349"/>
      <c r="BO498" s="290"/>
      <c r="BP498" s="290"/>
      <c r="BQ498" s="350"/>
      <c r="BR498" s="350"/>
      <c r="BS498" s="290"/>
      <c r="BT498" s="281" t="b">
        <v>0</v>
      </c>
      <c r="BU498" s="258"/>
      <c r="BV498" s="346"/>
      <c r="BW498" s="300"/>
      <c r="BX498" s="300"/>
      <c r="BY498" s="345"/>
      <c r="BZ498" s="345"/>
      <c r="CA498" s="300"/>
      <c r="CB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c r="BM499" s="553"/>
      <c r="BN499" s="349"/>
      <c r="BO499" s="290"/>
      <c r="BP499" s="290"/>
      <c r="BQ499" s="350"/>
      <c r="BR499" s="350"/>
      <c r="BS499" s="290"/>
      <c r="BT499" s="281" t="b">
        <v>0</v>
      </c>
      <c r="BU499" s="258"/>
      <c r="BV499" s="346"/>
      <c r="BW499" s="300"/>
      <c r="BX499" s="300"/>
      <c r="BY499" s="345"/>
      <c r="BZ499" s="345"/>
      <c r="CA499" s="300"/>
      <c r="CB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c r="BM500" s="553"/>
      <c r="BN500" s="349"/>
      <c r="BO500" s="290"/>
      <c r="BP500" s="290"/>
      <c r="BQ500" s="350"/>
      <c r="BR500" s="350"/>
      <c r="BS500" s="290"/>
      <c r="BT500" s="281" t="b">
        <v>0</v>
      </c>
      <c r="BU500" s="258"/>
      <c r="BV500" s="346"/>
      <c r="BW500" s="300"/>
      <c r="BX500" s="300"/>
      <c r="BY500" s="345"/>
      <c r="BZ500" s="345"/>
      <c r="CA500" s="300"/>
      <c r="CB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c r="BM501" s="553"/>
      <c r="BN501" s="349"/>
      <c r="BO501" s="290"/>
      <c r="BP501" s="290"/>
      <c r="BQ501" s="350"/>
      <c r="BR501" s="350"/>
      <c r="BS501" s="290"/>
      <c r="BT501" s="281" t="b">
        <v>0</v>
      </c>
      <c r="BU501" s="258"/>
      <c r="BV501" s="346"/>
      <c r="BW501" s="300"/>
      <c r="BX501" s="300"/>
      <c r="BY501" s="345"/>
      <c r="BZ501" s="345"/>
      <c r="CA501" s="300"/>
      <c r="CB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c r="BM502" s="553"/>
      <c r="BN502" s="349"/>
      <c r="BO502" s="290"/>
      <c r="BP502" s="290"/>
      <c r="BQ502" s="350"/>
      <c r="BR502" s="350"/>
      <c r="BS502" s="290"/>
      <c r="BT502" s="281" t="b">
        <v>0</v>
      </c>
      <c r="BU502" s="258"/>
      <c r="BV502" s="346"/>
      <c r="BW502" s="300"/>
      <c r="BX502" s="300"/>
      <c r="BY502" s="345"/>
      <c r="BZ502" s="345"/>
      <c r="CA502" s="300"/>
      <c r="CB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c r="BM503" s="553"/>
      <c r="BN503" s="349"/>
      <c r="BO503" s="290"/>
      <c r="BP503" s="290"/>
      <c r="BQ503" s="350"/>
      <c r="BR503" s="350"/>
      <c r="BS503" s="290"/>
      <c r="BT503" s="281" t="b">
        <v>0</v>
      </c>
      <c r="BU503" s="258"/>
      <c r="BV503" s="346"/>
      <c r="BW503" s="300"/>
      <c r="BX503" s="300"/>
      <c r="BY503" s="345"/>
      <c r="BZ503" s="345"/>
      <c r="CA503" s="300"/>
      <c r="CB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c r="BM504" s="553"/>
      <c r="BN504" s="349"/>
      <c r="BO504" s="290"/>
      <c r="BP504" s="290"/>
      <c r="BQ504" s="350"/>
      <c r="BR504" s="350"/>
      <c r="BS504" s="290"/>
      <c r="BT504" s="281" t="b">
        <v>0</v>
      </c>
      <c r="BU504" s="258"/>
      <c r="BV504" s="346"/>
      <c r="BW504" s="300"/>
      <c r="BX504" s="300"/>
      <c r="BY504" s="345"/>
      <c r="BZ504" s="345"/>
      <c r="CA504" s="300"/>
      <c r="CB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c r="BM505" s="553"/>
      <c r="BN505" s="349"/>
      <c r="BO505" s="290"/>
      <c r="BP505" s="290"/>
      <c r="BQ505" s="350"/>
      <c r="BR505" s="350"/>
      <c r="BS505" s="290"/>
      <c r="BT505" s="281" t="b">
        <v>0</v>
      </c>
      <c r="BU505" s="258"/>
      <c r="BV505" s="346"/>
      <c r="BW505" s="300"/>
      <c r="BX505" s="300"/>
      <c r="BY505" s="345"/>
      <c r="BZ505" s="345"/>
      <c r="CA505" s="300"/>
      <c r="CB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c r="BM506" s="553"/>
      <c r="BN506" s="349"/>
      <c r="BO506" s="290"/>
      <c r="BP506" s="290"/>
      <c r="BQ506" s="350"/>
      <c r="BR506" s="350"/>
      <c r="BS506" s="290"/>
      <c r="BT506" s="281" t="b">
        <v>0</v>
      </c>
      <c r="BU506" s="258"/>
      <c r="BV506" s="346"/>
      <c r="BW506" s="300"/>
      <c r="BX506" s="300"/>
      <c r="BY506" s="345"/>
      <c r="BZ506" s="345"/>
      <c r="CA506" s="300"/>
      <c r="CB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c r="BM507" s="553"/>
      <c r="BN507" s="349"/>
      <c r="BO507" s="290"/>
      <c r="BP507" s="290"/>
      <c r="BQ507" s="350"/>
      <c r="BR507" s="350"/>
      <c r="BS507" s="290"/>
      <c r="BT507" s="281" t="b">
        <v>0</v>
      </c>
      <c r="BU507" s="258"/>
      <c r="BV507" s="346"/>
      <c r="BW507" s="300"/>
      <c r="BX507" s="300"/>
      <c r="BY507" s="345"/>
      <c r="BZ507" s="345"/>
      <c r="CA507" s="300"/>
      <c r="CB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c r="BM508" s="553"/>
      <c r="BN508" s="349"/>
      <c r="BO508" s="290"/>
      <c r="BP508" s="290"/>
      <c r="BQ508" s="350"/>
      <c r="BR508" s="350"/>
      <c r="BS508" s="290"/>
      <c r="BT508" s="281" t="b">
        <v>0</v>
      </c>
      <c r="BU508" s="258"/>
      <c r="BV508" s="346"/>
      <c r="BW508" s="300"/>
      <c r="BX508" s="300"/>
      <c r="BY508" s="345"/>
      <c r="BZ508" s="345"/>
      <c r="CA508" s="300"/>
      <c r="CB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c r="BM509" s="553"/>
      <c r="BN509" s="349"/>
      <c r="BO509" s="290"/>
      <c r="BP509" s="290"/>
      <c r="BQ509" s="350"/>
      <c r="BR509" s="350"/>
      <c r="BS509" s="290"/>
      <c r="BT509" s="281" t="b">
        <v>0</v>
      </c>
      <c r="BU509" s="258"/>
      <c r="BV509" s="346"/>
      <c r="BW509" s="300"/>
      <c r="BX509" s="300"/>
      <c r="BY509" s="345"/>
      <c r="BZ509" s="345"/>
      <c r="CA509" s="300"/>
      <c r="CB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c r="BM510" s="553"/>
      <c r="BN510" s="349"/>
      <c r="BO510" s="290"/>
      <c r="BP510" s="290"/>
      <c r="BQ510" s="350"/>
      <c r="BR510" s="350"/>
      <c r="BS510" s="290"/>
      <c r="BT510" s="281" t="b">
        <v>0</v>
      </c>
      <c r="BU510" s="258"/>
      <c r="BV510" s="346"/>
      <c r="BW510" s="300"/>
      <c r="BX510" s="300"/>
      <c r="BY510" s="345"/>
      <c r="BZ510" s="345"/>
      <c r="CA510" s="300"/>
      <c r="CB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c r="BM511" s="553"/>
      <c r="BN511" s="349"/>
      <c r="BO511" s="290"/>
      <c r="BP511" s="290"/>
      <c r="BQ511" s="350"/>
      <c r="BR511" s="350"/>
      <c r="BS511" s="290"/>
      <c r="BT511" s="281" t="b">
        <v>0</v>
      </c>
      <c r="BU511" s="258"/>
      <c r="BV511" s="346"/>
      <c r="BW511" s="300"/>
      <c r="BX511" s="300"/>
      <c r="BY511" s="345"/>
      <c r="BZ511" s="345"/>
      <c r="CA511" s="300"/>
      <c r="CB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c r="BM512" s="553"/>
      <c r="BN512" s="349"/>
      <c r="BO512" s="290"/>
      <c r="BP512" s="290"/>
      <c r="BQ512" s="350"/>
      <c r="BR512" s="350"/>
      <c r="BS512" s="290"/>
      <c r="BT512" s="281" t="b">
        <v>0</v>
      </c>
      <c r="BU512" s="258"/>
      <c r="BV512" s="346"/>
      <c r="BW512" s="300"/>
      <c r="BX512" s="300"/>
      <c r="BY512" s="345"/>
      <c r="BZ512" s="345"/>
      <c r="CA512" s="300"/>
      <c r="CB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c r="BM513" s="553"/>
      <c r="BN513" s="349"/>
      <c r="BO513" s="290"/>
      <c r="BP513" s="290"/>
      <c r="BQ513" s="350"/>
      <c r="BR513" s="350"/>
      <c r="BS513" s="290"/>
      <c r="BT513" s="281" t="b">
        <v>0</v>
      </c>
      <c r="BU513" s="258"/>
      <c r="BV513" s="346"/>
      <c r="BW513" s="300"/>
      <c r="BX513" s="300"/>
      <c r="BY513" s="345"/>
      <c r="BZ513" s="345"/>
      <c r="CA513" s="300"/>
      <c r="CB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c r="BM514" s="553"/>
      <c r="BN514" s="349"/>
      <c r="BO514" s="290"/>
      <c r="BP514" s="290"/>
      <c r="BQ514" s="350"/>
      <c r="BR514" s="350"/>
      <c r="BS514" s="290"/>
      <c r="BT514" s="281" t="b">
        <v>0</v>
      </c>
      <c r="BU514" s="258"/>
      <c r="BV514" s="346"/>
      <c r="BW514" s="300"/>
      <c r="BX514" s="300"/>
      <c r="BY514" s="345"/>
      <c r="BZ514" s="345"/>
      <c r="CA514" s="300"/>
      <c r="CB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c r="BM515" s="553"/>
      <c r="BN515" s="349"/>
      <c r="BO515" s="290"/>
      <c r="BP515" s="290"/>
      <c r="BQ515" s="350"/>
      <c r="BR515" s="350"/>
      <c r="BS515" s="290"/>
      <c r="BT515" s="281" t="b">
        <v>0</v>
      </c>
      <c r="BU515" s="258"/>
      <c r="BV515" s="346"/>
      <c r="BW515" s="300"/>
      <c r="BX515" s="300"/>
      <c r="BY515" s="345"/>
      <c r="BZ515" s="345"/>
      <c r="CA515" s="300"/>
      <c r="CB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c r="BM516" s="553"/>
      <c r="BN516" s="349"/>
      <c r="BO516" s="290"/>
      <c r="BP516" s="290"/>
      <c r="BQ516" s="350"/>
      <c r="BR516" s="350"/>
      <c r="BS516" s="290"/>
      <c r="BT516" s="281" t="b">
        <v>0</v>
      </c>
      <c r="BU516" s="258"/>
      <c r="BV516" s="346"/>
      <c r="BW516" s="300"/>
      <c r="BX516" s="300"/>
      <c r="BY516" s="345"/>
      <c r="BZ516" s="345"/>
      <c r="CA516" s="300"/>
      <c r="CB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c r="BM517" s="553"/>
      <c r="BN517" s="349"/>
      <c r="BO517" s="290"/>
      <c r="BP517" s="290"/>
      <c r="BQ517" s="350"/>
      <c r="BR517" s="350"/>
      <c r="BS517" s="290"/>
      <c r="BT517" s="281" t="b">
        <v>0</v>
      </c>
      <c r="BU517" s="258"/>
      <c r="BV517" s="346"/>
      <c r="BW517" s="300"/>
      <c r="BX517" s="300"/>
      <c r="BY517" s="345"/>
      <c r="BZ517" s="345"/>
      <c r="CA517" s="300"/>
      <c r="CB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c r="BM518" s="553"/>
      <c r="BN518" s="349"/>
      <c r="BO518" s="290"/>
      <c r="BP518" s="290"/>
      <c r="BQ518" s="350"/>
      <c r="BR518" s="350"/>
      <c r="BS518" s="290"/>
      <c r="BT518" s="281" t="b">
        <v>0</v>
      </c>
      <c r="BU518" s="258"/>
      <c r="BV518" s="346"/>
      <c r="BW518" s="300"/>
      <c r="BX518" s="300"/>
      <c r="BY518" s="345"/>
      <c r="BZ518" s="345"/>
      <c r="CA518" s="300"/>
      <c r="CB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c r="BM519" s="553"/>
      <c r="BN519" s="349"/>
      <c r="BO519" s="290"/>
      <c r="BP519" s="290"/>
      <c r="BQ519" s="350"/>
      <c r="BR519" s="350"/>
      <c r="BS519" s="290"/>
      <c r="BT519" s="281" t="b">
        <v>0</v>
      </c>
      <c r="BU519" s="258"/>
      <c r="BV519" s="346"/>
      <c r="BW519" s="300"/>
      <c r="BX519" s="300"/>
      <c r="BY519" s="345"/>
      <c r="BZ519" s="345"/>
      <c r="CA519" s="300"/>
      <c r="CB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c r="BM520" s="553"/>
      <c r="BN520" s="349"/>
      <c r="BO520" s="290"/>
      <c r="BP520" s="290"/>
      <c r="BQ520" s="350"/>
      <c r="BR520" s="350"/>
      <c r="BS520" s="290"/>
      <c r="BT520" s="281" t="b">
        <v>0</v>
      </c>
      <c r="BU520" s="258"/>
      <c r="BV520" s="346"/>
      <c r="BW520" s="300"/>
      <c r="BX520" s="300"/>
      <c r="BY520" s="345"/>
      <c r="BZ520" s="345"/>
      <c r="CA520" s="300"/>
      <c r="CB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c r="BM521" s="553"/>
      <c r="BN521" s="349"/>
      <c r="BO521" s="290"/>
      <c r="BP521" s="290"/>
      <c r="BQ521" s="350"/>
      <c r="BR521" s="350"/>
      <c r="BS521" s="290"/>
      <c r="BT521" s="281" t="b">
        <v>0</v>
      </c>
      <c r="BU521" s="258"/>
      <c r="BV521" s="346"/>
      <c r="BW521" s="300"/>
      <c r="BX521" s="300"/>
      <c r="BY521" s="345"/>
      <c r="BZ521" s="345"/>
      <c r="CA521" s="300"/>
      <c r="CB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c r="BM522" s="553"/>
      <c r="BN522" s="349"/>
      <c r="BO522" s="290"/>
      <c r="BP522" s="290"/>
      <c r="BQ522" s="350"/>
      <c r="BR522" s="350"/>
      <c r="BS522" s="290"/>
      <c r="BT522" s="281" t="b">
        <v>0</v>
      </c>
      <c r="BU522" s="258"/>
      <c r="BV522" s="346"/>
      <c r="BW522" s="300"/>
      <c r="BX522" s="300"/>
      <c r="BY522" s="345"/>
      <c r="BZ522" s="345"/>
      <c r="CA522" s="300"/>
      <c r="CB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c r="BM523" s="553"/>
      <c r="BN523" s="349"/>
      <c r="BO523" s="290"/>
      <c r="BP523" s="290"/>
      <c r="BQ523" s="350"/>
      <c r="BR523" s="350"/>
      <c r="BS523" s="290"/>
      <c r="BT523" s="281" t="b">
        <v>0</v>
      </c>
      <c r="BU523" s="258"/>
      <c r="BV523" s="346"/>
      <c r="BW523" s="300"/>
      <c r="BX523" s="300"/>
      <c r="BY523" s="345"/>
      <c r="BZ523" s="345"/>
      <c r="CA523" s="300"/>
      <c r="CB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c r="BM524" s="553"/>
      <c r="BN524" s="349"/>
      <c r="BO524" s="290"/>
      <c r="BP524" s="290"/>
      <c r="BQ524" s="350"/>
      <c r="BR524" s="350"/>
      <c r="BS524" s="290"/>
      <c r="BT524" s="281" t="b">
        <v>0</v>
      </c>
      <c r="BU524" s="258"/>
      <c r="BV524" s="346"/>
      <c r="BW524" s="300"/>
      <c r="BX524" s="300"/>
      <c r="BY524" s="345"/>
      <c r="BZ524" s="345"/>
      <c r="CA524" s="300"/>
      <c r="CB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c r="BM525" s="553"/>
      <c r="BN525" s="349"/>
      <c r="BO525" s="290"/>
      <c r="BP525" s="290"/>
      <c r="BQ525" s="350"/>
      <c r="BR525" s="350"/>
      <c r="BS525" s="290"/>
      <c r="BT525" s="281" t="b">
        <v>0</v>
      </c>
      <c r="BU525" s="258"/>
      <c r="BV525" s="346"/>
      <c r="BW525" s="300"/>
      <c r="BX525" s="300"/>
      <c r="BY525" s="345"/>
      <c r="BZ525" s="345"/>
      <c r="CA525" s="300"/>
      <c r="CB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c r="BM526" s="553"/>
      <c r="BN526" s="349"/>
      <c r="BO526" s="290"/>
      <c r="BP526" s="290"/>
      <c r="BQ526" s="350"/>
      <c r="BR526" s="350"/>
      <c r="BS526" s="290"/>
      <c r="BT526" s="281" t="b">
        <v>0</v>
      </c>
      <c r="BU526" s="258"/>
      <c r="BV526" s="346"/>
      <c r="BW526" s="300"/>
      <c r="BX526" s="300"/>
      <c r="BY526" s="345"/>
      <c r="BZ526" s="345"/>
      <c r="CA526" s="300"/>
      <c r="CB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c r="BM527" s="553"/>
      <c r="BN527" s="349"/>
      <c r="BO527" s="290"/>
      <c r="BP527" s="290"/>
      <c r="BQ527" s="350"/>
      <c r="BR527" s="350"/>
      <c r="BS527" s="290"/>
      <c r="BT527" s="281" t="b">
        <v>0</v>
      </c>
      <c r="BU527" s="258"/>
      <c r="BV527" s="346"/>
      <c r="BW527" s="300"/>
      <c r="BX527" s="300"/>
      <c r="BY527" s="345"/>
      <c r="BZ527" s="345"/>
      <c r="CA527" s="300"/>
      <c r="CB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c r="BM528" s="553"/>
      <c r="BN528" s="349"/>
      <c r="BO528" s="290"/>
      <c r="BP528" s="290"/>
      <c r="BQ528" s="350"/>
      <c r="BR528" s="350"/>
      <c r="BS528" s="290"/>
      <c r="BT528" s="281" t="b">
        <v>0</v>
      </c>
      <c r="BU528" s="258"/>
      <c r="BV528" s="346"/>
      <c r="BW528" s="300"/>
      <c r="BX528" s="300"/>
      <c r="BY528" s="345"/>
      <c r="BZ528" s="345"/>
      <c r="CA528" s="300"/>
      <c r="CB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c r="BM529" s="553"/>
      <c r="BN529" s="349"/>
      <c r="BO529" s="290"/>
      <c r="BP529" s="290"/>
      <c r="BQ529" s="350"/>
      <c r="BR529" s="350"/>
      <c r="BS529" s="290"/>
      <c r="BT529" s="281" t="b">
        <v>0</v>
      </c>
      <c r="BU529" s="258"/>
      <c r="BV529" s="346"/>
      <c r="BW529" s="300"/>
      <c r="BX529" s="300"/>
      <c r="BY529" s="345"/>
      <c r="BZ529" s="345"/>
      <c r="CA529" s="300"/>
      <c r="CB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c r="BM530" s="553"/>
      <c r="BN530" s="349"/>
      <c r="BO530" s="290"/>
      <c r="BP530" s="290"/>
      <c r="BQ530" s="350"/>
      <c r="BR530" s="350"/>
      <c r="BS530" s="290"/>
      <c r="BT530" s="281" t="b">
        <v>0</v>
      </c>
      <c r="BU530" s="258"/>
      <c r="BV530" s="346"/>
      <c r="BW530" s="300"/>
      <c r="BX530" s="300"/>
      <c r="BY530" s="345"/>
      <c r="BZ530" s="345"/>
      <c r="CA530" s="300"/>
      <c r="CB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c r="BM531" s="553"/>
      <c r="BN531" s="349"/>
      <c r="BO531" s="290"/>
      <c r="BP531" s="290"/>
      <c r="BQ531" s="350"/>
      <c r="BR531" s="350"/>
      <c r="BS531" s="290"/>
      <c r="BT531" s="281" t="b">
        <v>0</v>
      </c>
      <c r="BU531" s="258"/>
      <c r="BV531" s="346"/>
      <c r="BW531" s="300"/>
      <c r="BX531" s="300"/>
      <c r="BY531" s="345"/>
      <c r="BZ531" s="345"/>
      <c r="CA531" s="300"/>
      <c r="CB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c r="BM532" s="553"/>
      <c r="BN532" s="349"/>
      <c r="BO532" s="290"/>
      <c r="BP532" s="290"/>
      <c r="BQ532" s="350"/>
      <c r="BR532" s="350"/>
      <c r="BS532" s="290"/>
      <c r="BT532" s="281" t="b">
        <v>0</v>
      </c>
      <c r="BU532" s="258"/>
      <c r="BV532" s="346"/>
      <c r="BW532" s="300"/>
      <c r="BX532" s="300"/>
      <c r="BY532" s="345"/>
      <c r="BZ532" s="345"/>
      <c r="CA532" s="300"/>
      <c r="CB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c r="BM533" s="553"/>
      <c r="BN533" s="349"/>
      <c r="BO533" s="290"/>
      <c r="BP533" s="290"/>
      <c r="BQ533" s="350"/>
      <c r="BR533" s="350"/>
      <c r="BS533" s="290"/>
      <c r="BT533" s="281" t="b">
        <v>0</v>
      </c>
      <c r="BU533" s="258"/>
      <c r="BV533" s="346"/>
      <c r="BW533" s="300"/>
      <c r="BX533" s="300"/>
      <c r="BY533" s="345"/>
      <c r="BZ533" s="345"/>
      <c r="CA533" s="300"/>
      <c r="CB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c r="BM534" s="553"/>
      <c r="BN534" s="349"/>
      <c r="BO534" s="290"/>
      <c r="BP534" s="290"/>
      <c r="BQ534" s="350"/>
      <c r="BR534" s="350"/>
      <c r="BS534" s="290"/>
      <c r="BT534" s="281" t="b">
        <v>0</v>
      </c>
      <c r="BU534" s="258"/>
      <c r="BV534" s="346"/>
      <c r="BW534" s="300"/>
      <c r="BX534" s="300"/>
      <c r="BY534" s="345"/>
      <c r="BZ534" s="345"/>
      <c r="CA534" s="300"/>
      <c r="CB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c r="BM535" s="553"/>
      <c r="BN535" s="349"/>
      <c r="BO535" s="290"/>
      <c r="BP535" s="290"/>
      <c r="BQ535" s="350"/>
      <c r="BR535" s="350"/>
      <c r="BS535" s="290"/>
      <c r="BT535" s="281" t="b">
        <v>0</v>
      </c>
      <c r="BU535" s="258"/>
      <c r="BV535" s="346"/>
      <c r="BW535" s="300"/>
      <c r="BX535" s="300"/>
      <c r="BY535" s="345"/>
      <c r="BZ535" s="345"/>
      <c r="CA535" s="300"/>
      <c r="CB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c r="BM536" s="553"/>
      <c r="BN536" s="349"/>
      <c r="BO536" s="290"/>
      <c r="BP536" s="290"/>
      <c r="BQ536" s="350"/>
      <c r="BR536" s="350"/>
      <c r="BS536" s="290"/>
      <c r="BT536" s="281" t="b">
        <v>0</v>
      </c>
      <c r="BU536" s="258"/>
      <c r="BV536" s="346"/>
      <c r="BW536" s="300"/>
      <c r="BX536" s="300"/>
      <c r="BY536" s="345"/>
      <c r="BZ536" s="345"/>
      <c r="CA536" s="300"/>
      <c r="CB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c r="BM537" s="553"/>
      <c r="BN537" s="349"/>
      <c r="BO537" s="290"/>
      <c r="BP537" s="290"/>
      <c r="BQ537" s="350"/>
      <c r="BR537" s="350"/>
      <c r="BS537" s="290"/>
      <c r="BT537" s="281" t="b">
        <v>0</v>
      </c>
      <c r="BU537" s="258"/>
      <c r="BV537" s="346"/>
      <c r="BW537" s="300"/>
      <c r="BX537" s="300"/>
      <c r="BY537" s="345"/>
      <c r="BZ537" s="345"/>
      <c r="CA537" s="300"/>
      <c r="CB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c r="BM538" s="553"/>
      <c r="BN538" s="349"/>
      <c r="BO538" s="290"/>
      <c r="BP538" s="290"/>
      <c r="BQ538" s="350"/>
      <c r="BR538" s="350"/>
      <c r="BS538" s="290"/>
      <c r="BT538" s="281" t="b">
        <v>0</v>
      </c>
      <c r="BU538" s="258"/>
      <c r="BV538" s="346"/>
      <c r="BW538" s="300"/>
      <c r="BX538" s="300"/>
      <c r="BY538" s="345"/>
      <c r="BZ538" s="345"/>
      <c r="CA538" s="300"/>
      <c r="CB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c r="BM539" s="553"/>
      <c r="BN539" s="349"/>
      <c r="BO539" s="290"/>
      <c r="BP539" s="290"/>
      <c r="BQ539" s="350"/>
      <c r="BR539" s="350"/>
      <c r="BS539" s="290"/>
      <c r="BT539" s="281" t="b">
        <v>0</v>
      </c>
      <c r="BU539" s="258"/>
      <c r="BV539" s="346"/>
      <c r="BW539" s="300"/>
      <c r="BX539" s="300"/>
      <c r="BY539" s="345"/>
      <c r="BZ539" s="345"/>
      <c r="CA539" s="300"/>
      <c r="CB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c r="BM540" s="553"/>
      <c r="BN540" s="349"/>
      <c r="BO540" s="290"/>
      <c r="BP540" s="290"/>
      <c r="BQ540" s="350"/>
      <c r="BR540" s="350"/>
      <c r="BS540" s="290"/>
      <c r="BT540" s="281" t="b">
        <v>0</v>
      </c>
      <c r="BU540" s="258"/>
      <c r="BV540" s="346"/>
      <c r="BW540" s="300"/>
      <c r="BX540" s="300"/>
      <c r="BY540" s="345"/>
      <c r="BZ540" s="345"/>
      <c r="CA540" s="300"/>
      <c r="CB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c r="BM541" s="553"/>
      <c r="BN541" s="349"/>
      <c r="BO541" s="290"/>
      <c r="BP541" s="290"/>
      <c r="BQ541" s="350"/>
      <c r="BR541" s="350"/>
      <c r="BS541" s="290"/>
      <c r="BT541" s="281" t="b">
        <v>0</v>
      </c>
      <c r="BU541" s="258"/>
      <c r="BV541" s="346"/>
      <c r="BW541" s="300"/>
      <c r="BX541" s="300"/>
      <c r="BY541" s="345"/>
      <c r="BZ541" s="345"/>
      <c r="CA541" s="300"/>
      <c r="CB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c r="BM542" s="553"/>
      <c r="BN542" s="349"/>
      <c r="BO542" s="290"/>
      <c r="BP542" s="290"/>
      <c r="BQ542" s="350"/>
      <c r="BR542" s="350"/>
      <c r="BS542" s="290"/>
      <c r="BT542" s="281" t="b">
        <v>0</v>
      </c>
      <c r="BU542" s="258"/>
      <c r="BV542" s="346"/>
      <c r="BW542" s="300"/>
      <c r="BX542" s="300"/>
      <c r="BY542" s="345"/>
      <c r="BZ542" s="345"/>
      <c r="CA542" s="300"/>
      <c r="CB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c r="BM543" s="553"/>
      <c r="BN543" s="349"/>
      <c r="BO543" s="290"/>
      <c r="BP543" s="290"/>
      <c r="BQ543" s="350"/>
      <c r="BR543" s="350"/>
      <c r="BS543" s="290"/>
      <c r="BT543" s="281" t="b">
        <v>0</v>
      </c>
      <c r="BU543" s="258"/>
      <c r="BV543" s="346"/>
      <c r="BW543" s="300"/>
      <c r="BX543" s="300"/>
      <c r="BY543" s="345"/>
      <c r="BZ543" s="345"/>
      <c r="CA543" s="300"/>
      <c r="CB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c r="BM544" s="553"/>
      <c r="BN544" s="349"/>
      <c r="BO544" s="290"/>
      <c r="BP544" s="290"/>
      <c r="BQ544" s="350"/>
      <c r="BR544" s="350"/>
      <c r="BS544" s="290"/>
      <c r="BT544" s="281" t="b">
        <v>0</v>
      </c>
      <c r="BU544" s="258"/>
      <c r="BV544" s="346"/>
      <c r="BW544" s="300"/>
      <c r="BX544" s="300"/>
      <c r="BY544" s="345"/>
      <c r="BZ544" s="345"/>
      <c r="CA544" s="300"/>
      <c r="CB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c r="BM545" s="553"/>
      <c r="BN545" s="349"/>
      <c r="BO545" s="290"/>
      <c r="BP545" s="290"/>
      <c r="BQ545" s="350"/>
      <c r="BR545" s="350"/>
      <c r="BS545" s="290"/>
      <c r="BT545" s="281" t="b">
        <v>0</v>
      </c>
      <c r="BU545" s="258"/>
      <c r="BV545" s="346"/>
      <c r="BW545" s="300"/>
      <c r="BX545" s="300"/>
      <c r="BY545" s="345"/>
      <c r="BZ545" s="345"/>
      <c r="CA545" s="300"/>
      <c r="CB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c r="BM546" s="553"/>
      <c r="BN546" s="349"/>
      <c r="BO546" s="290"/>
      <c r="BP546" s="290"/>
      <c r="BQ546" s="350"/>
      <c r="BR546" s="350"/>
      <c r="BS546" s="290"/>
      <c r="BT546" s="281" t="b">
        <v>0</v>
      </c>
      <c r="BU546" s="258"/>
      <c r="BV546" s="346"/>
      <c r="BW546" s="300"/>
      <c r="BX546" s="300"/>
      <c r="BY546" s="345"/>
      <c r="BZ546" s="345"/>
      <c r="CA546" s="300"/>
      <c r="CB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c r="BM547" s="553"/>
      <c r="BN547" s="349"/>
      <c r="BO547" s="290"/>
      <c r="BP547" s="290"/>
      <c r="BQ547" s="350"/>
      <c r="BR547" s="350"/>
      <c r="BS547" s="290"/>
      <c r="BT547" s="281" t="b">
        <v>0</v>
      </c>
      <c r="BU547" s="258"/>
      <c r="BV547" s="346"/>
      <c r="BW547" s="300"/>
      <c r="BX547" s="300"/>
      <c r="BY547" s="345"/>
      <c r="BZ547" s="345"/>
      <c r="CA547" s="300"/>
      <c r="CB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c r="BM548" s="553"/>
      <c r="BN548" s="349"/>
      <c r="BO548" s="290"/>
      <c r="BP548" s="290"/>
      <c r="BQ548" s="350"/>
      <c r="BR548" s="350"/>
      <c r="BS548" s="290"/>
      <c r="BT548" s="281" t="b">
        <v>0</v>
      </c>
      <c r="BU548" s="258"/>
      <c r="BV548" s="346"/>
      <c r="BW548" s="300"/>
      <c r="BX548" s="300"/>
      <c r="BY548" s="345"/>
      <c r="BZ548" s="345"/>
      <c r="CA548" s="300"/>
      <c r="CB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c r="BM549" s="553"/>
      <c r="BN549" s="349"/>
      <c r="BO549" s="290"/>
      <c r="BP549" s="290"/>
      <c r="BQ549" s="350"/>
      <c r="BR549" s="350"/>
      <c r="BS549" s="290"/>
      <c r="BT549" s="281" t="b">
        <v>0</v>
      </c>
      <c r="BU549" s="258"/>
      <c r="BV549" s="346"/>
      <c r="BW549" s="300"/>
      <c r="BX549" s="300"/>
      <c r="BY549" s="345"/>
      <c r="BZ549" s="345"/>
      <c r="CA549" s="300"/>
      <c r="CB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c r="BM550" s="553"/>
      <c r="BN550" s="349"/>
      <c r="BO550" s="290"/>
      <c r="BP550" s="290"/>
      <c r="BQ550" s="350"/>
      <c r="BR550" s="350"/>
      <c r="BS550" s="290"/>
      <c r="BT550" s="281" t="b">
        <v>0</v>
      </c>
      <c r="BU550" s="258"/>
      <c r="BV550" s="346"/>
      <c r="BW550" s="300"/>
      <c r="BX550" s="300"/>
      <c r="BY550" s="345"/>
      <c r="BZ550" s="345"/>
      <c r="CA550" s="300"/>
      <c r="CB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c r="BM551" s="553"/>
      <c r="BN551" s="349"/>
      <c r="BO551" s="290"/>
      <c r="BP551" s="290"/>
      <c r="BQ551" s="350"/>
      <c r="BR551" s="350"/>
      <c r="BS551" s="290"/>
      <c r="BT551" s="281" t="b">
        <v>0</v>
      </c>
      <c r="BU551" s="258"/>
      <c r="BV551" s="346"/>
      <c r="BW551" s="300"/>
      <c r="BX551" s="300"/>
      <c r="BY551" s="345"/>
      <c r="BZ551" s="345"/>
      <c r="CA551" s="300"/>
      <c r="CB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c r="BM552" s="553"/>
      <c r="BN552" s="349"/>
      <c r="BO552" s="290"/>
      <c r="BP552" s="290"/>
      <c r="BQ552" s="350"/>
      <c r="BR552" s="350"/>
      <c r="BS552" s="290"/>
      <c r="BT552" s="281" t="b">
        <v>0</v>
      </c>
      <c r="BU552" s="258"/>
      <c r="BV552" s="346"/>
      <c r="BW552" s="300"/>
      <c r="BX552" s="300"/>
      <c r="BY552" s="345"/>
      <c r="BZ552" s="345"/>
      <c r="CA552" s="300"/>
      <c r="CB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c r="BM553" s="553"/>
      <c r="BN553" s="349"/>
      <c r="BO553" s="290"/>
      <c r="BP553" s="290"/>
      <c r="BQ553" s="350"/>
      <c r="BR553" s="350"/>
      <c r="BS553" s="290"/>
      <c r="BT553" s="281" t="b">
        <v>0</v>
      </c>
      <c r="BU553" s="258"/>
      <c r="BV553" s="346"/>
      <c r="BW553" s="300"/>
      <c r="BX553" s="300"/>
      <c r="BY553" s="345"/>
      <c r="BZ553" s="345"/>
      <c r="CA553" s="300"/>
      <c r="CB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c r="BM554" s="553"/>
      <c r="BN554" s="349"/>
      <c r="BO554" s="290"/>
      <c r="BP554" s="290"/>
      <c r="BQ554" s="350"/>
      <c r="BR554" s="350"/>
      <c r="BS554" s="290"/>
      <c r="BT554" s="281" t="b">
        <v>0</v>
      </c>
      <c r="BU554" s="258"/>
      <c r="BV554" s="346"/>
      <c r="BW554" s="300"/>
      <c r="BX554" s="300"/>
      <c r="BY554" s="345"/>
      <c r="BZ554" s="345"/>
      <c r="CA554" s="300"/>
      <c r="CB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c r="BM555" s="553"/>
      <c r="BN555" s="349"/>
      <c r="BO555" s="290"/>
      <c r="BP555" s="290"/>
      <c r="BQ555" s="350"/>
      <c r="BR555" s="350"/>
      <c r="BS555" s="290"/>
      <c r="BT555" s="281" t="b">
        <v>0</v>
      </c>
      <c r="BU555" s="258"/>
      <c r="BV555" s="346"/>
      <c r="BW555" s="300"/>
      <c r="BX555" s="300"/>
      <c r="BY555" s="345"/>
      <c r="BZ555" s="345"/>
      <c r="CA555" s="300"/>
      <c r="CB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c r="BM556" s="553"/>
      <c r="BN556" s="349"/>
      <c r="BO556" s="290"/>
      <c r="BP556" s="290"/>
      <c r="BQ556" s="350"/>
      <c r="BR556" s="350"/>
      <c r="BS556" s="290"/>
      <c r="BT556" s="281" t="b">
        <v>0</v>
      </c>
      <c r="BU556" s="258"/>
      <c r="BV556" s="346"/>
      <c r="BW556" s="300"/>
      <c r="BX556" s="300"/>
      <c r="BY556" s="345"/>
      <c r="BZ556" s="345"/>
      <c r="CA556" s="300"/>
      <c r="CB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c r="BM557" s="553"/>
      <c r="BN557" s="349"/>
      <c r="BO557" s="290"/>
      <c r="BP557" s="290"/>
      <c r="BQ557" s="350"/>
      <c r="BR557" s="350"/>
      <c r="BS557" s="290"/>
      <c r="BT557" s="281" t="b">
        <v>0</v>
      </c>
      <c r="BU557" s="258"/>
      <c r="BV557" s="346"/>
      <c r="BW557" s="300"/>
      <c r="BX557" s="300"/>
      <c r="BY557" s="345"/>
      <c r="BZ557" s="345"/>
      <c r="CA557" s="300"/>
      <c r="CB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c r="BM558" s="553"/>
      <c r="BN558" s="349"/>
      <c r="BO558" s="290"/>
      <c r="BP558" s="290"/>
      <c r="BQ558" s="350"/>
      <c r="BR558" s="350"/>
      <c r="BS558" s="290"/>
      <c r="BT558" s="281" t="b">
        <v>0</v>
      </c>
      <c r="BU558" s="258"/>
      <c r="BV558" s="346"/>
      <c r="BW558" s="300"/>
      <c r="BX558" s="300"/>
      <c r="BY558" s="345"/>
      <c r="BZ558" s="345"/>
      <c r="CA558" s="300"/>
      <c r="CB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c r="BM559" s="553"/>
      <c r="BN559" s="349"/>
      <c r="BO559" s="290"/>
      <c r="BP559" s="290"/>
      <c r="BQ559" s="350"/>
      <c r="BR559" s="350"/>
      <c r="BS559" s="290"/>
      <c r="BT559" s="281" t="b">
        <v>0</v>
      </c>
      <c r="BU559" s="258"/>
      <c r="BV559" s="346"/>
      <c r="BW559" s="300"/>
      <c r="BX559" s="300"/>
      <c r="BY559" s="345"/>
      <c r="BZ559" s="345"/>
      <c r="CA559" s="300"/>
      <c r="CB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c r="BM560" s="553"/>
      <c r="BN560" s="349"/>
      <c r="BO560" s="290"/>
      <c r="BP560" s="290"/>
      <c r="BQ560" s="350"/>
      <c r="BR560" s="350"/>
      <c r="BS560" s="290"/>
      <c r="BT560" s="281" t="b">
        <v>0</v>
      </c>
      <c r="BU560" s="258"/>
      <c r="BV560" s="346"/>
      <c r="BW560" s="300"/>
      <c r="BX560" s="300"/>
      <c r="BY560" s="345"/>
      <c r="BZ560" s="345"/>
      <c r="CA560" s="300"/>
      <c r="CB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c r="BM561" s="553"/>
      <c r="BN561" s="349"/>
      <c r="BO561" s="290"/>
      <c r="BP561" s="290"/>
      <c r="BQ561" s="350"/>
      <c r="BR561" s="350"/>
      <c r="BS561" s="290"/>
      <c r="BT561" s="281" t="b">
        <v>0</v>
      </c>
      <c r="BU561" s="258"/>
      <c r="BV561" s="346"/>
      <c r="BW561" s="300"/>
      <c r="BX561" s="300"/>
      <c r="BY561" s="345"/>
      <c r="BZ561" s="345"/>
      <c r="CA561" s="300"/>
      <c r="CB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c r="BM562" s="553"/>
      <c r="BN562" s="349"/>
      <c r="BO562" s="290"/>
      <c r="BP562" s="290"/>
      <c r="BQ562" s="350"/>
      <c r="BR562" s="350"/>
      <c r="BS562" s="290"/>
      <c r="BT562" s="281" t="b">
        <v>0</v>
      </c>
      <c r="BU562" s="258"/>
      <c r="BV562" s="346"/>
      <c r="BW562" s="300"/>
      <c r="BX562" s="300"/>
      <c r="BY562" s="345"/>
      <c r="BZ562" s="345"/>
      <c r="CA562" s="300"/>
      <c r="CB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c r="BM563" s="553"/>
      <c r="BN563" s="349"/>
      <c r="BO563" s="290"/>
      <c r="BP563" s="290"/>
      <c r="BQ563" s="350"/>
      <c r="BR563" s="350"/>
      <c r="BS563" s="290"/>
      <c r="BT563" s="281" t="b">
        <v>0</v>
      </c>
      <c r="BU563" s="258"/>
      <c r="BV563" s="346"/>
      <c r="BW563" s="300"/>
      <c r="BX563" s="300"/>
      <c r="BY563" s="345"/>
      <c r="BZ563" s="345"/>
      <c r="CA563" s="300"/>
      <c r="CB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c r="BM564" s="553"/>
      <c r="BN564" s="349"/>
      <c r="BO564" s="290"/>
      <c r="BP564" s="290"/>
      <c r="BQ564" s="350"/>
      <c r="BR564" s="350"/>
      <c r="BS564" s="290"/>
      <c r="BT564" s="281" t="b">
        <v>0</v>
      </c>
      <c r="BU564" s="258"/>
      <c r="BV564" s="346"/>
      <c r="BW564" s="300"/>
      <c r="BX564" s="300"/>
      <c r="BY564" s="345"/>
      <c r="BZ564" s="345"/>
      <c r="CA564" s="300"/>
      <c r="CB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c r="BM565" s="553"/>
      <c r="BN565" s="349"/>
      <c r="BO565" s="290"/>
      <c r="BP565" s="290"/>
      <c r="BQ565" s="350"/>
      <c r="BR565" s="350"/>
      <c r="BS565" s="290"/>
      <c r="BT565" s="281" t="b">
        <v>0</v>
      </c>
      <c r="BU565" s="258"/>
      <c r="BV565" s="346"/>
      <c r="BW565" s="300"/>
      <c r="BX565" s="300"/>
      <c r="BY565" s="345"/>
      <c r="BZ565" s="345"/>
      <c r="CA565" s="300"/>
      <c r="CB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c r="BM566" s="553"/>
      <c r="BN566" s="349"/>
      <c r="BO566" s="290"/>
      <c r="BP566" s="290"/>
      <c r="BQ566" s="350"/>
      <c r="BR566" s="350"/>
      <c r="BS566" s="290"/>
      <c r="BT566" s="281" t="b">
        <v>0</v>
      </c>
      <c r="BU566" s="258"/>
      <c r="BV566" s="346"/>
      <c r="BW566" s="300"/>
      <c r="BX566" s="300"/>
      <c r="BY566" s="345"/>
      <c r="BZ566" s="345"/>
      <c r="CA566" s="300"/>
      <c r="CB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c r="BM567" s="553"/>
      <c r="BN567" s="349"/>
      <c r="BO567" s="290"/>
      <c r="BP567" s="290"/>
      <c r="BQ567" s="350"/>
      <c r="BR567" s="350"/>
      <c r="BS567" s="290"/>
      <c r="BT567" s="281" t="b">
        <v>0</v>
      </c>
      <c r="BU567" s="258"/>
      <c r="BV567" s="346"/>
      <c r="BW567" s="300"/>
      <c r="BX567" s="300"/>
      <c r="BY567" s="345"/>
      <c r="BZ567" s="345"/>
      <c r="CA567" s="300"/>
      <c r="CB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c r="BM568" s="553"/>
      <c r="BN568" s="349"/>
      <c r="BO568" s="290"/>
      <c r="BP568" s="290"/>
      <c r="BQ568" s="350"/>
      <c r="BR568" s="350"/>
      <c r="BS568" s="290"/>
      <c r="BT568" s="281" t="b">
        <v>0</v>
      </c>
      <c r="BU568" s="258"/>
      <c r="BV568" s="346"/>
      <c r="BW568" s="300"/>
      <c r="BX568" s="300"/>
      <c r="BY568" s="345"/>
      <c r="BZ568" s="345"/>
      <c r="CA568" s="300"/>
      <c r="CB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c r="BM569" s="553"/>
      <c r="BN569" s="349"/>
      <c r="BO569" s="290"/>
      <c r="BP569" s="290"/>
      <c r="BQ569" s="350"/>
      <c r="BR569" s="350"/>
      <c r="BS569" s="290"/>
      <c r="BT569" s="281" t="b">
        <v>0</v>
      </c>
      <c r="BU569" s="258"/>
      <c r="BV569" s="346"/>
      <c r="BW569" s="300"/>
      <c r="BX569" s="300"/>
      <c r="BY569" s="345"/>
      <c r="BZ569" s="345"/>
      <c r="CA569" s="300"/>
      <c r="CB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c r="BM570" s="553"/>
      <c r="BN570" s="349"/>
      <c r="BO570" s="290"/>
      <c r="BP570" s="290"/>
      <c r="BQ570" s="350"/>
      <c r="BR570" s="350"/>
      <c r="BS570" s="290"/>
      <c r="BT570" s="281" t="b">
        <v>0</v>
      </c>
      <c r="BU570" s="258"/>
      <c r="BV570" s="346"/>
      <c r="BW570" s="300"/>
      <c r="BX570" s="300"/>
      <c r="BY570" s="345"/>
      <c r="BZ570" s="345"/>
      <c r="CA570" s="300"/>
      <c r="CB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c r="BM571" s="553"/>
      <c r="BN571" s="349"/>
      <c r="BO571" s="290"/>
      <c r="BP571" s="290"/>
      <c r="BQ571" s="350"/>
      <c r="BR571" s="350"/>
      <c r="BS571" s="290"/>
      <c r="BT571" s="281" t="b">
        <v>0</v>
      </c>
      <c r="BU571" s="258"/>
      <c r="BV571" s="346"/>
      <c r="BW571" s="300"/>
      <c r="BX571" s="300"/>
      <c r="BY571" s="345"/>
      <c r="BZ571" s="345"/>
      <c r="CA571" s="300"/>
      <c r="CB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c r="BM572" s="553"/>
      <c r="BN572" s="349"/>
      <c r="BO572" s="290"/>
      <c r="BP572" s="290"/>
      <c r="BQ572" s="350"/>
      <c r="BR572" s="350"/>
      <c r="BS572" s="290"/>
      <c r="BT572" s="281" t="b">
        <v>0</v>
      </c>
      <c r="BU572" s="258"/>
      <c r="BV572" s="346"/>
      <c r="BW572" s="300"/>
      <c r="BX572" s="300"/>
      <c r="BY572" s="345"/>
      <c r="BZ572" s="345"/>
      <c r="CA572" s="300"/>
      <c r="CB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c r="BM573" s="553"/>
      <c r="BN573" s="349"/>
      <c r="BO573" s="290"/>
      <c r="BP573" s="290"/>
      <c r="BQ573" s="350"/>
      <c r="BR573" s="350"/>
      <c r="BS573" s="290"/>
      <c r="BT573" s="281" t="b">
        <v>0</v>
      </c>
      <c r="BU573" s="258"/>
      <c r="BV573" s="346"/>
      <c r="BW573" s="300"/>
      <c r="BX573" s="300"/>
      <c r="BY573" s="345"/>
      <c r="BZ573" s="345"/>
      <c r="CA573" s="300"/>
      <c r="CB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c r="BM574" s="553"/>
      <c r="BN574" s="349"/>
      <c r="BO574" s="290"/>
      <c r="BP574" s="290"/>
      <c r="BQ574" s="350"/>
      <c r="BR574" s="350"/>
      <c r="BS574" s="290"/>
      <c r="BT574" s="281" t="b">
        <v>0</v>
      </c>
      <c r="BU574" s="258"/>
      <c r="BV574" s="346"/>
      <c r="BW574" s="300"/>
      <c r="BX574" s="300"/>
      <c r="BY574" s="345"/>
      <c r="BZ574" s="345"/>
      <c r="CA574" s="300"/>
      <c r="CB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c r="BM575" s="553"/>
      <c r="BN575" s="349"/>
      <c r="BO575" s="290"/>
      <c r="BP575" s="290"/>
      <c r="BQ575" s="350"/>
      <c r="BR575" s="350"/>
      <c r="BS575" s="290"/>
      <c r="BT575" s="281" t="b">
        <v>0</v>
      </c>
      <c r="BU575" s="258"/>
      <c r="BV575" s="346"/>
      <c r="BW575" s="300"/>
      <c r="BX575" s="300"/>
      <c r="BY575" s="345"/>
      <c r="BZ575" s="345"/>
      <c r="CA575" s="300"/>
      <c r="CB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c r="BM576" s="553"/>
      <c r="BN576" s="349"/>
      <c r="BO576" s="290"/>
      <c r="BP576" s="290"/>
      <c r="BQ576" s="350"/>
      <c r="BR576" s="350"/>
      <c r="BS576" s="290"/>
      <c r="BT576" s="281" t="b">
        <v>0</v>
      </c>
      <c r="BU576" s="258"/>
      <c r="BV576" s="346"/>
      <c r="BW576" s="300"/>
      <c r="BX576" s="300"/>
      <c r="BY576" s="345"/>
      <c r="BZ576" s="345"/>
      <c r="CA576" s="300"/>
      <c r="CB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c r="BM577" s="553"/>
      <c r="BN577" s="349"/>
      <c r="BO577" s="290"/>
      <c r="BP577" s="290"/>
      <c r="BQ577" s="350"/>
      <c r="BR577" s="350"/>
      <c r="BS577" s="290"/>
      <c r="BT577" s="281" t="b">
        <v>0</v>
      </c>
      <c r="BU577" s="258"/>
      <c r="BV577" s="346"/>
      <c r="BW577" s="300"/>
      <c r="BX577" s="300"/>
      <c r="BY577" s="345"/>
      <c r="BZ577" s="345"/>
      <c r="CA577" s="300"/>
      <c r="CB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c r="BM578" s="553"/>
      <c r="BN578" s="349"/>
      <c r="BO578" s="290"/>
      <c r="BP578" s="290"/>
      <c r="BQ578" s="350"/>
      <c r="BR578" s="350"/>
      <c r="BS578" s="290"/>
      <c r="BT578" s="281" t="b">
        <v>0</v>
      </c>
      <c r="BU578" s="258"/>
      <c r="BV578" s="346"/>
      <c r="BW578" s="300"/>
      <c r="BX578" s="300"/>
      <c r="BY578" s="345"/>
      <c r="BZ578" s="345"/>
      <c r="CA578" s="300"/>
      <c r="CB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c r="BM579" s="553"/>
      <c r="BN579" s="349"/>
      <c r="BO579" s="290"/>
      <c r="BP579" s="290"/>
      <c r="BQ579" s="350"/>
      <c r="BR579" s="350"/>
      <c r="BS579" s="290"/>
      <c r="BT579" s="281" t="b">
        <v>0</v>
      </c>
      <c r="BU579" s="258"/>
      <c r="BV579" s="346"/>
      <c r="BW579" s="300"/>
      <c r="BX579" s="300"/>
      <c r="BY579" s="345"/>
      <c r="BZ579" s="345"/>
      <c r="CA579" s="300"/>
      <c r="CB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c r="BM580" s="553"/>
      <c r="BN580" s="349"/>
      <c r="BO580" s="290"/>
      <c r="BP580" s="290"/>
      <c r="BQ580" s="350"/>
      <c r="BR580" s="350"/>
      <c r="BS580" s="290"/>
      <c r="BT580" s="281" t="b">
        <v>0</v>
      </c>
      <c r="BU580" s="258"/>
      <c r="BV580" s="346"/>
      <c r="BW580" s="300"/>
      <c r="BX580" s="300"/>
      <c r="BY580" s="345"/>
      <c r="BZ580" s="345"/>
      <c r="CA580" s="300"/>
      <c r="CB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c r="BM581" s="553"/>
      <c r="BN581" s="349"/>
      <c r="BO581" s="290"/>
      <c r="BP581" s="290"/>
      <c r="BQ581" s="350"/>
      <c r="BR581" s="350"/>
      <c r="BS581" s="290"/>
      <c r="BT581" s="281" t="b">
        <v>0</v>
      </c>
      <c r="BU581" s="258"/>
      <c r="BV581" s="346"/>
      <c r="BW581" s="300"/>
      <c r="BX581" s="300"/>
      <c r="BY581" s="345"/>
      <c r="BZ581" s="345"/>
      <c r="CA581" s="300"/>
      <c r="CB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c r="BM582" s="553"/>
      <c r="BN582" s="349"/>
      <c r="BO582" s="290"/>
      <c r="BP582" s="290"/>
      <c r="BQ582" s="350"/>
      <c r="BR582" s="350"/>
      <c r="BS582" s="290"/>
      <c r="BT582" s="281" t="b">
        <v>0</v>
      </c>
      <c r="BU582" s="258"/>
      <c r="BV582" s="346"/>
      <c r="BW582" s="300"/>
      <c r="BX582" s="300"/>
      <c r="BY582" s="345"/>
      <c r="BZ582" s="345"/>
      <c r="CA582" s="300"/>
      <c r="CB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c r="BM583" s="553"/>
      <c r="BN583" s="349"/>
      <c r="BO583" s="290"/>
      <c r="BP583" s="290"/>
      <c r="BQ583" s="350"/>
      <c r="BR583" s="350"/>
      <c r="BS583" s="290"/>
      <c r="BT583" s="281" t="b">
        <v>0</v>
      </c>
      <c r="BU583" s="258"/>
      <c r="BV583" s="346"/>
      <c r="BW583" s="300"/>
      <c r="BX583" s="300"/>
      <c r="BY583" s="345"/>
      <c r="BZ583" s="345"/>
      <c r="CA583" s="300"/>
      <c r="CB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c r="BM584" s="553"/>
      <c r="BN584" s="349"/>
      <c r="BO584" s="290"/>
      <c r="BP584" s="290"/>
      <c r="BQ584" s="350"/>
      <c r="BR584" s="350"/>
      <c r="BS584" s="290"/>
      <c r="BT584" s="281" t="b">
        <v>0</v>
      </c>
      <c r="BU584" s="258"/>
      <c r="BV584" s="346"/>
      <c r="BW584" s="300"/>
      <c r="BX584" s="300"/>
      <c r="BY584" s="345"/>
      <c r="BZ584" s="345"/>
      <c r="CA584" s="300"/>
      <c r="CB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c r="BM585" s="553"/>
      <c r="BN585" s="349"/>
      <c r="BO585" s="290"/>
      <c r="BP585" s="290"/>
      <c r="BQ585" s="350"/>
      <c r="BR585" s="350"/>
      <c r="BS585" s="290"/>
      <c r="BT585" s="281" t="b">
        <v>0</v>
      </c>
      <c r="BU585" s="258"/>
      <c r="BV585" s="346"/>
      <c r="BW585" s="300"/>
      <c r="BX585" s="300"/>
      <c r="BY585" s="345"/>
      <c r="BZ585" s="345"/>
      <c r="CA585" s="300"/>
      <c r="CB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c r="BM586" s="553"/>
      <c r="BN586" s="349"/>
      <c r="BO586" s="290"/>
      <c r="BP586" s="290"/>
      <c r="BQ586" s="350"/>
      <c r="BR586" s="350"/>
      <c r="BS586" s="290"/>
      <c r="BT586" s="281" t="b">
        <v>0</v>
      </c>
      <c r="BU586" s="258"/>
      <c r="BV586" s="346"/>
      <c r="BW586" s="300"/>
      <c r="BX586" s="300"/>
      <c r="BY586" s="345"/>
      <c r="BZ586" s="345"/>
      <c r="CA586" s="300"/>
      <c r="CB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c r="BM587" s="553"/>
      <c r="BN587" s="349"/>
      <c r="BO587" s="290"/>
      <c r="BP587" s="290"/>
      <c r="BQ587" s="350"/>
      <c r="BR587" s="350"/>
      <c r="BS587" s="290"/>
      <c r="BT587" s="281" t="b">
        <v>0</v>
      </c>
      <c r="BU587" s="258"/>
      <c r="BV587" s="346"/>
      <c r="BW587" s="300"/>
      <c r="BX587" s="300"/>
      <c r="BY587" s="345"/>
      <c r="BZ587" s="345"/>
      <c r="CA587" s="300"/>
      <c r="CB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c r="BM588" s="553"/>
      <c r="BN588" s="349"/>
      <c r="BO588" s="290"/>
      <c r="BP588" s="290"/>
      <c r="BQ588" s="350"/>
      <c r="BR588" s="350"/>
      <c r="BS588" s="290"/>
      <c r="BT588" s="281" t="b">
        <v>0</v>
      </c>
      <c r="BU588" s="258"/>
      <c r="BV588" s="346"/>
      <c r="BW588" s="300"/>
      <c r="BX588" s="300"/>
      <c r="BY588" s="345"/>
      <c r="BZ588" s="345"/>
      <c r="CA588" s="300"/>
      <c r="CB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c r="BM589" s="553"/>
      <c r="BN589" s="349"/>
      <c r="BO589" s="290"/>
      <c r="BP589" s="290"/>
      <c r="BQ589" s="350"/>
      <c r="BR589" s="350"/>
      <c r="BS589" s="290"/>
      <c r="BT589" s="281" t="b">
        <v>0</v>
      </c>
      <c r="BU589" s="258"/>
      <c r="BV589" s="346"/>
      <c r="BW589" s="300"/>
      <c r="BX589" s="300"/>
      <c r="BY589" s="345"/>
      <c r="BZ589" s="345"/>
      <c r="CA589" s="300"/>
      <c r="CB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c r="BM590" s="553"/>
      <c r="BN590" s="349"/>
      <c r="BO590" s="290"/>
      <c r="BP590" s="290"/>
      <c r="BQ590" s="350"/>
      <c r="BR590" s="350"/>
      <c r="BS590" s="290"/>
      <c r="BT590" s="281" t="b">
        <v>0</v>
      </c>
      <c r="BU590" s="258"/>
      <c r="BV590" s="346"/>
      <c r="BW590" s="300"/>
      <c r="BX590" s="300"/>
      <c r="BY590" s="345"/>
      <c r="BZ590" s="345"/>
      <c r="CA590" s="300"/>
      <c r="CB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c r="BM591" s="553"/>
      <c r="BN591" s="349"/>
      <c r="BO591" s="290"/>
      <c r="BP591" s="290"/>
      <c r="BQ591" s="350"/>
      <c r="BR591" s="350"/>
      <c r="BS591" s="290"/>
      <c r="BT591" s="281" t="b">
        <v>0</v>
      </c>
      <c r="BU591" s="258"/>
      <c r="BV591" s="346"/>
      <c r="BW591" s="300"/>
      <c r="BX591" s="300"/>
      <c r="BY591" s="345"/>
      <c r="BZ591" s="345"/>
      <c r="CA591" s="300"/>
      <c r="CB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c r="BM592" s="553"/>
      <c r="BN592" s="349"/>
      <c r="BO592" s="290"/>
      <c r="BP592" s="290"/>
      <c r="BQ592" s="350"/>
      <c r="BR592" s="350"/>
      <c r="BS592" s="290"/>
      <c r="BT592" s="281" t="b">
        <v>0</v>
      </c>
      <c r="BU592" s="258"/>
      <c r="BV592" s="346"/>
      <c r="BW592" s="300"/>
      <c r="BX592" s="300"/>
      <c r="BY592" s="345"/>
      <c r="BZ592" s="345"/>
      <c r="CA592" s="300"/>
      <c r="CB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c r="BM593" s="553"/>
      <c r="BN593" s="349"/>
      <c r="BO593" s="290"/>
      <c r="BP593" s="290"/>
      <c r="BQ593" s="350"/>
      <c r="BR593" s="350"/>
      <c r="BS593" s="290"/>
      <c r="BT593" s="281" t="b">
        <v>0</v>
      </c>
      <c r="BU593" s="258"/>
      <c r="BV593" s="346"/>
      <c r="BW593" s="300"/>
      <c r="BX593" s="300"/>
      <c r="BY593" s="345"/>
      <c r="BZ593" s="345"/>
      <c r="CA593" s="300"/>
      <c r="CB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c r="BM594" s="553"/>
      <c r="BN594" s="349"/>
      <c r="BO594" s="290"/>
      <c r="BP594" s="290"/>
      <c r="BQ594" s="350"/>
      <c r="BR594" s="350"/>
      <c r="BS594" s="290"/>
      <c r="BT594" s="281" t="b">
        <v>0</v>
      </c>
      <c r="BU594" s="258"/>
      <c r="BV594" s="346"/>
      <c r="BW594" s="300"/>
      <c r="BX594" s="300"/>
      <c r="BY594" s="345"/>
      <c r="BZ594" s="345"/>
      <c r="CA594" s="300"/>
      <c r="CB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c r="BM595" s="553"/>
      <c r="BN595" s="349"/>
      <c r="BO595" s="290"/>
      <c r="BP595" s="290"/>
      <c r="BQ595" s="350"/>
      <c r="BR595" s="350"/>
      <c r="BS595" s="290"/>
      <c r="BT595" s="281" t="b">
        <v>0</v>
      </c>
      <c r="BU595" s="258"/>
      <c r="BV595" s="346"/>
      <c r="BW595" s="300"/>
      <c r="BX595" s="300"/>
      <c r="BY595" s="345"/>
      <c r="BZ595" s="345"/>
      <c r="CA595" s="300"/>
      <c r="CB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c r="BM596" s="553"/>
      <c r="BN596" s="349"/>
      <c r="BO596" s="290"/>
      <c r="BP596" s="290"/>
      <c r="BQ596" s="350"/>
      <c r="BR596" s="350"/>
      <c r="BS596" s="290"/>
      <c r="BT596" s="281" t="b">
        <v>0</v>
      </c>
      <c r="BU596" s="258"/>
      <c r="BV596" s="346"/>
      <c r="BW596" s="300"/>
      <c r="BX596" s="300"/>
      <c r="BY596" s="345"/>
      <c r="BZ596" s="345"/>
      <c r="CA596" s="300"/>
      <c r="CB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c r="BM597" s="553"/>
      <c r="BN597" s="349"/>
      <c r="BO597" s="290"/>
      <c r="BP597" s="290"/>
      <c r="BQ597" s="350"/>
      <c r="BR597" s="350"/>
      <c r="BS597" s="290"/>
      <c r="BT597" s="281" t="b">
        <v>0</v>
      </c>
      <c r="BU597" s="258"/>
      <c r="BV597" s="346"/>
      <c r="BW597" s="300"/>
      <c r="BX597" s="300"/>
      <c r="BY597" s="345"/>
      <c r="BZ597" s="345"/>
      <c r="CA597" s="300"/>
      <c r="CB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c r="BM598" s="553"/>
      <c r="BN598" s="349"/>
      <c r="BO598" s="290"/>
      <c r="BP598" s="290"/>
      <c r="BQ598" s="350"/>
      <c r="BR598" s="350"/>
      <c r="BS598" s="290"/>
      <c r="BT598" s="281" t="b">
        <v>0</v>
      </c>
      <c r="BU598" s="258"/>
      <c r="BV598" s="346"/>
      <c r="BW598" s="300"/>
      <c r="BX598" s="300"/>
      <c r="BY598" s="345"/>
      <c r="BZ598" s="345"/>
      <c r="CA598" s="300"/>
      <c r="CB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c r="BM599" s="553"/>
      <c r="BN599" s="349"/>
      <c r="BO599" s="290"/>
      <c r="BP599" s="290"/>
      <c r="BQ599" s="350"/>
      <c r="BR599" s="350"/>
      <c r="BS599" s="290"/>
      <c r="BT599" s="281" t="b">
        <v>0</v>
      </c>
      <c r="BU599" s="258"/>
      <c r="BV599" s="346"/>
      <c r="BW599" s="300"/>
      <c r="BX599" s="300"/>
      <c r="BY599" s="345"/>
      <c r="BZ599" s="345"/>
      <c r="CA599" s="300"/>
      <c r="CB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c r="BM600" s="553"/>
      <c r="BN600" s="349"/>
      <c r="BO600" s="290"/>
      <c r="BP600" s="290"/>
      <c r="BQ600" s="350"/>
      <c r="BR600" s="350"/>
      <c r="BS600" s="290"/>
      <c r="BT600" s="281" t="b">
        <v>0</v>
      </c>
      <c r="BU600" s="258"/>
      <c r="BV600" s="346"/>
      <c r="BW600" s="300"/>
      <c r="BX600" s="300"/>
      <c r="BY600" s="345"/>
      <c r="BZ600" s="345"/>
      <c r="CA600" s="300"/>
      <c r="CB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c r="BM601" s="553"/>
      <c r="BN601" s="349"/>
      <c r="BO601" s="290"/>
      <c r="BP601" s="290"/>
      <c r="BQ601" s="350"/>
      <c r="BR601" s="350"/>
      <c r="BS601" s="290"/>
      <c r="BT601" s="281" t="b">
        <v>0</v>
      </c>
      <c r="BU601" s="258"/>
      <c r="BV601" s="346"/>
      <c r="BW601" s="300"/>
      <c r="BX601" s="300"/>
      <c r="BY601" s="345"/>
      <c r="BZ601" s="345"/>
      <c r="CA601" s="300"/>
      <c r="CB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c r="BM602" s="553"/>
      <c r="BN602" s="349"/>
      <c r="BO602" s="290"/>
      <c r="BP602" s="290"/>
      <c r="BQ602" s="350"/>
      <c r="BR602" s="350"/>
      <c r="BS602" s="290"/>
      <c r="BT602" s="281" t="b">
        <v>0</v>
      </c>
      <c r="BU602" s="258"/>
      <c r="BV602" s="346"/>
      <c r="BW602" s="300"/>
      <c r="BX602" s="300"/>
      <c r="BY602" s="345"/>
      <c r="BZ602" s="345"/>
      <c r="CA602" s="300"/>
      <c r="CB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c r="BM603" s="553"/>
      <c r="BN603" s="349"/>
      <c r="BO603" s="290"/>
      <c r="BP603" s="290"/>
      <c r="BQ603" s="350"/>
      <c r="BR603" s="350"/>
      <c r="BS603" s="290"/>
      <c r="BT603" s="281" t="b">
        <v>0</v>
      </c>
      <c r="BU603" s="258"/>
      <c r="BV603" s="346"/>
      <c r="BW603" s="300"/>
      <c r="BX603" s="300"/>
      <c r="BY603" s="345"/>
      <c r="BZ603" s="345"/>
      <c r="CA603" s="300"/>
      <c r="CB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c r="BM604" s="553"/>
      <c r="BN604" s="349"/>
      <c r="BO604" s="290"/>
      <c r="BP604" s="290"/>
      <c r="BQ604" s="350"/>
      <c r="BR604" s="350"/>
      <c r="BS604" s="290"/>
      <c r="BT604" s="281" t="b">
        <v>0</v>
      </c>
      <c r="BU604" s="258"/>
      <c r="BV604" s="346"/>
      <c r="BW604" s="300"/>
      <c r="BX604" s="300"/>
      <c r="BY604" s="345"/>
      <c r="BZ604" s="345"/>
      <c r="CA604" s="300"/>
      <c r="CB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c r="BM605" s="553"/>
      <c r="BN605" s="349"/>
      <c r="BO605" s="290"/>
      <c r="BP605" s="290"/>
      <c r="BQ605" s="350"/>
      <c r="BR605" s="350"/>
      <c r="BS605" s="290"/>
      <c r="BT605" s="281" t="b">
        <v>0</v>
      </c>
      <c r="BU605" s="258"/>
      <c r="BV605" s="346"/>
      <c r="BW605" s="300"/>
      <c r="BX605" s="300"/>
      <c r="BY605" s="345"/>
      <c r="BZ605" s="345"/>
      <c r="CA605" s="300"/>
      <c r="CB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c r="BM606" s="553"/>
      <c r="BN606" s="349"/>
      <c r="BO606" s="290"/>
      <c r="BP606" s="290"/>
      <c r="BQ606" s="350"/>
      <c r="BR606" s="350"/>
      <c r="BS606" s="290"/>
      <c r="BT606" s="281" t="b">
        <v>0</v>
      </c>
      <c r="BU606" s="258"/>
      <c r="BV606" s="346"/>
      <c r="BW606" s="300"/>
      <c r="BX606" s="300"/>
      <c r="BY606" s="345"/>
      <c r="BZ606" s="345"/>
      <c r="CA606" s="300"/>
      <c r="CB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c r="BM607" s="553"/>
      <c r="BN607" s="349"/>
      <c r="BO607" s="290"/>
      <c r="BP607" s="290"/>
      <c r="BQ607" s="350"/>
      <c r="BR607" s="350"/>
      <c r="BS607" s="290"/>
      <c r="BT607" s="281" t="b">
        <v>0</v>
      </c>
      <c r="BU607" s="258"/>
      <c r="BV607" s="346"/>
      <c r="BW607" s="300"/>
      <c r="BX607" s="300"/>
      <c r="BY607" s="345"/>
      <c r="BZ607" s="345"/>
      <c r="CA607" s="300"/>
      <c r="CB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c r="BM608" s="553"/>
      <c r="BN608" s="349"/>
      <c r="BO608" s="290"/>
      <c r="BP608" s="290"/>
      <c r="BQ608" s="350"/>
      <c r="BR608" s="350"/>
      <c r="BS608" s="290"/>
      <c r="BT608" s="281" t="b">
        <v>0</v>
      </c>
      <c r="BU608" s="258"/>
      <c r="BV608" s="346"/>
      <c r="BW608" s="300"/>
      <c r="BX608" s="300"/>
      <c r="BY608" s="345"/>
      <c r="BZ608" s="345"/>
      <c r="CA608" s="300"/>
      <c r="CB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c r="BM609" s="553"/>
      <c r="BN609" s="349"/>
      <c r="BO609" s="290"/>
      <c r="BP609" s="290"/>
      <c r="BQ609" s="350"/>
      <c r="BR609" s="350"/>
      <c r="BS609" s="290"/>
      <c r="BT609" s="281" t="b">
        <v>0</v>
      </c>
      <c r="BU609" s="258"/>
      <c r="BV609" s="346"/>
      <c r="BW609" s="300"/>
      <c r="BX609" s="300"/>
      <c r="BY609" s="345"/>
      <c r="BZ609" s="345"/>
      <c r="CA609" s="300"/>
      <c r="CB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c r="BM610" s="553"/>
      <c r="BN610" s="349"/>
      <c r="BO610" s="290"/>
      <c r="BP610" s="290"/>
      <c r="BQ610" s="350"/>
      <c r="BR610" s="350"/>
      <c r="BS610" s="290"/>
      <c r="BT610" s="281" t="b">
        <v>0</v>
      </c>
      <c r="BU610" s="258"/>
      <c r="BV610" s="346"/>
      <c r="BW610" s="300"/>
      <c r="BX610" s="300"/>
      <c r="BY610" s="345"/>
      <c r="BZ610" s="345"/>
      <c r="CA610" s="300"/>
      <c r="CB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c r="BM611" s="553"/>
      <c r="BN611" s="349"/>
      <c r="BO611" s="290"/>
      <c r="BP611" s="290"/>
      <c r="BQ611" s="350"/>
      <c r="BR611" s="350"/>
      <c r="BS611" s="290"/>
      <c r="BT611" s="281" t="b">
        <v>0</v>
      </c>
      <c r="BU611" s="258"/>
      <c r="BV611" s="346"/>
      <c r="BW611" s="300"/>
      <c r="BX611" s="300"/>
      <c r="BY611" s="345"/>
      <c r="BZ611" s="345"/>
      <c r="CA611" s="300"/>
      <c r="CB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c r="BM612" s="553"/>
      <c r="BN612" s="349"/>
      <c r="BO612" s="290"/>
      <c r="BP612" s="290"/>
      <c r="BQ612" s="350"/>
      <c r="BR612" s="350"/>
      <c r="BS612" s="290"/>
      <c r="BT612" s="281" t="b">
        <v>0</v>
      </c>
      <c r="BU612" s="258"/>
      <c r="BV612" s="346"/>
      <c r="BW612" s="300"/>
      <c r="BX612" s="300"/>
      <c r="BY612" s="345"/>
      <c r="BZ612" s="345"/>
      <c r="CA612" s="300"/>
      <c r="CB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c r="BM613" s="553"/>
      <c r="BN613" s="349"/>
      <c r="BO613" s="290"/>
      <c r="BP613" s="290"/>
      <c r="BQ613" s="350"/>
      <c r="BR613" s="350"/>
      <c r="BS613" s="290"/>
      <c r="BT613" s="281" t="b">
        <v>0</v>
      </c>
      <c r="BU613" s="258"/>
      <c r="BV613" s="346"/>
      <c r="BW613" s="300"/>
      <c r="BX613" s="300"/>
      <c r="BY613" s="345"/>
      <c r="BZ613" s="345"/>
      <c r="CA613" s="300"/>
      <c r="CB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c r="BM614" s="553"/>
      <c r="BN614" s="349"/>
      <c r="BO614" s="290"/>
      <c r="BP614" s="290"/>
      <c r="BQ614" s="350"/>
      <c r="BR614" s="350"/>
      <c r="BS614" s="290"/>
      <c r="BT614" s="281" t="b">
        <v>0</v>
      </c>
      <c r="BU614" s="258"/>
      <c r="BV614" s="346"/>
      <c r="BW614" s="300"/>
      <c r="BX614" s="300"/>
      <c r="BY614" s="345"/>
      <c r="BZ614" s="345"/>
      <c r="CA614" s="300"/>
      <c r="CB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c r="BM615" s="553"/>
      <c r="BN615" s="349"/>
      <c r="BO615" s="290"/>
      <c r="BP615" s="290"/>
      <c r="BQ615" s="350"/>
      <c r="BR615" s="350"/>
      <c r="BS615" s="290"/>
      <c r="BT615" s="281" t="b">
        <v>0</v>
      </c>
      <c r="BU615" s="258"/>
      <c r="BV615" s="346"/>
      <c r="BW615" s="300"/>
      <c r="BX615" s="300"/>
      <c r="BY615" s="345"/>
      <c r="BZ615" s="345"/>
      <c r="CA615" s="300"/>
      <c r="CB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c r="BM616" s="553"/>
      <c r="BN616" s="349"/>
      <c r="BO616" s="290"/>
      <c r="BP616" s="290"/>
      <c r="BQ616" s="350"/>
      <c r="BR616" s="350"/>
      <c r="BS616" s="290"/>
      <c r="BT616" s="281" t="b">
        <v>0</v>
      </c>
      <c r="BU616" s="258"/>
      <c r="BV616" s="346"/>
      <c r="BW616" s="300"/>
      <c r="BX616" s="300"/>
      <c r="BY616" s="345"/>
      <c r="BZ616" s="345"/>
      <c r="CA616" s="300"/>
      <c r="CB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c r="BM617" s="553"/>
      <c r="BN617" s="349"/>
      <c r="BO617" s="290"/>
      <c r="BP617" s="290"/>
      <c r="BQ617" s="350"/>
      <c r="BR617" s="350"/>
      <c r="BS617" s="290"/>
      <c r="BT617" s="281" t="b">
        <v>0</v>
      </c>
      <c r="BU617" s="258"/>
      <c r="BV617" s="346"/>
      <c r="BW617" s="300"/>
      <c r="BX617" s="300"/>
      <c r="BY617" s="345"/>
      <c r="BZ617" s="345"/>
      <c r="CA617" s="300"/>
      <c r="CB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c r="BM618" s="553"/>
      <c r="BN618" s="349"/>
      <c r="BO618" s="290"/>
      <c r="BP618" s="290"/>
      <c r="BQ618" s="350"/>
      <c r="BR618" s="350"/>
      <c r="BS618" s="290"/>
      <c r="BT618" s="281" t="b">
        <v>0</v>
      </c>
      <c r="BU618" s="258"/>
      <c r="BV618" s="346"/>
      <c r="BW618" s="300"/>
      <c r="BX618" s="300"/>
      <c r="BY618" s="345"/>
      <c r="BZ618" s="345"/>
      <c r="CA618" s="300"/>
      <c r="CB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c r="BM619" s="553"/>
      <c r="BN619" s="349"/>
      <c r="BO619" s="290"/>
      <c r="BP619" s="290"/>
      <c r="BQ619" s="350"/>
      <c r="BR619" s="350"/>
      <c r="BS619" s="290"/>
      <c r="BT619" s="281" t="b">
        <v>0</v>
      </c>
      <c r="BU619" s="258"/>
      <c r="BV619" s="346"/>
      <c r="BW619" s="300"/>
      <c r="BX619" s="300"/>
      <c r="BY619" s="345"/>
      <c r="BZ619" s="345"/>
      <c r="CA619" s="300"/>
      <c r="CB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c r="BM620" s="553"/>
      <c r="BN620" s="349"/>
      <c r="BO620" s="290"/>
      <c r="BP620" s="290"/>
      <c r="BQ620" s="350"/>
      <c r="BR620" s="350"/>
      <c r="BS620" s="290"/>
      <c r="BT620" s="281" t="b">
        <v>0</v>
      </c>
      <c r="BU620" s="258"/>
      <c r="BV620" s="346"/>
      <c r="BW620" s="300"/>
      <c r="BX620" s="300"/>
      <c r="BY620" s="345"/>
      <c r="BZ620" s="345"/>
      <c r="CA620" s="300"/>
      <c r="CB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c r="BM621" s="553"/>
      <c r="BN621" s="349"/>
      <c r="BO621" s="290"/>
      <c r="BP621" s="290"/>
      <c r="BQ621" s="350"/>
      <c r="BR621" s="350"/>
      <c r="BS621" s="290"/>
      <c r="BT621" s="281" t="b">
        <v>0</v>
      </c>
      <c r="BU621" s="258"/>
      <c r="BV621" s="346"/>
      <c r="BW621" s="300"/>
      <c r="BX621" s="300"/>
      <c r="BY621" s="345"/>
      <c r="BZ621" s="345"/>
      <c r="CA621" s="300"/>
      <c r="CB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c r="BM622" s="553"/>
      <c r="BN622" s="349"/>
      <c r="BO622" s="290"/>
      <c r="BP622" s="290"/>
      <c r="BQ622" s="350"/>
      <c r="BR622" s="350"/>
      <c r="BS622" s="290"/>
      <c r="BT622" s="281" t="b">
        <v>0</v>
      </c>
      <c r="BU622" s="258"/>
      <c r="BV622" s="346"/>
      <c r="BW622" s="300"/>
      <c r="BX622" s="300"/>
      <c r="BY622" s="345"/>
      <c r="BZ622" s="345"/>
      <c r="CA622" s="300"/>
      <c r="CB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c r="BM623" s="553"/>
      <c r="BN623" s="349"/>
      <c r="BO623" s="290"/>
      <c r="BP623" s="290"/>
      <c r="BQ623" s="350"/>
      <c r="BR623" s="350"/>
      <c r="BS623" s="290"/>
      <c r="BT623" s="281" t="b">
        <v>0</v>
      </c>
      <c r="BU623" s="258"/>
      <c r="BV623" s="346"/>
      <c r="BW623" s="300"/>
      <c r="BX623" s="300"/>
      <c r="BY623" s="345"/>
      <c r="BZ623" s="345"/>
      <c r="CA623" s="300"/>
      <c r="CB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c r="BM624" s="553"/>
      <c r="BN624" s="349"/>
      <c r="BO624" s="290"/>
      <c r="BP624" s="290"/>
      <c r="BQ624" s="350"/>
      <c r="BR624" s="350"/>
      <c r="BS624" s="290"/>
      <c r="BT624" s="281" t="b">
        <v>0</v>
      </c>
      <c r="BU624" s="258"/>
      <c r="BV624" s="346"/>
      <c r="BW624" s="300"/>
      <c r="BX624" s="300"/>
      <c r="BY624" s="345"/>
      <c r="BZ624" s="345"/>
      <c r="CA624" s="300"/>
      <c r="CB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c r="BM625" s="553"/>
      <c r="BN625" s="349"/>
      <c r="BO625" s="290"/>
      <c r="BP625" s="290"/>
      <c r="BQ625" s="350"/>
      <c r="BR625" s="350"/>
      <c r="BS625" s="290"/>
      <c r="BT625" s="281" t="b">
        <v>0</v>
      </c>
      <c r="BU625" s="258"/>
      <c r="BV625" s="346"/>
      <c r="BW625" s="300"/>
      <c r="BX625" s="300"/>
      <c r="BY625" s="345"/>
      <c r="BZ625" s="345"/>
      <c r="CA625" s="300"/>
      <c r="CB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c r="BM626" s="553"/>
      <c r="BN626" s="349"/>
      <c r="BO626" s="290"/>
      <c r="BP626" s="290"/>
      <c r="BQ626" s="350"/>
      <c r="BR626" s="350"/>
      <c r="BS626" s="290"/>
      <c r="BT626" s="281" t="b">
        <v>0</v>
      </c>
      <c r="BU626" s="258"/>
      <c r="BV626" s="346"/>
      <c r="BW626" s="300"/>
      <c r="BX626" s="300"/>
      <c r="BY626" s="345"/>
      <c r="BZ626" s="345"/>
      <c r="CA626" s="300"/>
      <c r="CB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c r="BM627" s="553"/>
      <c r="BN627" s="349"/>
      <c r="BO627" s="290"/>
      <c r="BP627" s="290"/>
      <c r="BQ627" s="350"/>
      <c r="BR627" s="350"/>
      <c r="BS627" s="290"/>
      <c r="BT627" s="281" t="b">
        <v>0</v>
      </c>
      <c r="BU627" s="258"/>
      <c r="BV627" s="346"/>
      <c r="BW627" s="300"/>
      <c r="BX627" s="300"/>
      <c r="BY627" s="345"/>
      <c r="BZ627" s="345"/>
      <c r="CA627" s="300"/>
      <c r="CB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c r="BM628" s="553"/>
      <c r="BN628" s="349"/>
      <c r="BO628" s="290"/>
      <c r="BP628" s="290"/>
      <c r="BQ628" s="350"/>
      <c r="BR628" s="350"/>
      <c r="BS628" s="290"/>
      <c r="BT628" s="281" t="b">
        <v>0</v>
      </c>
      <c r="BU628" s="258"/>
      <c r="BV628" s="346"/>
      <c r="BW628" s="300"/>
      <c r="BX628" s="300"/>
      <c r="BY628" s="345"/>
      <c r="BZ628" s="345"/>
      <c r="CA628" s="300"/>
      <c r="CB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c r="BM629" s="553"/>
      <c r="BN629" s="349"/>
      <c r="BO629" s="290"/>
      <c r="BP629" s="290"/>
      <c r="BQ629" s="350"/>
      <c r="BR629" s="350"/>
      <c r="BS629" s="290"/>
      <c r="BT629" s="281" t="b">
        <v>0</v>
      </c>
      <c r="BU629" s="258"/>
      <c r="BV629" s="346"/>
      <c r="BW629" s="300"/>
      <c r="BX629" s="300"/>
      <c r="BY629" s="345"/>
      <c r="BZ629" s="345"/>
      <c r="CA629" s="300"/>
      <c r="CB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c r="BM630" s="553"/>
      <c r="BN630" s="349"/>
      <c r="BO630" s="290"/>
      <c r="BP630" s="290"/>
      <c r="BQ630" s="350"/>
      <c r="BR630" s="350"/>
      <c r="BS630" s="290"/>
      <c r="BT630" s="281" t="b">
        <v>0</v>
      </c>
      <c r="BU630" s="258"/>
      <c r="BV630" s="346"/>
      <c r="BW630" s="300"/>
      <c r="BX630" s="300"/>
      <c r="BY630" s="345"/>
      <c r="BZ630" s="345"/>
      <c r="CA630" s="300"/>
      <c r="CB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c r="BM631" s="553"/>
      <c r="BN631" s="349"/>
      <c r="BO631" s="290"/>
      <c r="BP631" s="290"/>
      <c r="BQ631" s="350"/>
      <c r="BR631" s="350"/>
      <c r="BS631" s="290"/>
      <c r="BT631" s="281" t="b">
        <v>0</v>
      </c>
      <c r="BU631" s="258"/>
      <c r="BV631" s="346"/>
      <c r="BW631" s="300"/>
      <c r="BX631" s="300"/>
      <c r="BY631" s="345"/>
      <c r="BZ631" s="345"/>
      <c r="CA631" s="300"/>
      <c r="CB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c r="BM632" s="553"/>
      <c r="BN632" s="349"/>
      <c r="BO632" s="290"/>
      <c r="BP632" s="290"/>
      <c r="BQ632" s="350"/>
      <c r="BR632" s="350"/>
      <c r="BS632" s="290"/>
      <c r="BT632" s="281" t="b">
        <v>0</v>
      </c>
      <c r="BU632" s="258"/>
      <c r="BV632" s="346"/>
      <c r="BW632" s="300"/>
      <c r="BX632" s="300"/>
      <c r="BY632" s="345"/>
      <c r="BZ632" s="345"/>
      <c r="CA632" s="300"/>
      <c r="CB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c r="BM633" s="553"/>
      <c r="BN633" s="349"/>
      <c r="BO633" s="290"/>
      <c r="BP633" s="290"/>
      <c r="BQ633" s="350"/>
      <c r="BR633" s="350"/>
      <c r="BS633" s="290"/>
      <c r="BT633" s="281" t="b">
        <v>0</v>
      </c>
      <c r="BU633" s="258"/>
      <c r="BV633" s="346"/>
      <c r="BW633" s="300"/>
      <c r="BX633" s="300"/>
      <c r="BY633" s="345"/>
      <c r="BZ633" s="345"/>
      <c r="CA633" s="300"/>
      <c r="CB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c r="BM634" s="553"/>
      <c r="BN634" s="349"/>
      <c r="BO634" s="290"/>
      <c r="BP634" s="290"/>
      <c r="BQ634" s="350"/>
      <c r="BR634" s="350"/>
      <c r="BS634" s="290"/>
      <c r="BT634" s="281" t="b">
        <v>0</v>
      </c>
      <c r="BU634" s="258"/>
      <c r="BV634" s="346"/>
      <c r="BW634" s="300"/>
      <c r="BX634" s="300"/>
      <c r="BY634" s="345"/>
      <c r="BZ634" s="345"/>
      <c r="CA634" s="300"/>
      <c r="CB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c r="BM635" s="553"/>
      <c r="BN635" s="349"/>
      <c r="BO635" s="290"/>
      <c r="BP635" s="290"/>
      <c r="BQ635" s="350"/>
      <c r="BR635" s="350"/>
      <c r="BS635" s="290"/>
      <c r="BT635" s="281" t="b">
        <v>0</v>
      </c>
      <c r="BU635" s="258"/>
      <c r="BV635" s="346"/>
      <c r="BW635" s="300"/>
      <c r="BX635" s="300"/>
      <c r="BY635" s="345"/>
      <c r="BZ635" s="345"/>
      <c r="CA635" s="300"/>
      <c r="CB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c r="BM636" s="553"/>
      <c r="BN636" s="349"/>
      <c r="BO636" s="290"/>
      <c r="BP636" s="290"/>
      <c r="BQ636" s="350"/>
      <c r="BR636" s="350"/>
      <c r="BS636" s="290"/>
      <c r="BT636" s="281" t="b">
        <v>0</v>
      </c>
      <c r="BU636" s="258"/>
      <c r="BV636" s="346"/>
      <c r="BW636" s="300"/>
      <c r="BX636" s="300"/>
      <c r="BY636" s="345"/>
      <c r="BZ636" s="345"/>
      <c r="CA636" s="300"/>
      <c r="CB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c r="BM637" s="553"/>
      <c r="BN637" s="349"/>
      <c r="BO637" s="290"/>
      <c r="BP637" s="290"/>
      <c r="BQ637" s="350"/>
      <c r="BR637" s="350"/>
      <c r="BS637" s="290"/>
      <c r="BT637" s="281" t="b">
        <v>0</v>
      </c>
      <c r="BU637" s="258"/>
      <c r="BV637" s="346"/>
      <c r="BW637" s="300"/>
      <c r="BX637" s="300"/>
      <c r="BY637" s="345"/>
      <c r="BZ637" s="345"/>
      <c r="CA637" s="300"/>
      <c r="CB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c r="BM638" s="553"/>
      <c r="BN638" s="349"/>
      <c r="BO638" s="290"/>
      <c r="BP638" s="290"/>
      <c r="BQ638" s="350"/>
      <c r="BR638" s="350"/>
      <c r="BS638" s="290"/>
      <c r="BT638" s="281" t="b">
        <v>0</v>
      </c>
      <c r="BU638" s="258"/>
      <c r="BV638" s="346"/>
      <c r="BW638" s="300"/>
      <c r="BX638" s="300"/>
      <c r="BY638" s="345"/>
      <c r="BZ638" s="345"/>
      <c r="CA638" s="300"/>
      <c r="CB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c r="BM639" s="553"/>
      <c r="BN639" s="349"/>
      <c r="BO639" s="290"/>
      <c r="BP639" s="290"/>
      <c r="BQ639" s="350"/>
      <c r="BR639" s="350"/>
      <c r="BS639" s="290"/>
      <c r="BT639" s="281" t="b">
        <v>0</v>
      </c>
      <c r="BU639" s="258"/>
      <c r="BV639" s="346"/>
      <c r="BW639" s="300"/>
      <c r="BX639" s="300"/>
      <c r="BY639" s="345"/>
      <c r="BZ639" s="345"/>
      <c r="CA639" s="300"/>
      <c r="CB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c r="BM640" s="553"/>
      <c r="BN640" s="349"/>
      <c r="BO640" s="290"/>
      <c r="BP640" s="290"/>
      <c r="BQ640" s="350"/>
      <c r="BR640" s="350"/>
      <c r="BS640" s="290"/>
      <c r="BT640" s="281" t="b">
        <v>0</v>
      </c>
      <c r="BU640" s="258"/>
      <c r="BV640" s="346"/>
      <c r="BW640" s="300"/>
      <c r="BX640" s="300"/>
      <c r="BY640" s="345"/>
      <c r="BZ640" s="345"/>
      <c r="CA640" s="300"/>
      <c r="CB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c r="BM641" s="553"/>
      <c r="BN641" s="349"/>
      <c r="BO641" s="290"/>
      <c r="BP641" s="290"/>
      <c r="BQ641" s="350"/>
      <c r="BR641" s="350"/>
      <c r="BS641" s="290"/>
      <c r="BT641" s="281" t="b">
        <v>0</v>
      </c>
      <c r="BU641" s="258"/>
      <c r="BV641" s="346"/>
      <c r="BW641" s="300"/>
      <c r="BX641" s="300"/>
      <c r="BY641" s="345"/>
      <c r="BZ641" s="345"/>
      <c r="CA641" s="300"/>
      <c r="CB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c r="BM642" s="553"/>
      <c r="BN642" s="349"/>
      <c r="BO642" s="290"/>
      <c r="BP642" s="290"/>
      <c r="BQ642" s="350"/>
      <c r="BR642" s="350"/>
      <c r="BS642" s="290"/>
      <c r="BT642" s="281" t="b">
        <v>0</v>
      </c>
      <c r="BU642" s="258"/>
      <c r="BV642" s="346"/>
      <c r="BW642" s="300"/>
      <c r="BX642" s="300"/>
      <c r="BY642" s="345"/>
      <c r="BZ642" s="345"/>
      <c r="CA642" s="300"/>
      <c r="CB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c r="BM643" s="553"/>
      <c r="BN643" s="349"/>
      <c r="BO643" s="290"/>
      <c r="BP643" s="290"/>
      <c r="BQ643" s="350"/>
      <c r="BR643" s="350"/>
      <c r="BS643" s="290"/>
      <c r="BT643" s="281" t="b">
        <v>0</v>
      </c>
      <c r="BU643" s="258"/>
      <c r="BV643" s="346"/>
      <c r="BW643" s="300"/>
      <c r="BX643" s="300"/>
      <c r="BY643" s="345"/>
      <c r="BZ643" s="345"/>
      <c r="CA643" s="300"/>
      <c r="CB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c r="BM644" s="553"/>
      <c r="BN644" s="349"/>
      <c r="BO644" s="290"/>
      <c r="BP644" s="290"/>
      <c r="BQ644" s="350"/>
      <c r="BR644" s="350"/>
      <c r="BS644" s="290"/>
      <c r="BT644" s="281" t="b">
        <v>0</v>
      </c>
      <c r="BU644" s="258"/>
      <c r="BV644" s="346"/>
      <c r="BW644" s="300"/>
      <c r="BX644" s="300"/>
      <c r="BY644" s="345"/>
      <c r="BZ644" s="345"/>
      <c r="CA644" s="300"/>
      <c r="CB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c r="BM645" s="553"/>
      <c r="BN645" s="349"/>
      <c r="BO645" s="290"/>
      <c r="BP645" s="290"/>
      <c r="BQ645" s="350"/>
      <c r="BR645" s="350"/>
      <c r="BS645" s="290"/>
      <c r="BT645" s="281" t="b">
        <v>0</v>
      </c>
      <c r="BU645" s="258"/>
      <c r="BV645" s="346"/>
      <c r="BW645" s="300"/>
      <c r="BX645" s="300"/>
      <c r="BY645" s="345"/>
      <c r="BZ645" s="345"/>
      <c r="CA645" s="300"/>
      <c r="CB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c r="BM646" s="553"/>
      <c r="BN646" s="349"/>
      <c r="BO646" s="290"/>
      <c r="BP646" s="290"/>
      <c r="BQ646" s="350"/>
      <c r="BR646" s="350"/>
      <c r="BS646" s="290"/>
      <c r="BT646" s="281" t="b">
        <v>0</v>
      </c>
      <c r="BU646" s="258"/>
      <c r="BV646" s="346"/>
      <c r="BW646" s="300"/>
      <c r="BX646" s="300"/>
      <c r="BY646" s="345"/>
      <c r="BZ646" s="345"/>
      <c r="CA646" s="300"/>
      <c r="CB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c r="BM647" s="553"/>
      <c r="BN647" s="349"/>
      <c r="BO647" s="290"/>
      <c r="BP647" s="290"/>
      <c r="BQ647" s="350"/>
      <c r="BR647" s="350"/>
      <c r="BS647" s="290"/>
      <c r="BT647" s="281" t="b">
        <v>0</v>
      </c>
      <c r="BU647" s="258"/>
      <c r="BV647" s="346"/>
      <c r="BW647" s="300"/>
      <c r="BX647" s="300"/>
      <c r="BY647" s="345"/>
      <c r="BZ647" s="345"/>
      <c r="CA647" s="300"/>
      <c r="CB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c r="BM648" s="553"/>
      <c r="BN648" s="349"/>
      <c r="BO648" s="290"/>
      <c r="BP648" s="290"/>
      <c r="BQ648" s="350"/>
      <c r="BR648" s="350"/>
      <c r="BS648" s="290"/>
      <c r="BT648" s="281" t="b">
        <v>0</v>
      </c>
      <c r="BU648" s="258"/>
      <c r="BV648" s="346"/>
      <c r="BW648" s="300"/>
      <c r="BX648" s="300"/>
      <c r="BY648" s="345"/>
      <c r="BZ648" s="345"/>
      <c r="CA648" s="300"/>
      <c r="CB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c r="BM649" s="553"/>
      <c r="BN649" s="349"/>
      <c r="BO649" s="290"/>
      <c r="BP649" s="290"/>
      <c r="BQ649" s="350"/>
      <c r="BR649" s="350"/>
      <c r="BS649" s="290"/>
      <c r="BT649" s="281" t="b">
        <v>0</v>
      </c>
      <c r="BU649" s="258"/>
      <c r="BV649" s="346"/>
      <c r="BW649" s="300"/>
      <c r="BX649" s="300"/>
      <c r="BY649" s="345"/>
      <c r="BZ649" s="345"/>
      <c r="CA649" s="300"/>
      <c r="CB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c r="BM650" s="553"/>
      <c r="BN650" s="349"/>
      <c r="BO650" s="290"/>
      <c r="BP650" s="290"/>
      <c r="BQ650" s="350"/>
      <c r="BR650" s="350"/>
      <c r="BS650" s="290"/>
      <c r="BT650" s="281" t="b">
        <v>0</v>
      </c>
      <c r="BU650" s="258"/>
      <c r="BV650" s="346"/>
      <c r="BW650" s="300"/>
      <c r="BX650" s="300"/>
      <c r="BY650" s="345"/>
      <c r="BZ650" s="345"/>
      <c r="CA650" s="300"/>
      <c r="CB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c r="BM651" s="553"/>
      <c r="BN651" s="349"/>
      <c r="BO651" s="290"/>
      <c r="BP651" s="290"/>
      <c r="BQ651" s="350"/>
      <c r="BR651" s="350"/>
      <c r="BS651" s="290"/>
      <c r="BT651" s="281" t="b">
        <v>0</v>
      </c>
      <c r="BU651" s="258"/>
      <c r="BV651" s="346"/>
      <c r="BW651" s="300"/>
      <c r="BX651" s="300"/>
      <c r="BY651" s="345"/>
      <c r="BZ651" s="345"/>
      <c r="CA651" s="300"/>
      <c r="CB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c r="BM652" s="553"/>
      <c r="BN652" s="349"/>
      <c r="BO652" s="290"/>
      <c r="BP652" s="290"/>
      <c r="BQ652" s="350"/>
      <c r="BR652" s="350"/>
      <c r="BS652" s="290"/>
      <c r="BT652" s="281" t="b">
        <v>0</v>
      </c>
      <c r="BU652" s="258"/>
      <c r="BV652" s="346"/>
      <c r="BW652" s="300"/>
      <c r="BX652" s="300"/>
      <c r="BY652" s="345"/>
      <c r="BZ652" s="345"/>
      <c r="CA652" s="300"/>
      <c r="CB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c r="BM653" s="553"/>
      <c r="BN653" s="349"/>
      <c r="BO653" s="290"/>
      <c r="BP653" s="290"/>
      <c r="BQ653" s="350"/>
      <c r="BR653" s="350"/>
      <c r="BS653" s="290"/>
      <c r="BT653" s="281" t="b">
        <v>0</v>
      </c>
      <c r="BU653" s="258"/>
      <c r="BV653" s="346"/>
      <c r="BW653" s="300"/>
      <c r="BX653" s="300"/>
      <c r="BY653" s="345"/>
      <c r="BZ653" s="345"/>
      <c r="CA653" s="300"/>
      <c r="CB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c r="BM654" s="553"/>
      <c r="BN654" s="349"/>
      <c r="BO654" s="290"/>
      <c r="BP654" s="290"/>
      <c r="BQ654" s="350"/>
      <c r="BR654" s="350"/>
      <c r="BS654" s="290"/>
      <c r="BT654" s="281" t="b">
        <v>0</v>
      </c>
      <c r="BU654" s="258"/>
      <c r="BV654" s="346"/>
      <c r="BW654" s="300"/>
      <c r="BX654" s="300"/>
      <c r="BY654" s="345"/>
      <c r="BZ654" s="345"/>
      <c r="CA654" s="300"/>
      <c r="CB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c r="BM655" s="553"/>
      <c r="BN655" s="349"/>
      <c r="BO655" s="290"/>
      <c r="BP655" s="290"/>
      <c r="BQ655" s="350"/>
      <c r="BR655" s="350"/>
      <c r="BS655" s="290"/>
      <c r="BT655" s="281" t="b">
        <v>0</v>
      </c>
      <c r="BU655" s="258"/>
      <c r="BV655" s="346"/>
      <c r="BW655" s="300"/>
      <c r="BX655" s="300"/>
      <c r="BY655" s="345"/>
      <c r="BZ655" s="345"/>
      <c r="CA655" s="300"/>
      <c r="CB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c r="BM656" s="553"/>
      <c r="BN656" s="349"/>
      <c r="BO656" s="290"/>
      <c r="BP656" s="290"/>
      <c r="BQ656" s="350"/>
      <c r="BR656" s="350"/>
      <c r="BS656" s="290"/>
      <c r="BT656" s="281" t="b">
        <v>0</v>
      </c>
      <c r="BU656" s="258"/>
      <c r="BV656" s="346"/>
      <c r="BW656" s="300"/>
      <c r="BX656" s="300"/>
      <c r="BY656" s="345"/>
      <c r="BZ656" s="345"/>
      <c r="CA656" s="300"/>
      <c r="CB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c r="BM657" s="553"/>
      <c r="BN657" s="349"/>
      <c r="BO657" s="290"/>
      <c r="BP657" s="290"/>
      <c r="BQ657" s="350"/>
      <c r="BR657" s="350"/>
      <c r="BS657" s="290"/>
      <c r="BT657" s="281" t="b">
        <v>0</v>
      </c>
      <c r="BU657" s="258"/>
      <c r="BV657" s="346"/>
      <c r="BW657" s="300"/>
      <c r="BX657" s="300"/>
      <c r="BY657" s="345"/>
      <c r="BZ657" s="345"/>
      <c r="CA657" s="300"/>
      <c r="CB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c r="BM658" s="553"/>
      <c r="BN658" s="349"/>
      <c r="BO658" s="290"/>
      <c r="BP658" s="290"/>
      <c r="BQ658" s="350"/>
      <c r="BR658" s="350"/>
      <c r="BS658" s="290"/>
      <c r="BT658" s="281" t="b">
        <v>0</v>
      </c>
      <c r="BU658" s="258"/>
      <c r="BV658" s="346"/>
      <c r="BW658" s="300"/>
      <c r="BX658" s="300"/>
      <c r="BY658" s="345"/>
      <c r="BZ658" s="345"/>
      <c r="CA658" s="300"/>
      <c r="CB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c r="BM659" s="553"/>
      <c r="BN659" s="349"/>
      <c r="BO659" s="290"/>
      <c r="BP659" s="290"/>
      <c r="BQ659" s="350"/>
      <c r="BR659" s="350"/>
      <c r="BS659" s="290"/>
      <c r="BT659" s="281" t="b">
        <v>0</v>
      </c>
      <c r="BU659" s="258"/>
      <c r="BV659" s="346"/>
      <c r="BW659" s="300"/>
      <c r="BX659" s="300"/>
      <c r="BY659" s="345"/>
      <c r="BZ659" s="345"/>
      <c r="CA659" s="300"/>
      <c r="CB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c r="BM660" s="553"/>
      <c r="BN660" s="349"/>
      <c r="BO660" s="290"/>
      <c r="BP660" s="290"/>
      <c r="BQ660" s="350"/>
      <c r="BR660" s="350"/>
      <c r="BS660" s="290"/>
      <c r="BT660" s="281" t="b">
        <v>0</v>
      </c>
      <c r="BU660" s="258"/>
      <c r="BV660" s="346"/>
      <c r="BW660" s="300"/>
      <c r="BX660" s="300"/>
      <c r="BY660" s="345"/>
      <c r="BZ660" s="345"/>
      <c r="CA660" s="300"/>
      <c r="CB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c r="BM661" s="553"/>
      <c r="BN661" s="349"/>
      <c r="BO661" s="290"/>
      <c r="BP661" s="290"/>
      <c r="BQ661" s="350"/>
      <c r="BR661" s="350"/>
      <c r="BS661" s="290"/>
      <c r="BT661" s="281" t="b">
        <v>0</v>
      </c>
      <c r="BU661" s="258"/>
      <c r="BV661" s="346"/>
      <c r="BW661" s="300"/>
      <c r="BX661" s="300"/>
      <c r="BY661" s="345"/>
      <c r="BZ661" s="345"/>
      <c r="CA661" s="300"/>
      <c r="CB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c r="BM662" s="553"/>
      <c r="BN662" s="349"/>
      <c r="BO662" s="290"/>
      <c r="BP662" s="290"/>
      <c r="BQ662" s="350"/>
      <c r="BR662" s="350"/>
      <c r="BS662" s="290"/>
      <c r="BT662" s="281" t="b">
        <v>0</v>
      </c>
      <c r="BU662" s="258"/>
      <c r="BV662" s="346"/>
      <c r="BW662" s="300"/>
      <c r="BX662" s="300"/>
      <c r="BY662" s="345"/>
      <c r="BZ662" s="345"/>
      <c r="CA662" s="300"/>
      <c r="CB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c r="BM663" s="553"/>
      <c r="BN663" s="349"/>
      <c r="BO663" s="290"/>
      <c r="BP663" s="290"/>
      <c r="BQ663" s="350"/>
      <c r="BR663" s="350"/>
      <c r="BS663" s="290"/>
      <c r="BT663" s="281" t="b">
        <v>0</v>
      </c>
      <c r="BU663" s="258"/>
      <c r="BV663" s="346"/>
      <c r="BW663" s="300"/>
      <c r="BX663" s="300"/>
      <c r="BY663" s="345"/>
      <c r="BZ663" s="345"/>
      <c r="CA663" s="300"/>
      <c r="CB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c r="BM664" s="553"/>
      <c r="BN664" s="349"/>
      <c r="BO664" s="290"/>
      <c r="BP664" s="290"/>
      <c r="BQ664" s="350"/>
      <c r="BR664" s="350"/>
      <c r="BS664" s="290"/>
      <c r="BT664" s="281" t="b">
        <v>0</v>
      </c>
      <c r="BU664" s="258"/>
      <c r="BV664" s="346"/>
      <c r="BW664" s="300"/>
      <c r="BX664" s="300"/>
      <c r="BY664" s="345"/>
      <c r="BZ664" s="345"/>
      <c r="CA664" s="300"/>
      <c r="CB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c r="BM665" s="553"/>
      <c r="BN665" s="349"/>
      <c r="BO665" s="290"/>
      <c r="BP665" s="290"/>
      <c r="BQ665" s="350"/>
      <c r="BR665" s="350"/>
      <c r="BS665" s="290"/>
      <c r="BT665" s="281" t="b">
        <v>0</v>
      </c>
      <c r="BU665" s="258"/>
      <c r="BV665" s="346"/>
      <c r="BW665" s="300"/>
      <c r="BX665" s="300"/>
      <c r="BY665" s="345"/>
      <c r="BZ665" s="345"/>
      <c r="CA665" s="300"/>
      <c r="CB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c r="BM666" s="553"/>
      <c r="BN666" s="349"/>
      <c r="BO666" s="290"/>
      <c r="BP666" s="290"/>
      <c r="BQ666" s="350"/>
      <c r="BR666" s="350"/>
      <c r="BS666" s="290"/>
      <c r="BT666" s="281" t="b">
        <v>0</v>
      </c>
      <c r="BU666" s="258"/>
      <c r="BV666" s="346"/>
      <c r="BW666" s="300"/>
      <c r="BX666" s="300"/>
      <c r="BY666" s="345"/>
      <c r="BZ666" s="345"/>
      <c r="CA666" s="300"/>
      <c r="CB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c r="BM667" s="553"/>
      <c r="BN667" s="349"/>
      <c r="BO667" s="290"/>
      <c r="BP667" s="290"/>
      <c r="BQ667" s="350"/>
      <c r="BR667" s="350"/>
      <c r="BS667" s="290"/>
      <c r="BT667" s="281" t="b">
        <v>0</v>
      </c>
      <c r="BU667" s="258"/>
      <c r="BV667" s="346"/>
      <c r="BW667" s="300"/>
      <c r="BX667" s="300"/>
      <c r="BY667" s="345"/>
      <c r="BZ667" s="345"/>
      <c r="CA667" s="300"/>
      <c r="CB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c r="BM668" s="553"/>
      <c r="BN668" s="349"/>
      <c r="BO668" s="290"/>
      <c r="BP668" s="290"/>
      <c r="BQ668" s="350"/>
      <c r="BR668" s="350"/>
      <c r="BS668" s="290"/>
      <c r="BT668" s="281" t="b">
        <v>0</v>
      </c>
      <c r="BU668" s="258"/>
      <c r="BV668" s="346"/>
      <c r="BW668" s="300"/>
      <c r="BX668" s="300"/>
      <c r="BY668" s="345"/>
      <c r="BZ668" s="345"/>
      <c r="CA668" s="300"/>
      <c r="CB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c r="BM669" s="553"/>
      <c r="BN669" s="349"/>
      <c r="BO669" s="290"/>
      <c r="BP669" s="290"/>
      <c r="BQ669" s="350"/>
      <c r="BR669" s="350"/>
      <c r="BS669" s="290"/>
      <c r="BT669" s="281" t="b">
        <v>0</v>
      </c>
      <c r="BU669" s="258"/>
      <c r="BV669" s="346"/>
      <c r="BW669" s="300"/>
      <c r="BX669" s="300"/>
      <c r="BY669" s="345"/>
      <c r="BZ669" s="345"/>
      <c r="CA669" s="300"/>
      <c r="CB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c r="BM670" s="553"/>
      <c r="BN670" s="349"/>
      <c r="BO670" s="290"/>
      <c r="BP670" s="290"/>
      <c r="BQ670" s="350"/>
      <c r="BR670" s="350"/>
      <c r="BS670" s="290"/>
      <c r="BT670" s="281" t="b">
        <v>0</v>
      </c>
      <c r="BU670" s="258"/>
      <c r="BV670" s="346"/>
      <c r="BW670" s="300"/>
      <c r="BX670" s="300"/>
      <c r="BY670" s="345"/>
      <c r="BZ670" s="345"/>
      <c r="CA670" s="300"/>
      <c r="CB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c r="BM671" s="553"/>
      <c r="BN671" s="349"/>
      <c r="BO671" s="290"/>
      <c r="BP671" s="290"/>
      <c r="BQ671" s="350"/>
      <c r="BR671" s="350"/>
      <c r="BS671" s="290"/>
      <c r="BT671" s="281" t="b">
        <v>0</v>
      </c>
      <c r="BU671" s="258"/>
      <c r="BV671" s="346"/>
      <c r="BW671" s="300"/>
      <c r="BX671" s="300"/>
      <c r="BY671" s="345"/>
      <c r="BZ671" s="345"/>
      <c r="CA671" s="300"/>
      <c r="CB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c r="BM672" s="553"/>
      <c r="BN672" s="349"/>
      <c r="BO672" s="290"/>
      <c r="BP672" s="290"/>
      <c r="BQ672" s="350"/>
      <c r="BR672" s="350"/>
      <c r="BS672" s="290"/>
      <c r="BT672" s="281" t="b">
        <v>0</v>
      </c>
      <c r="BU672" s="258"/>
      <c r="BV672" s="346"/>
      <c r="BW672" s="300"/>
      <c r="BX672" s="300"/>
      <c r="BY672" s="345"/>
      <c r="BZ672" s="345"/>
      <c r="CA672" s="300"/>
      <c r="CB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c r="BM673" s="553"/>
      <c r="BN673" s="349"/>
      <c r="BO673" s="290"/>
      <c r="BP673" s="290"/>
      <c r="BQ673" s="350"/>
      <c r="BR673" s="350"/>
      <c r="BS673" s="290"/>
      <c r="BT673" s="281" t="b">
        <v>0</v>
      </c>
      <c r="BU673" s="258"/>
      <c r="BV673" s="346"/>
      <c r="BW673" s="300"/>
      <c r="BX673" s="300"/>
      <c r="BY673" s="345"/>
      <c r="BZ673" s="345"/>
      <c r="CA673" s="300"/>
      <c r="CB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c r="BM674" s="553"/>
      <c r="BN674" s="349"/>
      <c r="BO674" s="290"/>
      <c r="BP674" s="290"/>
      <c r="BQ674" s="350"/>
      <c r="BR674" s="350"/>
      <c r="BS674" s="290"/>
      <c r="BT674" s="281" t="b">
        <v>0</v>
      </c>
      <c r="BU674" s="258"/>
      <c r="BV674" s="346"/>
      <c r="BW674" s="300"/>
      <c r="BX674" s="300"/>
      <c r="BY674" s="345"/>
      <c r="BZ674" s="345"/>
      <c r="CA674" s="300"/>
      <c r="CB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c r="BM675" s="553"/>
      <c r="BN675" s="349"/>
      <c r="BO675" s="290"/>
      <c r="BP675" s="290"/>
      <c r="BQ675" s="350"/>
      <c r="BR675" s="350"/>
      <c r="BS675" s="290"/>
      <c r="BT675" s="281" t="b">
        <v>0</v>
      </c>
      <c r="BU675" s="258"/>
      <c r="BV675" s="346"/>
      <c r="BW675" s="300"/>
      <c r="BX675" s="300"/>
      <c r="BY675" s="345"/>
      <c r="BZ675" s="345"/>
      <c r="CA675" s="300"/>
      <c r="CB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c r="BM676" s="553"/>
      <c r="BN676" s="349"/>
      <c r="BO676" s="290"/>
      <c r="BP676" s="290"/>
      <c r="BQ676" s="350"/>
      <c r="BR676" s="350"/>
      <c r="BS676" s="290"/>
      <c r="BT676" s="281" t="b">
        <v>0</v>
      </c>
      <c r="BU676" s="258"/>
      <c r="BV676" s="346"/>
      <c r="BW676" s="300"/>
      <c r="BX676" s="300"/>
      <c r="BY676" s="345"/>
      <c r="BZ676" s="345"/>
      <c r="CA676" s="300"/>
      <c r="CB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c r="BM677" s="553"/>
      <c r="BN677" s="349"/>
      <c r="BO677" s="290"/>
      <c r="BP677" s="290"/>
      <c r="BQ677" s="350"/>
      <c r="BR677" s="350"/>
      <c r="BS677" s="290"/>
      <c r="BT677" s="281" t="b">
        <v>0</v>
      </c>
      <c r="BU677" s="258"/>
      <c r="BV677" s="346"/>
      <c r="BW677" s="300"/>
      <c r="BX677" s="300"/>
      <c r="BY677" s="345"/>
      <c r="BZ677" s="345"/>
      <c r="CA677" s="300"/>
      <c r="CB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c r="BM678" s="553"/>
      <c r="BN678" s="349"/>
      <c r="BO678" s="290"/>
      <c r="BP678" s="290"/>
      <c r="BQ678" s="350"/>
      <c r="BR678" s="350"/>
      <c r="BS678" s="290"/>
      <c r="BT678" s="281" t="b">
        <v>0</v>
      </c>
      <c r="BU678" s="258"/>
      <c r="BV678" s="346"/>
      <c r="BW678" s="300"/>
      <c r="BX678" s="300"/>
      <c r="BY678" s="345"/>
      <c r="BZ678" s="345"/>
      <c r="CA678" s="300"/>
      <c r="CB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c r="BM679" s="553"/>
      <c r="BN679" s="349"/>
      <c r="BO679" s="290"/>
      <c r="BP679" s="290"/>
      <c r="BQ679" s="350"/>
      <c r="BR679" s="350"/>
      <c r="BS679" s="290"/>
      <c r="BT679" s="281" t="b">
        <v>0</v>
      </c>
      <c r="BU679" s="258"/>
      <c r="BV679" s="346"/>
      <c r="BW679" s="300"/>
      <c r="BX679" s="300"/>
      <c r="BY679" s="345"/>
      <c r="BZ679" s="345"/>
      <c r="CA679" s="300"/>
      <c r="CB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c r="BM680" s="553"/>
      <c r="BN680" s="349"/>
      <c r="BO680" s="290"/>
      <c r="BP680" s="290"/>
      <c r="BQ680" s="350"/>
      <c r="BR680" s="350"/>
      <c r="BS680" s="290"/>
      <c r="BT680" s="281" t="b">
        <v>0</v>
      </c>
      <c r="BU680" s="258"/>
      <c r="BV680" s="346"/>
      <c r="BW680" s="300"/>
      <c r="BX680" s="300"/>
      <c r="BY680" s="345"/>
      <c r="BZ680" s="345"/>
      <c r="CA680" s="300"/>
      <c r="CB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c r="BM681" s="553"/>
      <c r="BN681" s="349"/>
      <c r="BO681" s="290"/>
      <c r="BP681" s="290"/>
      <c r="BQ681" s="350"/>
      <c r="BR681" s="350"/>
      <c r="BS681" s="290"/>
      <c r="BT681" s="281" t="b">
        <v>0</v>
      </c>
      <c r="BU681" s="258"/>
      <c r="BV681" s="346"/>
      <c r="BW681" s="300"/>
      <c r="BX681" s="300"/>
      <c r="BY681" s="345"/>
      <c r="BZ681" s="345"/>
      <c r="CA681" s="300"/>
      <c r="CB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c r="BM682" s="553"/>
      <c r="BN682" s="349"/>
      <c r="BO682" s="290"/>
      <c r="BP682" s="290"/>
      <c r="BQ682" s="350"/>
      <c r="BR682" s="350"/>
      <c r="BS682" s="290"/>
      <c r="BT682" s="281" t="b">
        <v>0</v>
      </c>
      <c r="BU682" s="258"/>
      <c r="BV682" s="346"/>
      <c r="BW682" s="300"/>
      <c r="BX682" s="300"/>
      <c r="BY682" s="345"/>
      <c r="BZ682" s="345"/>
      <c r="CA682" s="300"/>
      <c r="CB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c r="BM683" s="553"/>
      <c r="BN683" s="349"/>
      <c r="BO683" s="290"/>
      <c r="BP683" s="290"/>
      <c r="BQ683" s="350"/>
      <c r="BR683" s="350"/>
      <c r="BS683" s="290"/>
      <c r="BT683" s="281" t="b">
        <v>0</v>
      </c>
      <c r="BU683" s="258"/>
      <c r="BV683" s="346"/>
      <c r="BW683" s="300"/>
      <c r="BX683" s="300"/>
      <c r="BY683" s="345"/>
      <c r="BZ683" s="345"/>
      <c r="CA683" s="300"/>
      <c r="CB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c r="BM684" s="553"/>
      <c r="BN684" s="349"/>
      <c r="BO684" s="290"/>
      <c r="BP684" s="290"/>
      <c r="BQ684" s="350"/>
      <c r="BR684" s="350"/>
      <c r="BS684" s="290"/>
      <c r="BT684" s="281" t="b">
        <v>0</v>
      </c>
      <c r="BU684" s="258"/>
      <c r="BV684" s="346"/>
      <c r="BW684" s="300"/>
      <c r="BX684" s="300"/>
      <c r="BY684" s="345"/>
      <c r="BZ684" s="345"/>
      <c r="CA684" s="300"/>
      <c r="CB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c r="BM685" s="553"/>
      <c r="BN685" s="349"/>
      <c r="BO685" s="290"/>
      <c r="BP685" s="290"/>
      <c r="BQ685" s="350"/>
      <c r="BR685" s="350"/>
      <c r="BS685" s="290"/>
      <c r="BT685" s="281" t="b">
        <v>0</v>
      </c>
      <c r="BU685" s="258"/>
      <c r="BV685" s="346"/>
      <c r="BW685" s="300"/>
      <c r="BX685" s="300"/>
      <c r="BY685" s="345"/>
      <c r="BZ685" s="345"/>
      <c r="CA685" s="300"/>
      <c r="CB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c r="BM686" s="553"/>
      <c r="BN686" s="349"/>
      <c r="BO686" s="290"/>
      <c r="BP686" s="290"/>
      <c r="BQ686" s="350"/>
      <c r="BR686" s="350"/>
      <c r="BS686" s="290"/>
      <c r="BT686" s="281" t="b">
        <v>0</v>
      </c>
      <c r="BU686" s="258"/>
      <c r="BV686" s="346"/>
      <c r="BW686" s="300"/>
      <c r="BX686" s="300"/>
      <c r="BY686" s="345"/>
      <c r="BZ686" s="345"/>
      <c r="CA686" s="300"/>
      <c r="CB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c r="BM687" s="553"/>
      <c r="BN687" s="349"/>
      <c r="BO687" s="290"/>
      <c r="BP687" s="290"/>
      <c r="BQ687" s="350"/>
      <c r="BR687" s="350"/>
      <c r="BS687" s="290"/>
      <c r="BT687" s="281" t="b">
        <v>0</v>
      </c>
      <c r="BU687" s="258"/>
      <c r="BV687" s="346"/>
      <c r="BW687" s="300"/>
      <c r="BX687" s="300"/>
      <c r="BY687" s="345"/>
      <c r="BZ687" s="345"/>
      <c r="CA687" s="300"/>
      <c r="CB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c r="BM688" s="553"/>
      <c r="BN688" s="349"/>
      <c r="BO688" s="290"/>
      <c r="BP688" s="290"/>
      <c r="BQ688" s="350"/>
      <c r="BR688" s="350"/>
      <c r="BS688" s="290"/>
      <c r="BT688" s="281" t="b">
        <v>0</v>
      </c>
      <c r="BU688" s="258"/>
      <c r="BV688" s="346"/>
      <c r="BW688" s="300"/>
      <c r="BX688" s="300"/>
      <c r="BY688" s="345"/>
      <c r="BZ688" s="345"/>
      <c r="CA688" s="300"/>
      <c r="CB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c r="BM689" s="553"/>
      <c r="BN689" s="349"/>
      <c r="BO689" s="290"/>
      <c r="BP689" s="290"/>
      <c r="BQ689" s="350"/>
      <c r="BR689" s="350"/>
      <c r="BS689" s="290"/>
      <c r="BT689" s="281" t="b">
        <v>0</v>
      </c>
      <c r="BU689" s="258"/>
      <c r="BV689" s="346"/>
      <c r="BW689" s="300"/>
      <c r="BX689" s="300"/>
      <c r="BY689" s="345"/>
      <c r="BZ689" s="345"/>
      <c r="CA689" s="300"/>
      <c r="CB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c r="BM690" s="553"/>
      <c r="BN690" s="349"/>
      <c r="BO690" s="290"/>
      <c r="BP690" s="290"/>
      <c r="BQ690" s="350"/>
      <c r="BR690" s="350"/>
      <c r="BS690" s="290"/>
      <c r="BT690" s="281" t="b">
        <v>0</v>
      </c>
      <c r="BU690" s="258"/>
      <c r="BV690" s="346"/>
      <c r="BW690" s="300"/>
      <c r="BX690" s="300"/>
      <c r="BY690" s="345"/>
      <c r="BZ690" s="345"/>
      <c r="CA690" s="300"/>
      <c r="CB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c r="BM691" s="553"/>
      <c r="BN691" s="349"/>
      <c r="BO691" s="290"/>
      <c r="BP691" s="290"/>
      <c r="BQ691" s="350"/>
      <c r="BR691" s="350"/>
      <c r="BS691" s="290"/>
      <c r="BT691" s="281" t="b">
        <v>0</v>
      </c>
      <c r="BU691" s="258"/>
      <c r="BV691" s="346"/>
      <c r="BW691" s="300"/>
      <c r="BX691" s="300"/>
      <c r="BY691" s="345"/>
      <c r="BZ691" s="345"/>
      <c r="CA691" s="300"/>
      <c r="CB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c r="BM692" s="553"/>
      <c r="BN692" s="349"/>
      <c r="BO692" s="290"/>
      <c r="BP692" s="290"/>
      <c r="BQ692" s="350"/>
      <c r="BR692" s="350"/>
      <c r="BS692" s="290"/>
      <c r="BT692" s="281" t="b">
        <v>0</v>
      </c>
      <c r="BU692" s="258"/>
      <c r="BV692" s="346"/>
      <c r="BW692" s="300"/>
      <c r="BX692" s="300"/>
      <c r="BY692" s="345"/>
      <c r="BZ692" s="345"/>
      <c r="CA692" s="300"/>
      <c r="CB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c r="BM693" s="553"/>
      <c r="BN693" s="349"/>
      <c r="BO693" s="290"/>
      <c r="BP693" s="290"/>
      <c r="BQ693" s="350"/>
      <c r="BR693" s="350"/>
      <c r="BS693" s="290"/>
      <c r="BT693" s="281" t="b">
        <v>0</v>
      </c>
      <c r="BU693" s="258"/>
      <c r="BV693" s="346"/>
      <c r="BW693" s="300"/>
      <c r="BX693" s="300"/>
      <c r="BY693" s="345"/>
      <c r="BZ693" s="345"/>
      <c r="CA693" s="300"/>
      <c r="CB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c r="BM694" s="553"/>
      <c r="BN694" s="349"/>
      <c r="BO694" s="290"/>
      <c r="BP694" s="290"/>
      <c r="BQ694" s="350"/>
      <c r="BR694" s="350"/>
      <c r="BS694" s="290"/>
      <c r="BT694" s="281" t="b">
        <v>0</v>
      </c>
      <c r="BU694" s="258"/>
      <c r="BV694" s="346"/>
      <c r="BW694" s="300"/>
      <c r="BX694" s="300"/>
      <c r="BY694" s="345"/>
      <c r="BZ694" s="345"/>
      <c r="CA694" s="300"/>
      <c r="CB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c r="BM695" s="553"/>
      <c r="BN695" s="349"/>
      <c r="BO695" s="290"/>
      <c r="BP695" s="290"/>
      <c r="BQ695" s="350"/>
      <c r="BR695" s="350"/>
      <c r="BS695" s="290"/>
      <c r="BT695" s="281" t="b">
        <v>0</v>
      </c>
      <c r="BU695" s="258"/>
      <c r="BV695" s="346"/>
      <c r="BW695" s="300"/>
      <c r="BX695" s="300"/>
      <c r="BY695" s="345"/>
      <c r="BZ695" s="345"/>
      <c r="CA695" s="300"/>
      <c r="CB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c r="BM696" s="553"/>
      <c r="BN696" s="349"/>
      <c r="BO696" s="290"/>
      <c r="BP696" s="290"/>
      <c r="BQ696" s="350"/>
      <c r="BR696" s="350"/>
      <c r="BS696" s="290"/>
      <c r="BT696" s="281" t="b">
        <v>0</v>
      </c>
      <c r="BU696" s="258"/>
      <c r="BV696" s="346"/>
      <c r="BW696" s="300"/>
      <c r="BX696" s="300"/>
      <c r="BY696" s="345"/>
      <c r="BZ696" s="345"/>
      <c r="CA696" s="300"/>
      <c r="CB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c r="BM697" s="553"/>
      <c r="BN697" s="349"/>
      <c r="BO697" s="290"/>
      <c r="BP697" s="290"/>
      <c r="BQ697" s="350"/>
      <c r="BR697" s="350"/>
      <c r="BS697" s="290"/>
      <c r="BT697" s="281" t="b">
        <v>0</v>
      </c>
      <c r="BU697" s="258"/>
      <c r="BV697" s="346"/>
      <c r="BW697" s="300"/>
      <c r="BX697" s="300"/>
      <c r="BY697" s="345"/>
      <c r="BZ697" s="345"/>
      <c r="CA697" s="300"/>
      <c r="CB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c r="BM698" s="553"/>
      <c r="BN698" s="349"/>
      <c r="BO698" s="290"/>
      <c r="BP698" s="290"/>
      <c r="BQ698" s="350"/>
      <c r="BR698" s="350"/>
      <c r="BS698" s="290"/>
      <c r="BT698" s="281" t="b">
        <v>0</v>
      </c>
      <c r="BU698" s="258"/>
      <c r="BV698" s="346"/>
      <c r="BW698" s="300"/>
      <c r="BX698" s="300"/>
      <c r="BY698" s="345"/>
      <c r="BZ698" s="345"/>
      <c r="CA698" s="300"/>
      <c r="CB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c r="BM699" s="553"/>
      <c r="BN699" s="349"/>
      <c r="BO699" s="290"/>
      <c r="BP699" s="290"/>
      <c r="BQ699" s="350"/>
      <c r="BR699" s="350"/>
      <c r="BS699" s="290"/>
      <c r="BT699" s="281" t="b">
        <v>0</v>
      </c>
      <c r="BU699" s="258"/>
      <c r="BV699" s="346"/>
      <c r="BW699" s="300"/>
      <c r="BX699" s="300"/>
      <c r="BY699" s="345"/>
      <c r="BZ699" s="345"/>
      <c r="CA699" s="300"/>
      <c r="CB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c r="BM700" s="553"/>
      <c r="BN700" s="349"/>
      <c r="BO700" s="290"/>
      <c r="BP700" s="290"/>
      <c r="BQ700" s="350"/>
      <c r="BR700" s="350"/>
      <c r="BS700" s="290"/>
      <c r="BT700" s="281" t="b">
        <v>0</v>
      </c>
      <c r="BU700" s="258"/>
      <c r="BV700" s="346"/>
      <c r="BW700" s="300"/>
      <c r="BX700" s="300"/>
      <c r="BY700" s="345"/>
      <c r="BZ700" s="345"/>
      <c r="CA700" s="300"/>
      <c r="CB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c r="BM701" s="553"/>
      <c r="BN701" s="349"/>
      <c r="BO701" s="290"/>
      <c r="BP701" s="290"/>
      <c r="BQ701" s="350"/>
      <c r="BR701" s="350"/>
      <c r="BS701" s="290"/>
      <c r="BT701" s="281" t="b">
        <v>0</v>
      </c>
      <c r="BU701" s="258"/>
      <c r="BV701" s="346"/>
      <c r="BW701" s="300"/>
      <c r="BX701" s="300"/>
      <c r="BY701" s="345"/>
      <c r="BZ701" s="345"/>
      <c r="CA701" s="300"/>
      <c r="CB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c r="BM702" s="553"/>
      <c r="BN702" s="349"/>
      <c r="BO702" s="290"/>
      <c r="BP702" s="290"/>
      <c r="BQ702" s="350"/>
      <c r="BR702" s="350"/>
      <c r="BS702" s="290"/>
      <c r="BT702" s="281" t="b">
        <v>0</v>
      </c>
      <c r="BU702" s="258"/>
      <c r="BV702" s="346"/>
      <c r="BW702" s="300"/>
      <c r="BX702" s="300"/>
      <c r="BY702" s="345"/>
      <c r="BZ702" s="345"/>
      <c r="CA702" s="300"/>
      <c r="CB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c r="BM703" s="553"/>
      <c r="BN703" s="349"/>
      <c r="BO703" s="290"/>
      <c r="BP703" s="290"/>
      <c r="BQ703" s="350"/>
      <c r="BR703" s="350"/>
      <c r="BS703" s="290"/>
      <c r="BT703" s="281" t="b">
        <v>0</v>
      </c>
      <c r="BU703" s="258"/>
      <c r="BV703" s="346"/>
      <c r="BW703" s="300"/>
      <c r="BX703" s="300"/>
      <c r="BY703" s="345"/>
      <c r="BZ703" s="345"/>
      <c r="CA703" s="300"/>
      <c r="CB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c r="BM704" s="553"/>
      <c r="BN704" s="349"/>
      <c r="BO704" s="290"/>
      <c r="BP704" s="290"/>
      <c r="BQ704" s="350"/>
      <c r="BR704" s="350"/>
      <c r="BS704" s="290"/>
      <c r="BT704" s="281" t="b">
        <v>0</v>
      </c>
      <c r="BU704" s="258"/>
      <c r="BV704" s="346"/>
      <c r="BW704" s="300"/>
      <c r="BX704" s="300"/>
      <c r="BY704" s="345"/>
      <c r="BZ704" s="345"/>
      <c r="CA704" s="300"/>
      <c r="CB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c r="BM705" s="553"/>
      <c r="BN705" s="349"/>
      <c r="BO705" s="290"/>
      <c r="BP705" s="290"/>
      <c r="BQ705" s="350"/>
      <c r="BR705" s="350"/>
      <c r="BS705" s="290"/>
      <c r="BT705" s="281" t="b">
        <v>0</v>
      </c>
      <c r="BU705" s="258"/>
      <c r="BV705" s="346"/>
      <c r="BW705" s="300"/>
      <c r="BX705" s="300"/>
      <c r="BY705" s="345"/>
      <c r="BZ705" s="345"/>
      <c r="CA705" s="300"/>
      <c r="CB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c r="BM706" s="553"/>
      <c r="BN706" s="349"/>
      <c r="BO706" s="290"/>
      <c r="BP706" s="290"/>
      <c r="BQ706" s="350"/>
      <c r="BR706" s="350"/>
      <c r="BS706" s="290"/>
      <c r="BT706" s="281" t="b">
        <v>0</v>
      </c>
      <c r="BU706" s="258"/>
      <c r="BV706" s="346"/>
      <c r="BW706" s="300"/>
      <c r="BX706" s="300"/>
      <c r="BY706" s="345"/>
      <c r="BZ706" s="345"/>
      <c r="CA706" s="300"/>
      <c r="CB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c r="BM707" s="553"/>
      <c r="BN707" s="349"/>
      <c r="BO707" s="290"/>
      <c r="BP707" s="290"/>
      <c r="BQ707" s="350"/>
      <c r="BR707" s="350"/>
      <c r="BS707" s="290"/>
      <c r="BT707" s="281" t="b">
        <v>0</v>
      </c>
      <c r="BU707" s="258"/>
      <c r="BV707" s="346"/>
      <c r="BW707" s="300"/>
      <c r="BX707" s="300"/>
      <c r="BY707" s="345"/>
      <c r="BZ707" s="345"/>
      <c r="CA707" s="300"/>
      <c r="CB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c r="BM708" s="553"/>
      <c r="BN708" s="349"/>
      <c r="BO708" s="290"/>
      <c r="BP708" s="290"/>
      <c r="BQ708" s="350"/>
      <c r="BR708" s="350"/>
      <c r="BS708" s="290"/>
      <c r="BT708" s="281" t="b">
        <v>0</v>
      </c>
      <c r="BU708" s="258"/>
      <c r="BV708" s="346"/>
      <c r="BW708" s="300"/>
      <c r="BX708" s="300"/>
      <c r="BY708" s="345"/>
      <c r="BZ708" s="345"/>
      <c r="CA708" s="300"/>
      <c r="CB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c r="BM709" s="553"/>
      <c r="BN709" s="349"/>
      <c r="BO709" s="290"/>
      <c r="BP709" s="290"/>
      <c r="BQ709" s="350"/>
      <c r="BR709" s="350"/>
      <c r="BS709" s="290"/>
      <c r="BT709" s="281" t="b">
        <v>0</v>
      </c>
      <c r="BU709" s="258"/>
      <c r="BV709" s="346"/>
      <c r="BW709" s="300"/>
      <c r="BX709" s="300"/>
      <c r="BY709" s="345"/>
      <c r="BZ709" s="345"/>
      <c r="CA709" s="300"/>
      <c r="CB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c r="BM710" s="553"/>
      <c r="BN710" s="349"/>
      <c r="BO710" s="290"/>
      <c r="BP710" s="290"/>
      <c r="BQ710" s="350"/>
      <c r="BR710" s="350"/>
      <c r="BS710" s="290"/>
      <c r="BT710" s="281" t="b">
        <v>0</v>
      </c>
      <c r="BU710" s="258"/>
      <c r="BV710" s="346"/>
      <c r="BW710" s="300"/>
      <c r="BX710" s="300"/>
      <c r="BY710" s="345"/>
      <c r="BZ710" s="345"/>
      <c r="CA710" s="300"/>
      <c r="CB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c r="BM711" s="553"/>
      <c r="BN711" s="349"/>
      <c r="BO711" s="290"/>
      <c r="BP711" s="290"/>
      <c r="BQ711" s="350"/>
      <c r="BR711" s="350"/>
      <c r="BS711" s="290"/>
      <c r="BT711" s="281" t="b">
        <v>0</v>
      </c>
      <c r="BU711" s="258"/>
      <c r="BV711" s="346"/>
      <c r="BW711" s="300"/>
      <c r="BX711" s="300"/>
      <c r="BY711" s="345"/>
      <c r="BZ711" s="345"/>
      <c r="CA711" s="300"/>
      <c r="CB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c r="BM712" s="553"/>
      <c r="BN712" s="349"/>
      <c r="BO712" s="290"/>
      <c r="BP712" s="290"/>
      <c r="BQ712" s="350"/>
      <c r="BR712" s="350"/>
      <c r="BS712" s="290"/>
      <c r="BT712" s="281" t="b">
        <v>0</v>
      </c>
      <c r="BU712" s="258"/>
      <c r="BV712" s="346"/>
      <c r="BW712" s="300"/>
      <c r="BX712" s="300"/>
      <c r="BY712" s="345"/>
      <c r="BZ712" s="345"/>
      <c r="CA712" s="300"/>
      <c r="CB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c r="BM713" s="553"/>
      <c r="BN713" s="349"/>
      <c r="BO713" s="290"/>
      <c r="BP713" s="290"/>
      <c r="BQ713" s="350"/>
      <c r="BR713" s="350"/>
      <c r="BS713" s="290"/>
      <c r="BT713" s="281" t="b">
        <v>0</v>
      </c>
      <c r="BU713" s="258"/>
      <c r="BV713" s="346"/>
      <c r="BW713" s="300"/>
      <c r="BX713" s="300"/>
      <c r="BY713" s="345"/>
      <c r="BZ713" s="345"/>
      <c r="CA713" s="300"/>
      <c r="CB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c r="BM714" s="553"/>
      <c r="BN714" s="349"/>
      <c r="BO714" s="290"/>
      <c r="BP714" s="290"/>
      <c r="BQ714" s="350"/>
      <c r="BR714" s="350"/>
      <c r="BS714" s="290"/>
      <c r="BT714" s="281" t="b">
        <v>0</v>
      </c>
      <c r="BU714" s="258"/>
      <c r="BV714" s="346"/>
      <c r="BW714" s="300"/>
      <c r="BX714" s="300"/>
      <c r="BY714" s="345"/>
      <c r="BZ714" s="345"/>
      <c r="CA714" s="300"/>
      <c r="CB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c r="BM715" s="553"/>
      <c r="BN715" s="349"/>
      <c r="BO715" s="290"/>
      <c r="BP715" s="290"/>
      <c r="BQ715" s="350"/>
      <c r="BR715" s="350"/>
      <c r="BS715" s="290"/>
      <c r="BT715" s="281" t="b">
        <v>0</v>
      </c>
      <c r="BU715" s="258"/>
      <c r="BV715" s="346"/>
      <c r="BW715" s="300"/>
      <c r="BX715" s="300"/>
      <c r="BY715" s="345"/>
      <c r="BZ715" s="345"/>
      <c r="CA715" s="300"/>
      <c r="CB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c r="BM716" s="553"/>
      <c r="BN716" s="349"/>
      <c r="BO716" s="290"/>
      <c r="BP716" s="290"/>
      <c r="BQ716" s="350"/>
      <c r="BR716" s="350"/>
      <c r="BS716" s="290"/>
      <c r="BT716" s="281" t="b">
        <v>0</v>
      </c>
      <c r="BU716" s="258"/>
      <c r="BV716" s="346"/>
      <c r="BW716" s="300"/>
      <c r="BX716" s="300"/>
      <c r="BY716" s="345"/>
      <c r="BZ716" s="345"/>
      <c r="CA716" s="300"/>
      <c r="CB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c r="BM717" s="553"/>
      <c r="BN717" s="349"/>
      <c r="BO717" s="290"/>
      <c r="BP717" s="290"/>
      <c r="BQ717" s="350"/>
      <c r="BR717" s="350"/>
      <c r="BS717" s="290"/>
      <c r="BT717" s="281" t="b">
        <v>0</v>
      </c>
      <c r="BU717" s="258"/>
      <c r="BV717" s="346"/>
      <c r="BW717" s="300"/>
      <c r="BX717" s="300"/>
      <c r="BY717" s="345"/>
      <c r="BZ717" s="345"/>
      <c r="CA717" s="300"/>
      <c r="CB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c r="BM718" s="553"/>
      <c r="BN718" s="349"/>
      <c r="BO718" s="290"/>
      <c r="BP718" s="290"/>
      <c r="BQ718" s="350"/>
      <c r="BR718" s="350"/>
      <c r="BS718" s="290"/>
      <c r="BT718" s="281" t="b">
        <v>0</v>
      </c>
      <c r="BU718" s="258"/>
      <c r="BV718" s="346"/>
      <c r="BW718" s="300"/>
      <c r="BX718" s="300"/>
      <c r="BY718" s="345"/>
      <c r="BZ718" s="345"/>
      <c r="CA718" s="300"/>
      <c r="CB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c r="BM719" s="553"/>
      <c r="BN719" s="349"/>
      <c r="BO719" s="290"/>
      <c r="BP719" s="290"/>
      <c r="BQ719" s="350"/>
      <c r="BR719" s="350"/>
      <c r="BS719" s="290"/>
      <c r="BT719" s="281" t="b">
        <v>0</v>
      </c>
      <c r="BU719" s="258"/>
      <c r="BV719" s="346"/>
      <c r="BW719" s="300"/>
      <c r="BX719" s="300"/>
      <c r="BY719" s="345"/>
      <c r="BZ719" s="345"/>
      <c r="CA719" s="300"/>
      <c r="CB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c r="BM720" s="553"/>
      <c r="BN720" s="349"/>
      <c r="BO720" s="290"/>
      <c r="BP720" s="290"/>
      <c r="BQ720" s="350"/>
      <c r="BR720" s="350"/>
      <c r="BS720" s="290"/>
      <c r="BT720" s="281" t="b">
        <v>0</v>
      </c>
      <c r="BU720" s="258"/>
      <c r="BV720" s="346"/>
      <c r="BW720" s="300"/>
      <c r="BX720" s="300"/>
      <c r="BY720" s="345"/>
      <c r="BZ720" s="345"/>
      <c r="CA720" s="300"/>
      <c r="CB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c r="BM721" s="553"/>
      <c r="BN721" s="349"/>
      <c r="BO721" s="290"/>
      <c r="BP721" s="290"/>
      <c r="BQ721" s="350"/>
      <c r="BR721" s="350"/>
      <c r="BS721" s="290"/>
      <c r="BT721" s="281" t="b">
        <v>0</v>
      </c>
      <c r="BU721" s="258"/>
      <c r="BV721" s="346"/>
      <c r="BW721" s="300"/>
      <c r="BX721" s="300"/>
      <c r="BY721" s="345"/>
      <c r="BZ721" s="345"/>
      <c r="CA721" s="300"/>
      <c r="CB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c r="BM722" s="553"/>
      <c r="BN722" s="349"/>
      <c r="BO722" s="290"/>
      <c r="BP722" s="290"/>
      <c r="BQ722" s="350"/>
      <c r="BR722" s="350"/>
      <c r="BS722" s="290"/>
      <c r="BT722" s="281" t="b">
        <v>0</v>
      </c>
      <c r="BU722" s="258"/>
      <c r="BV722" s="346"/>
      <c r="BW722" s="300"/>
      <c r="BX722" s="300"/>
      <c r="BY722" s="345"/>
      <c r="BZ722" s="345"/>
      <c r="CA722" s="300"/>
      <c r="CB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c r="BM723" s="553"/>
      <c r="BN723" s="349"/>
      <c r="BO723" s="290"/>
      <c r="BP723" s="290"/>
      <c r="BQ723" s="350"/>
      <c r="BR723" s="350"/>
      <c r="BS723" s="290"/>
      <c r="BT723" s="281" t="b">
        <v>0</v>
      </c>
      <c r="BU723" s="258"/>
      <c r="BV723" s="346"/>
      <c r="BW723" s="300"/>
      <c r="BX723" s="300"/>
      <c r="BY723" s="345"/>
      <c r="BZ723" s="345"/>
      <c r="CA723" s="300"/>
      <c r="CB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c r="BM724" s="553"/>
      <c r="BN724" s="349"/>
      <c r="BO724" s="290"/>
      <c r="BP724" s="290"/>
      <c r="BQ724" s="350"/>
      <c r="BR724" s="350"/>
      <c r="BS724" s="290"/>
      <c r="BT724" s="281" t="b">
        <v>0</v>
      </c>
      <c r="BU724" s="258"/>
      <c r="BV724" s="346"/>
      <c r="BW724" s="300"/>
      <c r="BX724" s="300"/>
      <c r="BY724" s="345"/>
      <c r="BZ724" s="345"/>
      <c r="CA724" s="300"/>
      <c r="CB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c r="BM725" s="553"/>
      <c r="BN725" s="349"/>
      <c r="BO725" s="290"/>
      <c r="BP725" s="290"/>
      <c r="BQ725" s="350"/>
      <c r="BR725" s="350"/>
      <c r="BS725" s="290"/>
      <c r="BT725" s="281" t="b">
        <v>0</v>
      </c>
      <c r="BU725" s="258"/>
      <c r="BV725" s="346"/>
      <c r="BW725" s="300"/>
      <c r="BX725" s="300"/>
      <c r="BY725" s="345"/>
      <c r="BZ725" s="345"/>
      <c r="CA725" s="300"/>
      <c r="CB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c r="BM726" s="553"/>
      <c r="BN726" s="349"/>
      <c r="BO726" s="290"/>
      <c r="BP726" s="290"/>
      <c r="BQ726" s="350"/>
      <c r="BR726" s="350"/>
      <c r="BS726" s="290"/>
      <c r="BT726" s="281" t="b">
        <v>0</v>
      </c>
      <c r="BU726" s="258"/>
      <c r="BV726" s="346"/>
      <c r="BW726" s="300"/>
      <c r="BX726" s="300"/>
      <c r="BY726" s="345"/>
      <c r="BZ726" s="345"/>
      <c r="CA726" s="300"/>
      <c r="CB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c r="BM727" s="553"/>
      <c r="BN727" s="349"/>
      <c r="BO727" s="290"/>
      <c r="BP727" s="290"/>
      <c r="BQ727" s="350"/>
      <c r="BR727" s="350"/>
      <c r="BS727" s="290"/>
      <c r="BT727" s="281" t="b">
        <v>0</v>
      </c>
      <c r="BU727" s="258"/>
      <c r="BV727" s="346"/>
      <c r="BW727" s="300"/>
      <c r="BX727" s="300"/>
      <c r="BY727" s="345"/>
      <c r="BZ727" s="345"/>
      <c r="CA727" s="300"/>
      <c r="CB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c r="BM728" s="553"/>
      <c r="BN728" s="349"/>
      <c r="BO728" s="290"/>
      <c r="BP728" s="290"/>
      <c r="BQ728" s="350"/>
      <c r="BR728" s="350"/>
      <c r="BS728" s="290"/>
      <c r="BT728" s="281" t="b">
        <v>0</v>
      </c>
      <c r="BU728" s="258"/>
      <c r="BV728" s="346"/>
      <c r="BW728" s="300"/>
      <c r="BX728" s="300"/>
      <c r="BY728" s="345"/>
      <c r="BZ728" s="345"/>
      <c r="CA728" s="300"/>
      <c r="CB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c r="BM729" s="553"/>
      <c r="BN729" s="349"/>
      <c r="BO729" s="290"/>
      <c r="BP729" s="290"/>
      <c r="BQ729" s="350"/>
      <c r="BR729" s="350"/>
      <c r="BS729" s="290"/>
      <c r="BT729" s="281" t="b">
        <v>0</v>
      </c>
      <c r="BU729" s="258"/>
      <c r="BV729" s="346"/>
      <c r="BW729" s="300"/>
      <c r="BX729" s="300"/>
      <c r="BY729" s="345"/>
      <c r="BZ729" s="345"/>
      <c r="CA729" s="300"/>
      <c r="CB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c r="BM730" s="553"/>
      <c r="BN730" s="349"/>
      <c r="BO730" s="290"/>
      <c r="BP730" s="290"/>
      <c r="BQ730" s="350"/>
      <c r="BR730" s="350"/>
      <c r="BS730" s="290"/>
      <c r="BT730" s="281" t="b">
        <v>0</v>
      </c>
      <c r="BU730" s="258"/>
      <c r="BV730" s="346"/>
      <c r="BW730" s="300"/>
      <c r="BX730" s="300"/>
      <c r="BY730" s="345"/>
      <c r="BZ730" s="345"/>
      <c r="CA730" s="300"/>
      <c r="CB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c r="BM731" s="553"/>
      <c r="BN731" s="349"/>
      <c r="BO731" s="290"/>
      <c r="BP731" s="290"/>
      <c r="BQ731" s="350"/>
      <c r="BR731" s="350"/>
      <c r="BS731" s="290"/>
      <c r="BT731" s="281" t="b">
        <v>0</v>
      </c>
      <c r="BU731" s="258"/>
      <c r="BV731" s="346"/>
      <c r="BW731" s="300"/>
      <c r="BX731" s="300"/>
      <c r="BY731" s="345"/>
      <c r="BZ731" s="345"/>
      <c r="CA731" s="300"/>
      <c r="CB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c r="BM732" s="553"/>
      <c r="BN732" s="349"/>
      <c r="BO732" s="290"/>
      <c r="BP732" s="290"/>
      <c r="BQ732" s="350"/>
      <c r="BR732" s="350"/>
      <c r="BS732" s="290"/>
      <c r="BT732" s="281" t="b">
        <v>0</v>
      </c>
      <c r="BU732" s="258"/>
      <c r="BV732" s="346"/>
      <c r="BW732" s="300"/>
      <c r="BX732" s="300"/>
      <c r="BY732" s="345"/>
      <c r="BZ732" s="345"/>
      <c r="CA732" s="300"/>
      <c r="CB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c r="BM733" s="553"/>
      <c r="BN733" s="349"/>
      <c r="BO733" s="290"/>
      <c r="BP733" s="290"/>
      <c r="BQ733" s="350"/>
      <c r="BR733" s="350"/>
      <c r="BS733" s="290"/>
      <c r="BT733" s="281" t="b">
        <v>0</v>
      </c>
      <c r="BU733" s="258"/>
      <c r="BV733" s="346"/>
      <c r="BW733" s="300"/>
      <c r="BX733" s="300"/>
      <c r="BY733" s="345"/>
      <c r="BZ733" s="345"/>
      <c r="CA733" s="300"/>
      <c r="CB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c r="BM734" s="553"/>
      <c r="BN734" s="349"/>
      <c r="BO734" s="290"/>
      <c r="BP734" s="290"/>
      <c r="BQ734" s="350"/>
      <c r="BR734" s="350"/>
      <c r="BS734" s="290"/>
      <c r="BT734" s="281" t="b">
        <v>0</v>
      </c>
      <c r="BU734" s="258"/>
      <c r="BV734" s="346"/>
      <c r="BW734" s="300"/>
      <c r="BX734" s="300"/>
      <c r="BY734" s="345"/>
      <c r="BZ734" s="345"/>
      <c r="CA734" s="300"/>
      <c r="CB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c r="BM735" s="553"/>
      <c r="BN735" s="349"/>
      <c r="BO735" s="290"/>
      <c r="BP735" s="290"/>
      <c r="BQ735" s="350"/>
      <c r="BR735" s="350"/>
      <c r="BS735" s="290"/>
      <c r="BT735" s="281" t="b">
        <v>0</v>
      </c>
      <c r="BU735" s="258"/>
      <c r="BV735" s="346"/>
      <c r="BW735" s="300"/>
      <c r="BX735" s="300"/>
      <c r="BY735" s="345"/>
      <c r="BZ735" s="345"/>
      <c r="CA735" s="300"/>
      <c r="CB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c r="BM736" s="553"/>
      <c r="BN736" s="349"/>
      <c r="BO736" s="290"/>
      <c r="BP736" s="290"/>
      <c r="BQ736" s="350"/>
      <c r="BR736" s="350"/>
      <c r="BS736" s="290"/>
      <c r="BT736" s="281" t="b">
        <v>0</v>
      </c>
      <c r="BU736" s="258"/>
      <c r="BV736" s="346"/>
      <c r="BW736" s="300"/>
      <c r="BX736" s="300"/>
      <c r="BY736" s="345"/>
      <c r="BZ736" s="345"/>
      <c r="CA736" s="300"/>
      <c r="CB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c r="BM737" s="553"/>
      <c r="BN737" s="349"/>
      <c r="BO737" s="290"/>
      <c r="BP737" s="290"/>
      <c r="BQ737" s="350"/>
      <c r="BR737" s="350"/>
      <c r="BS737" s="290"/>
      <c r="BT737" s="281" t="b">
        <v>0</v>
      </c>
      <c r="BU737" s="258"/>
      <c r="BV737" s="346"/>
      <c r="BW737" s="300"/>
      <c r="BX737" s="300"/>
      <c r="BY737" s="345"/>
      <c r="BZ737" s="345"/>
      <c r="CA737" s="300"/>
      <c r="CB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c r="BM738" s="553"/>
      <c r="BN738" s="349"/>
      <c r="BO738" s="290"/>
      <c r="BP738" s="290"/>
      <c r="BQ738" s="350"/>
      <c r="BR738" s="350"/>
      <c r="BS738" s="290"/>
      <c r="BT738" s="281" t="b">
        <v>0</v>
      </c>
      <c r="BU738" s="258"/>
      <c r="BV738" s="346"/>
      <c r="BW738" s="300"/>
      <c r="BX738" s="300"/>
      <c r="BY738" s="345"/>
      <c r="BZ738" s="345"/>
      <c r="CA738" s="300"/>
      <c r="CB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c r="BM739" s="553"/>
      <c r="BN739" s="349"/>
      <c r="BO739" s="290"/>
      <c r="BP739" s="290"/>
      <c r="BQ739" s="350"/>
      <c r="BR739" s="350"/>
      <c r="BS739" s="290"/>
      <c r="BT739" s="281" t="b">
        <v>0</v>
      </c>
      <c r="BU739" s="258"/>
      <c r="BV739" s="346"/>
      <c r="BW739" s="300"/>
      <c r="BX739" s="300"/>
      <c r="BY739" s="345"/>
      <c r="BZ739" s="345"/>
      <c r="CA739" s="300"/>
      <c r="CB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c r="BM740" s="553"/>
      <c r="BN740" s="349"/>
      <c r="BO740" s="290"/>
      <c r="BP740" s="290"/>
      <c r="BQ740" s="350"/>
      <c r="BR740" s="350"/>
      <c r="BS740" s="290"/>
      <c r="BT740" s="281" t="b">
        <v>0</v>
      </c>
      <c r="BU740" s="258"/>
      <c r="BV740" s="346"/>
      <c r="BW740" s="300"/>
      <c r="BX740" s="300"/>
      <c r="BY740" s="345"/>
      <c r="BZ740" s="345"/>
      <c r="CA740" s="300"/>
      <c r="CB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c r="BM741" s="553"/>
      <c r="BN741" s="349"/>
      <c r="BO741" s="290"/>
      <c r="BP741" s="290"/>
      <c r="BQ741" s="350"/>
      <c r="BR741" s="350"/>
      <c r="BS741" s="290"/>
      <c r="BT741" s="281" t="b">
        <v>0</v>
      </c>
      <c r="BU741" s="258"/>
      <c r="BV741" s="346"/>
      <c r="BW741" s="300"/>
      <c r="BX741" s="300"/>
      <c r="BY741" s="345"/>
      <c r="BZ741" s="345"/>
      <c r="CA741" s="300"/>
      <c r="CB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c r="BM742" s="553"/>
      <c r="BN742" s="349"/>
      <c r="BO742" s="290"/>
      <c r="BP742" s="290"/>
      <c r="BQ742" s="350"/>
      <c r="BR742" s="350"/>
      <c r="BS742" s="290"/>
      <c r="BT742" s="281" t="b">
        <v>0</v>
      </c>
      <c r="BU742" s="258"/>
      <c r="BV742" s="346"/>
      <c r="BW742" s="300"/>
      <c r="BX742" s="300"/>
      <c r="BY742" s="345"/>
      <c r="BZ742" s="345"/>
      <c r="CA742" s="300"/>
      <c r="CB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c r="BM743" s="553"/>
      <c r="BN743" s="349"/>
      <c r="BO743" s="290"/>
      <c r="BP743" s="290"/>
      <c r="BQ743" s="350"/>
      <c r="BR743" s="350"/>
      <c r="BS743" s="290"/>
      <c r="BT743" s="281" t="b">
        <v>0</v>
      </c>
      <c r="BU743" s="258"/>
      <c r="BV743" s="346"/>
      <c r="BW743" s="300"/>
      <c r="BX743" s="300"/>
      <c r="BY743" s="345"/>
      <c r="BZ743" s="345"/>
      <c r="CA743" s="300"/>
      <c r="CB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c r="BM744" s="553"/>
      <c r="BN744" s="349"/>
      <c r="BO744" s="290"/>
      <c r="BP744" s="290"/>
      <c r="BQ744" s="350"/>
      <c r="BR744" s="350"/>
      <c r="BS744" s="290"/>
      <c r="BT744" s="281" t="b">
        <v>0</v>
      </c>
      <c r="BU744" s="258"/>
      <c r="BV744" s="346"/>
      <c r="BW744" s="300"/>
      <c r="BX744" s="300"/>
      <c r="BY744" s="345"/>
      <c r="BZ744" s="345"/>
      <c r="CA744" s="300"/>
      <c r="CB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c r="BM745" s="553"/>
      <c r="BN745" s="349"/>
      <c r="BO745" s="290"/>
      <c r="BP745" s="290"/>
      <c r="BQ745" s="350"/>
      <c r="BR745" s="350"/>
      <c r="BS745" s="290"/>
      <c r="BT745" s="281" t="b">
        <v>0</v>
      </c>
      <c r="BU745" s="258"/>
      <c r="BV745" s="346"/>
      <c r="BW745" s="300"/>
      <c r="BX745" s="300"/>
      <c r="BY745" s="345"/>
      <c r="BZ745" s="345"/>
      <c r="CA745" s="300"/>
      <c r="CB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c r="BM746" s="553"/>
      <c r="BN746" s="349"/>
      <c r="BO746" s="290"/>
      <c r="BP746" s="290"/>
      <c r="BQ746" s="350"/>
      <c r="BR746" s="350"/>
      <c r="BS746" s="290"/>
      <c r="BT746" s="281" t="b">
        <v>0</v>
      </c>
      <c r="BU746" s="258"/>
      <c r="BV746" s="346"/>
      <c r="BW746" s="300"/>
      <c r="BX746" s="300"/>
      <c r="BY746" s="345"/>
      <c r="BZ746" s="345"/>
      <c r="CA746" s="300"/>
      <c r="CB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c r="BM747" s="553"/>
      <c r="BN747" s="349"/>
      <c r="BO747" s="290"/>
      <c r="BP747" s="290"/>
      <c r="BQ747" s="350"/>
      <c r="BR747" s="350"/>
      <c r="BS747" s="290"/>
      <c r="BT747" s="281" t="b">
        <v>0</v>
      </c>
      <c r="BU747" s="258"/>
      <c r="BV747" s="346"/>
      <c r="BW747" s="300"/>
      <c r="BX747" s="300"/>
      <c r="BY747" s="345"/>
      <c r="BZ747" s="345"/>
      <c r="CA747" s="300"/>
      <c r="CB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c r="BM748" s="553"/>
      <c r="BN748" s="349"/>
      <c r="BO748" s="290"/>
      <c r="BP748" s="290"/>
      <c r="BQ748" s="350"/>
      <c r="BR748" s="350"/>
      <c r="BS748" s="290"/>
      <c r="BT748" s="281" t="b">
        <v>0</v>
      </c>
      <c r="BU748" s="258"/>
      <c r="BV748" s="346"/>
      <c r="BW748" s="300"/>
      <c r="BX748" s="300"/>
      <c r="BY748" s="345"/>
      <c r="BZ748" s="345"/>
      <c r="CA748" s="300"/>
      <c r="CB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c r="BM749" s="553"/>
      <c r="BN749" s="349"/>
      <c r="BO749" s="290"/>
      <c r="BP749" s="290"/>
      <c r="BQ749" s="350"/>
      <c r="BR749" s="350"/>
      <c r="BS749" s="290"/>
      <c r="BT749" s="281" t="b">
        <v>0</v>
      </c>
      <c r="BU749" s="258"/>
      <c r="BV749" s="346"/>
      <c r="BW749" s="300"/>
      <c r="BX749" s="300"/>
      <c r="BY749" s="345"/>
      <c r="BZ749" s="345"/>
      <c r="CA749" s="300"/>
      <c r="CB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c r="BM750" s="553"/>
      <c r="BN750" s="349"/>
      <c r="BO750" s="290"/>
      <c r="BP750" s="290"/>
      <c r="BQ750" s="350"/>
      <c r="BR750" s="350"/>
      <c r="BS750" s="290"/>
      <c r="BT750" s="281" t="b">
        <v>0</v>
      </c>
      <c r="BU750" s="258"/>
      <c r="BV750" s="346"/>
      <c r="BW750" s="300"/>
      <c r="BX750" s="300"/>
      <c r="BY750" s="345"/>
      <c r="BZ750" s="345"/>
      <c r="CA750" s="300"/>
      <c r="CB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c r="BM751" s="553"/>
      <c r="BN751" s="349"/>
      <c r="BO751" s="290"/>
      <c r="BP751" s="290"/>
      <c r="BQ751" s="350"/>
      <c r="BR751" s="350"/>
      <c r="BS751" s="290"/>
      <c r="BT751" s="281" t="b">
        <v>0</v>
      </c>
      <c r="BU751" s="258"/>
      <c r="BV751" s="346"/>
      <c r="BW751" s="300"/>
      <c r="BX751" s="300"/>
      <c r="BY751" s="345"/>
      <c r="BZ751" s="345"/>
      <c r="CA751" s="300"/>
      <c r="CB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c r="BM752" s="553"/>
      <c r="BN752" s="349"/>
      <c r="BO752" s="290"/>
      <c r="BP752" s="290"/>
      <c r="BQ752" s="350"/>
      <c r="BR752" s="350"/>
      <c r="BS752" s="290"/>
      <c r="BT752" s="281" t="b">
        <v>0</v>
      </c>
      <c r="BU752" s="258"/>
      <c r="BV752" s="346"/>
      <c r="BW752" s="300"/>
      <c r="BX752" s="300"/>
      <c r="BY752" s="345"/>
      <c r="BZ752" s="345"/>
      <c r="CA752" s="300"/>
      <c r="CB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c r="BM753" s="553"/>
      <c r="BN753" s="349"/>
      <c r="BO753" s="290"/>
      <c r="BP753" s="290"/>
      <c r="BQ753" s="350"/>
      <c r="BR753" s="350"/>
      <c r="BS753" s="290"/>
      <c r="BT753" s="281" t="b">
        <v>0</v>
      </c>
      <c r="BU753" s="258"/>
      <c r="BV753" s="346"/>
      <c r="BW753" s="300"/>
      <c r="BX753" s="300"/>
      <c r="BY753" s="345"/>
      <c r="BZ753" s="345"/>
      <c r="CA753" s="300"/>
      <c r="CB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c r="BM754" s="553"/>
      <c r="BN754" s="349"/>
      <c r="BO754" s="290"/>
      <c r="BP754" s="290"/>
      <c r="BQ754" s="350"/>
      <c r="BR754" s="350"/>
      <c r="BS754" s="290"/>
      <c r="BT754" s="281" t="b">
        <v>0</v>
      </c>
      <c r="BU754" s="258"/>
      <c r="BV754" s="346"/>
      <c r="BW754" s="300"/>
      <c r="BX754" s="300"/>
      <c r="BY754" s="345"/>
      <c r="BZ754" s="345"/>
      <c r="CA754" s="300"/>
      <c r="CB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c r="BM755" s="553"/>
      <c r="BN755" s="349"/>
      <c r="BO755" s="290"/>
      <c r="BP755" s="290"/>
      <c r="BQ755" s="350"/>
      <c r="BR755" s="350"/>
      <c r="BS755" s="290"/>
      <c r="BT755" s="281" t="b">
        <v>0</v>
      </c>
      <c r="BU755" s="258"/>
      <c r="BV755" s="346"/>
      <c r="BW755" s="300"/>
      <c r="BX755" s="300"/>
      <c r="BY755" s="345"/>
      <c r="BZ755" s="345"/>
      <c r="CA755" s="300"/>
      <c r="CB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c r="BM756" s="553"/>
      <c r="BN756" s="349"/>
      <c r="BO756" s="290"/>
      <c r="BP756" s="290"/>
      <c r="BQ756" s="350"/>
      <c r="BR756" s="350"/>
      <c r="BS756" s="290"/>
      <c r="BT756" s="281" t="b">
        <v>0</v>
      </c>
      <c r="BU756" s="258"/>
      <c r="BV756" s="346"/>
      <c r="BW756" s="300"/>
      <c r="BX756" s="300"/>
      <c r="BY756" s="345"/>
      <c r="BZ756" s="345"/>
      <c r="CA756" s="300"/>
      <c r="CB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c r="BM757" s="553"/>
      <c r="BN757" s="349"/>
      <c r="BO757" s="290"/>
      <c r="BP757" s="290"/>
      <c r="BQ757" s="350"/>
      <c r="BR757" s="350"/>
      <c r="BS757" s="290"/>
      <c r="BT757" s="281" t="b">
        <v>0</v>
      </c>
      <c r="BU757" s="258"/>
      <c r="BV757" s="346"/>
      <c r="BW757" s="300"/>
      <c r="BX757" s="300"/>
      <c r="BY757" s="345"/>
      <c r="BZ757" s="345"/>
      <c r="CA757" s="300"/>
      <c r="CB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c r="BM758" s="553"/>
      <c r="BN758" s="349"/>
      <c r="BO758" s="290"/>
      <c r="BP758" s="290"/>
      <c r="BQ758" s="350"/>
      <c r="BR758" s="350"/>
      <c r="BS758" s="290"/>
      <c r="BT758" s="281" t="b">
        <v>0</v>
      </c>
      <c r="BU758" s="258"/>
      <c r="BV758" s="346"/>
      <c r="BW758" s="300"/>
      <c r="BX758" s="300"/>
      <c r="BY758" s="345"/>
      <c r="BZ758" s="345"/>
      <c r="CA758" s="300"/>
      <c r="CB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c r="BM759" s="553"/>
      <c r="BN759" s="349"/>
      <c r="BO759" s="290"/>
      <c r="BP759" s="290"/>
      <c r="BQ759" s="350"/>
      <c r="BR759" s="350"/>
      <c r="BS759" s="290"/>
      <c r="BT759" s="281" t="b">
        <v>0</v>
      </c>
      <c r="BU759" s="258"/>
      <c r="BV759" s="346"/>
      <c r="BW759" s="300"/>
      <c r="BX759" s="300"/>
      <c r="BY759" s="345"/>
      <c r="BZ759" s="345"/>
      <c r="CA759" s="300"/>
      <c r="CB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c r="BM760" s="553"/>
      <c r="BN760" s="349"/>
      <c r="BO760" s="290"/>
      <c r="BP760" s="290"/>
      <c r="BQ760" s="350"/>
      <c r="BR760" s="350"/>
      <c r="BS760" s="290"/>
      <c r="BT760" s="281" t="b">
        <v>0</v>
      </c>
      <c r="BU760" s="258"/>
      <c r="BV760" s="346"/>
      <c r="BW760" s="300"/>
      <c r="BX760" s="300"/>
      <c r="BY760" s="345"/>
      <c r="BZ760" s="345"/>
      <c r="CA760" s="300"/>
      <c r="CB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c r="BM761" s="553"/>
      <c r="BN761" s="349"/>
      <c r="BO761" s="290"/>
      <c r="BP761" s="290"/>
      <c r="BQ761" s="350"/>
      <c r="BR761" s="350"/>
      <c r="BS761" s="290"/>
      <c r="BT761" s="281" t="b">
        <v>0</v>
      </c>
      <c r="BU761" s="258"/>
      <c r="BV761" s="346"/>
      <c r="BW761" s="300"/>
      <c r="BX761" s="300"/>
      <c r="BY761" s="345"/>
      <c r="BZ761" s="345"/>
      <c r="CA761" s="300"/>
      <c r="CB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c r="BM762" s="553"/>
      <c r="BN762" s="349"/>
      <c r="BO762" s="290"/>
      <c r="BP762" s="290"/>
      <c r="BQ762" s="350"/>
      <c r="BR762" s="350"/>
      <c r="BS762" s="290"/>
      <c r="BT762" s="281" t="b">
        <v>0</v>
      </c>
      <c r="BU762" s="258"/>
      <c r="BV762" s="346"/>
      <c r="BW762" s="300"/>
      <c r="BX762" s="300"/>
      <c r="BY762" s="345"/>
      <c r="BZ762" s="345"/>
      <c r="CA762" s="300"/>
      <c r="CB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c r="BM763" s="553"/>
      <c r="BN763" s="349"/>
      <c r="BO763" s="290"/>
      <c r="BP763" s="290"/>
      <c r="BQ763" s="350"/>
      <c r="BR763" s="350"/>
      <c r="BS763" s="290"/>
      <c r="BT763" s="281" t="b">
        <v>0</v>
      </c>
      <c r="BU763" s="258"/>
      <c r="BV763" s="346"/>
      <c r="BW763" s="300"/>
      <c r="BX763" s="300"/>
      <c r="BY763" s="345"/>
      <c r="BZ763" s="345"/>
      <c r="CA763" s="300"/>
      <c r="CB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c r="BM764" s="553"/>
      <c r="BN764" s="349"/>
      <c r="BO764" s="290"/>
      <c r="BP764" s="290"/>
      <c r="BQ764" s="350"/>
      <c r="BR764" s="350"/>
      <c r="BS764" s="290"/>
      <c r="BT764" s="281" t="b">
        <v>0</v>
      </c>
      <c r="BU764" s="258"/>
      <c r="BV764" s="346"/>
      <c r="BW764" s="300"/>
      <c r="BX764" s="300"/>
      <c r="BY764" s="345"/>
      <c r="BZ764" s="345"/>
      <c r="CA764" s="300"/>
      <c r="CB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c r="BM765" s="553"/>
      <c r="BN765" s="349"/>
      <c r="BO765" s="290"/>
      <c r="BP765" s="290"/>
      <c r="BQ765" s="350"/>
      <c r="BR765" s="350"/>
      <c r="BS765" s="290"/>
      <c r="BT765" s="281" t="b">
        <v>0</v>
      </c>
      <c r="BU765" s="258"/>
      <c r="BV765" s="346"/>
      <c r="BW765" s="300"/>
      <c r="BX765" s="300"/>
      <c r="BY765" s="345"/>
      <c r="BZ765" s="345"/>
      <c r="CA765" s="300"/>
      <c r="CB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c r="BM766" s="553"/>
      <c r="BN766" s="349"/>
      <c r="BO766" s="290"/>
      <c r="BP766" s="290"/>
      <c r="BQ766" s="350"/>
      <c r="BR766" s="350"/>
      <c r="BS766" s="290"/>
      <c r="BT766" s="281" t="b">
        <v>0</v>
      </c>
      <c r="BU766" s="258"/>
      <c r="BV766" s="346"/>
      <c r="BW766" s="300"/>
      <c r="BX766" s="300"/>
      <c r="BY766" s="345"/>
      <c r="BZ766" s="345"/>
      <c r="CA766" s="300"/>
      <c r="CB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c r="BM767" s="553"/>
      <c r="BN767" s="349"/>
      <c r="BO767" s="290"/>
      <c r="BP767" s="290"/>
      <c r="BQ767" s="350"/>
      <c r="BR767" s="350"/>
      <c r="BS767" s="290"/>
      <c r="BT767" s="281" t="b">
        <v>0</v>
      </c>
      <c r="BU767" s="258"/>
      <c r="BV767" s="346"/>
      <c r="BW767" s="300"/>
      <c r="BX767" s="300"/>
      <c r="BY767" s="345"/>
      <c r="BZ767" s="345"/>
      <c r="CA767" s="300"/>
      <c r="CB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c r="BM768" s="553"/>
      <c r="BN768" s="349"/>
      <c r="BO768" s="290"/>
      <c r="BP768" s="290"/>
      <c r="BQ768" s="350"/>
      <c r="BR768" s="350"/>
      <c r="BS768" s="290"/>
      <c r="BT768" s="281" t="b">
        <v>0</v>
      </c>
      <c r="BU768" s="258"/>
      <c r="BV768" s="346"/>
      <c r="BW768" s="300"/>
      <c r="BX768" s="300"/>
      <c r="BY768" s="345"/>
      <c r="BZ768" s="345"/>
      <c r="CA768" s="300"/>
      <c r="CB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c r="BM769" s="553"/>
      <c r="BN769" s="349"/>
      <c r="BO769" s="290"/>
      <c r="BP769" s="290"/>
      <c r="BQ769" s="350"/>
      <c r="BR769" s="350"/>
      <c r="BS769" s="290"/>
      <c r="BT769" s="281" t="b">
        <v>0</v>
      </c>
      <c r="BU769" s="258"/>
      <c r="BV769" s="346"/>
      <c r="BW769" s="300"/>
      <c r="BX769" s="300"/>
      <c r="BY769" s="345"/>
      <c r="BZ769" s="345"/>
      <c r="CA769" s="300"/>
      <c r="CB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c r="BM770" s="553"/>
      <c r="BN770" s="349"/>
      <c r="BO770" s="290"/>
      <c r="BP770" s="290"/>
      <c r="BQ770" s="350"/>
      <c r="BR770" s="350"/>
      <c r="BS770" s="290"/>
      <c r="BT770" s="281" t="b">
        <v>0</v>
      </c>
      <c r="BU770" s="258"/>
      <c r="BV770" s="346"/>
      <c r="BW770" s="300"/>
      <c r="BX770" s="300"/>
      <c r="BY770" s="345"/>
      <c r="BZ770" s="345"/>
      <c r="CA770" s="300"/>
      <c r="CB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c r="BM771" s="553"/>
      <c r="BN771" s="349"/>
      <c r="BO771" s="290"/>
      <c r="BP771" s="290"/>
      <c r="BQ771" s="350"/>
      <c r="BR771" s="350"/>
      <c r="BS771" s="290"/>
      <c r="BT771" s="281" t="b">
        <v>0</v>
      </c>
      <c r="BU771" s="258"/>
      <c r="BV771" s="346"/>
      <c r="BW771" s="300"/>
      <c r="BX771" s="300"/>
      <c r="BY771" s="345"/>
      <c r="BZ771" s="345"/>
      <c r="CA771" s="300"/>
      <c r="CB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c r="BM772" s="553"/>
      <c r="BN772" s="349"/>
      <c r="BO772" s="290"/>
      <c r="BP772" s="290"/>
      <c r="BQ772" s="350"/>
      <c r="BR772" s="350"/>
      <c r="BS772" s="290"/>
      <c r="BT772" s="281" t="b">
        <v>0</v>
      </c>
      <c r="BU772" s="258"/>
      <c r="BV772" s="346"/>
      <c r="BW772" s="300"/>
      <c r="BX772" s="300"/>
      <c r="BY772" s="345"/>
      <c r="BZ772" s="345"/>
      <c r="CA772" s="300"/>
      <c r="CB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c r="BM773" s="553"/>
      <c r="BN773" s="349"/>
      <c r="BO773" s="290"/>
      <c r="BP773" s="290"/>
      <c r="BQ773" s="350"/>
      <c r="BR773" s="350"/>
      <c r="BS773" s="290"/>
      <c r="BT773" s="281" t="b">
        <v>0</v>
      </c>
      <c r="BU773" s="258"/>
      <c r="BV773" s="346"/>
      <c r="BW773" s="300"/>
      <c r="BX773" s="300"/>
      <c r="BY773" s="345"/>
      <c r="BZ773" s="345"/>
      <c r="CA773" s="300"/>
      <c r="CB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c r="BM774" s="553"/>
      <c r="BN774" s="349"/>
      <c r="BO774" s="290"/>
      <c r="BP774" s="290"/>
      <c r="BQ774" s="350"/>
      <c r="BR774" s="350"/>
      <c r="BS774" s="290"/>
      <c r="BT774" s="281" t="b">
        <v>0</v>
      </c>
      <c r="BU774" s="258"/>
      <c r="BV774" s="346"/>
      <c r="BW774" s="300"/>
      <c r="BX774" s="300"/>
      <c r="BY774" s="345"/>
      <c r="BZ774" s="345"/>
      <c r="CA774" s="300"/>
      <c r="CB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c r="BM775" s="553"/>
      <c r="BN775" s="349"/>
      <c r="BO775" s="290"/>
      <c r="BP775" s="290"/>
      <c r="BQ775" s="350"/>
      <c r="BR775" s="350"/>
      <c r="BS775" s="290"/>
      <c r="BT775" s="281" t="b">
        <v>0</v>
      </c>
      <c r="BU775" s="258"/>
      <c r="BV775" s="346"/>
      <c r="BW775" s="300"/>
      <c r="BX775" s="300"/>
      <c r="BY775" s="345"/>
      <c r="BZ775" s="345"/>
      <c r="CA775" s="300"/>
      <c r="CB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c r="BM776" s="553"/>
      <c r="BN776" s="349"/>
      <c r="BO776" s="290"/>
      <c r="BP776" s="290"/>
      <c r="BQ776" s="350"/>
      <c r="BR776" s="350"/>
      <c r="BS776" s="290"/>
      <c r="BT776" s="281" t="b">
        <v>0</v>
      </c>
      <c r="BU776" s="258"/>
      <c r="BV776" s="346"/>
      <c r="BW776" s="300"/>
      <c r="BX776" s="300"/>
      <c r="BY776" s="345"/>
      <c r="BZ776" s="345"/>
      <c r="CA776" s="300"/>
      <c r="CB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c r="BM777" s="553"/>
      <c r="BN777" s="349"/>
      <c r="BO777" s="290"/>
      <c r="BP777" s="290"/>
      <c r="BQ777" s="350"/>
      <c r="BR777" s="350"/>
      <c r="BS777" s="290"/>
      <c r="BT777" s="281" t="b">
        <v>0</v>
      </c>
      <c r="BU777" s="258"/>
      <c r="BV777" s="346"/>
      <c r="BW777" s="300"/>
      <c r="BX777" s="300"/>
      <c r="BY777" s="345"/>
      <c r="BZ777" s="345"/>
      <c r="CA777" s="300"/>
      <c r="CB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c r="BM778" s="553"/>
      <c r="BN778" s="349"/>
      <c r="BO778" s="290"/>
      <c r="BP778" s="290"/>
      <c r="BQ778" s="350"/>
      <c r="BR778" s="350"/>
      <c r="BS778" s="290"/>
      <c r="BT778" s="281" t="b">
        <v>0</v>
      </c>
      <c r="BU778" s="258"/>
      <c r="BV778" s="346"/>
      <c r="BW778" s="300"/>
      <c r="BX778" s="300"/>
      <c r="BY778" s="345"/>
      <c r="BZ778" s="345"/>
      <c r="CA778" s="300"/>
      <c r="CB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c r="BM779" s="553"/>
      <c r="BN779" s="349"/>
      <c r="BO779" s="290"/>
      <c r="BP779" s="290"/>
      <c r="BQ779" s="350"/>
      <c r="BR779" s="350"/>
      <c r="BS779" s="290"/>
      <c r="BT779" s="281" t="b">
        <v>0</v>
      </c>
      <c r="BU779" s="258"/>
      <c r="BV779" s="346"/>
      <c r="BW779" s="300"/>
      <c r="BX779" s="300"/>
      <c r="BY779" s="345"/>
      <c r="BZ779" s="345"/>
      <c r="CA779" s="300"/>
      <c r="CB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c r="BM780" s="553"/>
      <c r="BN780" s="349"/>
      <c r="BO780" s="290"/>
      <c r="BP780" s="290"/>
      <c r="BQ780" s="350"/>
      <c r="BR780" s="350"/>
      <c r="BS780" s="290"/>
      <c r="BT780" s="281" t="b">
        <v>0</v>
      </c>
      <c r="BU780" s="258"/>
      <c r="BV780" s="346"/>
      <c r="BW780" s="300"/>
      <c r="BX780" s="300"/>
      <c r="BY780" s="345"/>
      <c r="BZ780" s="345"/>
      <c r="CA780" s="300"/>
      <c r="CB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c r="BM781" s="553"/>
      <c r="BN781" s="349"/>
      <c r="BO781" s="290"/>
      <c r="BP781" s="290"/>
      <c r="BQ781" s="350"/>
      <c r="BR781" s="350"/>
      <c r="BS781" s="290"/>
      <c r="BT781" s="281" t="b">
        <v>0</v>
      </c>
      <c r="BU781" s="258"/>
      <c r="BV781" s="346"/>
      <c r="BW781" s="300"/>
      <c r="BX781" s="300"/>
      <c r="BY781" s="345"/>
      <c r="BZ781" s="345"/>
      <c r="CA781" s="300"/>
      <c r="CB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c r="BM782" s="553"/>
      <c r="BN782" s="349"/>
      <c r="BO782" s="290"/>
      <c r="BP782" s="290"/>
      <c r="BQ782" s="350"/>
      <c r="BR782" s="350"/>
      <c r="BS782" s="290"/>
      <c r="BT782" s="281" t="b">
        <v>0</v>
      </c>
      <c r="BU782" s="258"/>
      <c r="BV782" s="346"/>
      <c r="BW782" s="300"/>
      <c r="BX782" s="300"/>
      <c r="BY782" s="345"/>
      <c r="BZ782" s="345"/>
      <c r="CA782" s="300"/>
      <c r="CB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c r="BM783" s="553"/>
      <c r="BN783" s="349"/>
      <c r="BO783" s="290"/>
      <c r="BP783" s="290"/>
      <c r="BQ783" s="350"/>
      <c r="BR783" s="350"/>
      <c r="BS783" s="290"/>
      <c r="BT783" s="281" t="b">
        <v>0</v>
      </c>
      <c r="BU783" s="258"/>
      <c r="BV783" s="346"/>
      <c r="BW783" s="300"/>
      <c r="BX783" s="300"/>
      <c r="BY783" s="345"/>
      <c r="BZ783" s="345"/>
      <c r="CA783" s="300"/>
      <c r="CB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c r="BM784" s="553"/>
      <c r="BN784" s="349"/>
      <c r="BO784" s="290"/>
      <c r="BP784" s="290"/>
      <c r="BQ784" s="350"/>
      <c r="BR784" s="350"/>
      <c r="BS784" s="290"/>
      <c r="BT784" s="281" t="b">
        <v>0</v>
      </c>
      <c r="BU784" s="258"/>
      <c r="BV784" s="346"/>
      <c r="BW784" s="300"/>
      <c r="BX784" s="300"/>
      <c r="BY784" s="345"/>
      <c r="BZ784" s="345"/>
      <c r="CA784" s="300"/>
      <c r="CB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c r="BM785" s="553"/>
      <c r="BN785" s="349"/>
      <c r="BO785" s="290"/>
      <c r="BP785" s="290"/>
      <c r="BQ785" s="350"/>
      <c r="BR785" s="350"/>
      <c r="BS785" s="290"/>
      <c r="BT785" s="281" t="b">
        <v>0</v>
      </c>
      <c r="BU785" s="258"/>
      <c r="BV785" s="346"/>
      <c r="BW785" s="300"/>
      <c r="BX785" s="300"/>
      <c r="BY785" s="345"/>
      <c r="BZ785" s="345"/>
      <c r="CA785" s="300"/>
      <c r="CB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c r="BM786" s="553"/>
      <c r="BN786" s="349"/>
      <c r="BO786" s="290"/>
      <c r="BP786" s="290"/>
      <c r="BQ786" s="350"/>
      <c r="BR786" s="350"/>
      <c r="BS786" s="290"/>
      <c r="BT786" s="281" t="b">
        <v>0</v>
      </c>
      <c r="BU786" s="258"/>
      <c r="BV786" s="346"/>
      <c r="BW786" s="300"/>
      <c r="BX786" s="300"/>
      <c r="BY786" s="345"/>
      <c r="BZ786" s="345"/>
      <c r="CA786" s="300"/>
      <c r="CB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c r="BM787" s="553"/>
      <c r="BN787" s="349"/>
      <c r="BO787" s="290"/>
      <c r="BP787" s="290"/>
      <c r="BQ787" s="350"/>
      <c r="BR787" s="350"/>
      <c r="BS787" s="290"/>
      <c r="BT787" s="281" t="b">
        <v>0</v>
      </c>
      <c r="BU787" s="258"/>
      <c r="BV787" s="346"/>
      <c r="BW787" s="300"/>
      <c r="BX787" s="300"/>
      <c r="BY787" s="345"/>
      <c r="BZ787" s="345"/>
      <c r="CA787" s="300"/>
      <c r="CB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c r="BM788" s="553"/>
      <c r="BN788" s="349"/>
      <c r="BO788" s="290"/>
      <c r="BP788" s="290"/>
      <c r="BQ788" s="350"/>
      <c r="BR788" s="350"/>
      <c r="BS788" s="290"/>
      <c r="BT788" s="281" t="b">
        <v>0</v>
      </c>
      <c r="BU788" s="258"/>
      <c r="BV788" s="346"/>
      <c r="BW788" s="300"/>
      <c r="BX788" s="300"/>
      <c r="BY788" s="345"/>
      <c r="BZ788" s="345"/>
      <c r="CA788" s="300"/>
      <c r="CB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c r="BM789" s="553"/>
      <c r="BN789" s="349"/>
      <c r="BO789" s="290"/>
      <c r="BP789" s="290"/>
      <c r="BQ789" s="350"/>
      <c r="BR789" s="350"/>
      <c r="BS789" s="290"/>
      <c r="BT789" s="281" t="b">
        <v>0</v>
      </c>
      <c r="BU789" s="258"/>
      <c r="BV789" s="346"/>
      <c r="BW789" s="300"/>
      <c r="BX789" s="300"/>
      <c r="BY789" s="345"/>
      <c r="BZ789" s="345"/>
      <c r="CA789" s="300"/>
      <c r="CB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c r="BM790" s="553"/>
      <c r="BN790" s="349"/>
      <c r="BO790" s="290"/>
      <c r="BP790" s="290"/>
      <c r="BQ790" s="350"/>
      <c r="BR790" s="350"/>
      <c r="BS790" s="290"/>
      <c r="BT790" s="281" t="b">
        <v>0</v>
      </c>
      <c r="BU790" s="258"/>
      <c r="BV790" s="346"/>
      <c r="BW790" s="300"/>
      <c r="BX790" s="300"/>
      <c r="BY790" s="345"/>
      <c r="BZ790" s="345"/>
      <c r="CA790" s="300"/>
      <c r="CB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c r="BM791" s="553"/>
      <c r="BN791" s="349"/>
      <c r="BO791" s="290"/>
      <c r="BP791" s="290"/>
      <c r="BQ791" s="350"/>
      <c r="BR791" s="350"/>
      <c r="BS791" s="290"/>
      <c r="BT791" s="281" t="b">
        <v>0</v>
      </c>
      <c r="BU791" s="258"/>
      <c r="BV791" s="346"/>
      <c r="BW791" s="300"/>
      <c r="BX791" s="300"/>
      <c r="BY791" s="345"/>
      <c r="BZ791" s="345"/>
      <c r="CA791" s="300"/>
      <c r="CB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c r="BM792" s="553"/>
      <c r="BN792" s="349"/>
      <c r="BO792" s="290"/>
      <c r="BP792" s="290"/>
      <c r="BQ792" s="350"/>
      <c r="BR792" s="350"/>
      <c r="BS792" s="290"/>
      <c r="BT792" s="281" t="b">
        <v>0</v>
      </c>
      <c r="BU792" s="258"/>
      <c r="BV792" s="346"/>
      <c r="BW792" s="300"/>
      <c r="BX792" s="300"/>
      <c r="BY792" s="345"/>
      <c r="BZ792" s="345"/>
      <c r="CA792" s="300"/>
      <c r="CB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c r="BM793" s="553"/>
      <c r="BN793" s="349"/>
      <c r="BO793" s="290"/>
      <c r="BP793" s="290"/>
      <c r="BQ793" s="350"/>
      <c r="BR793" s="350"/>
      <c r="BS793" s="290"/>
      <c r="BT793" s="281" t="b">
        <v>0</v>
      </c>
      <c r="BU793" s="258"/>
      <c r="BV793" s="346"/>
      <c r="BW793" s="300"/>
      <c r="BX793" s="300"/>
      <c r="BY793" s="345"/>
      <c r="BZ793" s="345"/>
      <c r="CA793" s="300"/>
      <c r="CB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c r="BM794" s="553"/>
      <c r="BN794" s="349"/>
      <c r="BO794" s="290"/>
      <c r="BP794" s="290"/>
      <c r="BQ794" s="350"/>
      <c r="BR794" s="350"/>
      <c r="BS794" s="290"/>
      <c r="BT794" s="281" t="b">
        <v>0</v>
      </c>
      <c r="BU794" s="258"/>
      <c r="BV794" s="346"/>
      <c r="BW794" s="300"/>
      <c r="BX794" s="300"/>
      <c r="BY794" s="345"/>
      <c r="BZ794" s="345"/>
      <c r="CA794" s="300"/>
      <c r="CB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c r="BM795" s="553"/>
      <c r="BN795" s="349"/>
      <c r="BO795" s="290"/>
      <c r="BP795" s="290"/>
      <c r="BQ795" s="350"/>
      <c r="BR795" s="350"/>
      <c r="BS795" s="290"/>
      <c r="BT795" s="281" t="b">
        <v>0</v>
      </c>
      <c r="BU795" s="258"/>
      <c r="BV795" s="346"/>
      <c r="BW795" s="300"/>
      <c r="BX795" s="300"/>
      <c r="BY795" s="345"/>
      <c r="BZ795" s="345"/>
      <c r="CA795" s="300"/>
      <c r="CB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c r="BM796" s="553"/>
      <c r="BN796" s="349"/>
      <c r="BO796" s="290"/>
      <c r="BP796" s="290"/>
      <c r="BQ796" s="350"/>
      <c r="BR796" s="350"/>
      <c r="BS796" s="290"/>
      <c r="BT796" s="281" t="b">
        <v>0</v>
      </c>
      <c r="BU796" s="258"/>
      <c r="BV796" s="346"/>
      <c r="BW796" s="300"/>
      <c r="BX796" s="300"/>
      <c r="BY796" s="345"/>
      <c r="BZ796" s="345"/>
      <c r="CA796" s="300"/>
      <c r="CB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c r="BM797" s="553"/>
      <c r="BN797" s="349"/>
      <c r="BO797" s="290"/>
      <c r="BP797" s="290"/>
      <c r="BQ797" s="350"/>
      <c r="BR797" s="350"/>
      <c r="BS797" s="290"/>
      <c r="BT797" s="281" t="b">
        <v>0</v>
      </c>
      <c r="BU797" s="258"/>
      <c r="BV797" s="346"/>
      <c r="BW797" s="300"/>
      <c r="BX797" s="300"/>
      <c r="BY797" s="345"/>
      <c r="BZ797" s="345"/>
      <c r="CA797" s="300"/>
      <c r="CB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c r="BM798" s="553"/>
      <c r="BN798" s="349"/>
      <c r="BO798" s="290"/>
      <c r="BP798" s="290"/>
      <c r="BQ798" s="350"/>
      <c r="BR798" s="350"/>
      <c r="BS798" s="290"/>
      <c r="BT798" s="281" t="b">
        <v>0</v>
      </c>
      <c r="BU798" s="258"/>
      <c r="BV798" s="346"/>
      <c r="BW798" s="300"/>
      <c r="BX798" s="300"/>
      <c r="BY798" s="345"/>
      <c r="BZ798" s="345"/>
      <c r="CA798" s="300"/>
      <c r="CB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c r="BM799" s="553"/>
      <c r="BN799" s="349"/>
      <c r="BO799" s="290"/>
      <c r="BP799" s="290"/>
      <c r="BQ799" s="350"/>
      <c r="BR799" s="350"/>
      <c r="BS799" s="290"/>
      <c r="BT799" s="281" t="b">
        <v>0</v>
      </c>
      <c r="BU799" s="258"/>
      <c r="BV799" s="346"/>
      <c r="BW799" s="300"/>
      <c r="BX799" s="300"/>
      <c r="BY799" s="345"/>
      <c r="BZ799" s="345"/>
      <c r="CA799" s="300"/>
      <c r="CB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c r="BM800" s="553"/>
      <c r="BN800" s="349"/>
      <c r="BO800" s="290"/>
      <c r="BP800" s="290"/>
      <c r="BQ800" s="350"/>
      <c r="BR800" s="350"/>
      <c r="BS800" s="290"/>
      <c r="BT800" s="281" t="b">
        <v>0</v>
      </c>
      <c r="BU800" s="258"/>
      <c r="BV800" s="346"/>
      <c r="BW800" s="300"/>
      <c r="BX800" s="300"/>
      <c r="BY800" s="345"/>
      <c r="BZ800" s="345"/>
      <c r="CA800" s="300"/>
      <c r="CB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c r="BM801" s="553"/>
      <c r="BN801" s="349"/>
      <c r="BO801" s="290"/>
      <c r="BP801" s="290"/>
      <c r="BQ801" s="350"/>
      <c r="BR801" s="350"/>
      <c r="BS801" s="290"/>
      <c r="BT801" s="281" t="b">
        <v>0</v>
      </c>
      <c r="BU801" s="258"/>
      <c r="BV801" s="346"/>
      <c r="BW801" s="300"/>
      <c r="BX801" s="300"/>
      <c r="BY801" s="345"/>
      <c r="BZ801" s="345"/>
      <c r="CA801" s="300"/>
      <c r="CB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c r="BM802" s="553"/>
      <c r="BN802" s="349"/>
      <c r="BO802" s="290"/>
      <c r="BP802" s="290"/>
      <c r="BQ802" s="350"/>
      <c r="BR802" s="350"/>
      <c r="BS802" s="290"/>
      <c r="BT802" s="281" t="b">
        <v>0</v>
      </c>
      <c r="BU802" s="258"/>
      <c r="BV802" s="346"/>
      <c r="BW802" s="300"/>
      <c r="BX802" s="300"/>
      <c r="BY802" s="345"/>
      <c r="BZ802" s="345"/>
      <c r="CA802" s="300"/>
      <c r="CB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c r="BM803" s="553"/>
      <c r="BN803" s="349"/>
      <c r="BO803" s="290"/>
      <c r="BP803" s="290"/>
      <c r="BQ803" s="350"/>
      <c r="BR803" s="350"/>
      <c r="BS803" s="290"/>
      <c r="BT803" s="281" t="b">
        <v>0</v>
      </c>
      <c r="BU803" s="258"/>
      <c r="BV803" s="346"/>
      <c r="BW803" s="300"/>
      <c r="BX803" s="300"/>
      <c r="BY803" s="345"/>
      <c r="BZ803" s="345"/>
      <c r="CA803" s="300"/>
      <c r="CB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c r="BM804" s="553"/>
      <c r="BN804" s="349"/>
      <c r="BO804" s="290"/>
      <c r="BP804" s="290"/>
      <c r="BQ804" s="350"/>
      <c r="BR804" s="350"/>
      <c r="BS804" s="290"/>
      <c r="BT804" s="281" t="b">
        <v>0</v>
      </c>
      <c r="BU804" s="258"/>
      <c r="BV804" s="346"/>
      <c r="BW804" s="300"/>
      <c r="BX804" s="300"/>
      <c r="BY804" s="345"/>
      <c r="BZ804" s="345"/>
      <c r="CA804" s="300"/>
      <c r="CB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c r="BM805" s="553"/>
      <c r="BN805" s="349"/>
      <c r="BO805" s="290"/>
      <c r="BP805" s="290"/>
      <c r="BQ805" s="350"/>
      <c r="BR805" s="350"/>
      <c r="BS805" s="290"/>
      <c r="BT805" s="281" t="b">
        <v>0</v>
      </c>
      <c r="BU805" s="258"/>
      <c r="BV805" s="346"/>
      <c r="BW805" s="300"/>
      <c r="BX805" s="300"/>
      <c r="BY805" s="345"/>
      <c r="BZ805" s="345"/>
      <c r="CA805" s="300"/>
      <c r="CB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c r="BM806" s="553"/>
      <c r="BN806" s="349"/>
      <c r="BO806" s="290"/>
      <c r="BP806" s="290"/>
      <c r="BQ806" s="350"/>
      <c r="BR806" s="350"/>
      <c r="BS806" s="290"/>
      <c r="BT806" s="281" t="b">
        <v>0</v>
      </c>
      <c r="BU806" s="258"/>
      <c r="BV806" s="346"/>
      <c r="BW806" s="300"/>
      <c r="BX806" s="300"/>
      <c r="BY806" s="345"/>
      <c r="BZ806" s="345"/>
      <c r="CA806" s="300"/>
      <c r="CB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c r="BM807" s="553"/>
      <c r="BN807" s="349"/>
      <c r="BO807" s="290"/>
      <c r="BP807" s="290"/>
      <c r="BQ807" s="350"/>
      <c r="BR807" s="350"/>
      <c r="BS807" s="290"/>
      <c r="BT807" s="281" t="b">
        <v>0</v>
      </c>
      <c r="BU807" s="258"/>
      <c r="BV807" s="346"/>
      <c r="BW807" s="300"/>
      <c r="BX807" s="300"/>
      <c r="BY807" s="345"/>
      <c r="BZ807" s="345"/>
      <c r="CA807" s="300"/>
      <c r="CB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c r="BM808" s="553"/>
      <c r="BN808" s="349"/>
      <c r="BO808" s="290"/>
      <c r="BP808" s="290"/>
      <c r="BQ808" s="350"/>
      <c r="BR808" s="350"/>
      <c r="BS808" s="290"/>
      <c r="BT808" s="281" t="b">
        <v>0</v>
      </c>
      <c r="BU808" s="258"/>
      <c r="BV808" s="346"/>
      <c r="BW808" s="300"/>
      <c r="BX808" s="300"/>
      <c r="BY808" s="345"/>
      <c r="BZ808" s="345"/>
      <c r="CA808" s="300"/>
      <c r="CB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c r="BM809" s="553"/>
      <c r="BN809" s="349"/>
      <c r="BO809" s="290"/>
      <c r="BP809" s="290"/>
      <c r="BQ809" s="350"/>
      <c r="BR809" s="350"/>
      <c r="BS809" s="290"/>
      <c r="BT809" s="281" t="b">
        <v>0</v>
      </c>
      <c r="BU809" s="258"/>
      <c r="BV809" s="346"/>
      <c r="BW809" s="300"/>
      <c r="BX809" s="300"/>
      <c r="BY809" s="345"/>
      <c r="BZ809" s="345"/>
      <c r="CA809" s="300"/>
      <c r="CB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c r="BM810" s="553"/>
      <c r="BN810" s="349"/>
      <c r="BO810" s="290"/>
      <c r="BP810" s="290"/>
      <c r="BQ810" s="350"/>
      <c r="BR810" s="350"/>
      <c r="BS810" s="290"/>
      <c r="BT810" s="281" t="b">
        <v>0</v>
      </c>
      <c r="BU810" s="258"/>
      <c r="BV810" s="346"/>
      <c r="BW810" s="300"/>
      <c r="BX810" s="300"/>
      <c r="BY810" s="345"/>
      <c r="BZ810" s="345"/>
      <c r="CA810" s="300"/>
      <c r="CB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c r="BM811" s="553"/>
      <c r="BN811" s="349"/>
      <c r="BO811" s="290"/>
      <c r="BP811" s="290"/>
      <c r="BQ811" s="350"/>
      <c r="BR811" s="350"/>
      <c r="BS811" s="290"/>
      <c r="BT811" s="281" t="b">
        <v>0</v>
      </c>
      <c r="BU811" s="258"/>
      <c r="BV811" s="346"/>
      <c r="BW811" s="300"/>
      <c r="BX811" s="300"/>
      <c r="BY811" s="345"/>
      <c r="BZ811" s="345"/>
      <c r="CA811" s="300"/>
      <c r="CB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c r="BM812" s="553"/>
      <c r="BN812" s="349"/>
      <c r="BO812" s="290"/>
      <c r="BP812" s="290"/>
      <c r="BQ812" s="350"/>
      <c r="BR812" s="350"/>
      <c r="BS812" s="290"/>
      <c r="BT812" s="281" t="b">
        <v>0</v>
      </c>
      <c r="BU812" s="258"/>
      <c r="BV812" s="346"/>
      <c r="BW812" s="300"/>
      <c r="BX812" s="300"/>
      <c r="BY812" s="345"/>
      <c r="BZ812" s="345"/>
      <c r="CA812" s="300"/>
      <c r="CB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c r="BM813" s="553"/>
      <c r="BN813" s="349"/>
      <c r="BO813" s="290"/>
      <c r="BP813" s="290"/>
      <c r="BQ813" s="350"/>
      <c r="BR813" s="350"/>
      <c r="BS813" s="290"/>
      <c r="BT813" s="281" t="b">
        <v>0</v>
      </c>
      <c r="BU813" s="258"/>
      <c r="BV813" s="346"/>
      <c r="BW813" s="300"/>
      <c r="BX813" s="300"/>
      <c r="BY813" s="345"/>
      <c r="BZ813" s="345"/>
      <c r="CA813" s="300"/>
      <c r="CB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c r="BM814" s="553"/>
      <c r="BN814" s="349"/>
      <c r="BO814" s="290"/>
      <c r="BP814" s="290"/>
      <c r="BQ814" s="350"/>
      <c r="BR814" s="350"/>
      <c r="BS814" s="290"/>
      <c r="BT814" s="281" t="b">
        <v>0</v>
      </c>
      <c r="BU814" s="258"/>
      <c r="BV814" s="346"/>
      <c r="BW814" s="300"/>
      <c r="BX814" s="300"/>
      <c r="BY814" s="345"/>
      <c r="BZ814" s="345"/>
      <c r="CA814" s="300"/>
      <c r="CB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c r="BM815" s="553"/>
      <c r="BN815" s="349"/>
      <c r="BO815" s="290"/>
      <c r="BP815" s="290"/>
      <c r="BQ815" s="350"/>
      <c r="BR815" s="350"/>
      <c r="BS815" s="290"/>
      <c r="BT815" s="281" t="b">
        <v>0</v>
      </c>
      <c r="BU815" s="258"/>
      <c r="BV815" s="346"/>
      <c r="BW815" s="300"/>
      <c r="BX815" s="300"/>
      <c r="BY815" s="345"/>
      <c r="BZ815" s="345"/>
      <c r="CA815" s="300"/>
      <c r="CB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c r="BM816" s="553"/>
      <c r="BN816" s="349"/>
      <c r="BO816" s="290"/>
      <c r="BP816" s="290"/>
      <c r="BQ816" s="350"/>
      <c r="BR816" s="350"/>
      <c r="BS816" s="290"/>
      <c r="BT816" s="281" t="b">
        <v>0</v>
      </c>
      <c r="BU816" s="258"/>
      <c r="BV816" s="346"/>
      <c r="BW816" s="300"/>
      <c r="BX816" s="300"/>
      <c r="BY816" s="345"/>
      <c r="BZ816" s="345"/>
      <c r="CA816" s="300"/>
      <c r="CB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c r="BM817" s="553"/>
      <c r="BN817" s="349"/>
      <c r="BO817" s="290"/>
      <c r="BP817" s="290"/>
      <c r="BQ817" s="350"/>
      <c r="BR817" s="350"/>
      <c r="BS817" s="290"/>
      <c r="BT817" s="281" t="b">
        <v>0</v>
      </c>
      <c r="BU817" s="258"/>
      <c r="BV817" s="346"/>
      <c r="BW817" s="300"/>
      <c r="BX817" s="300"/>
      <c r="BY817" s="345"/>
      <c r="BZ817" s="345"/>
      <c r="CA817" s="300"/>
      <c r="CB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c r="BM818" s="553"/>
      <c r="BN818" s="349"/>
      <c r="BO818" s="290"/>
      <c r="BP818" s="290"/>
      <c r="BQ818" s="350"/>
      <c r="BR818" s="350"/>
      <c r="BS818" s="290"/>
      <c r="BT818" s="281" t="b">
        <v>0</v>
      </c>
      <c r="BU818" s="258"/>
      <c r="BV818" s="346"/>
      <c r="BW818" s="300"/>
      <c r="BX818" s="300"/>
      <c r="BY818" s="345"/>
      <c r="BZ818" s="345"/>
      <c r="CA818" s="300"/>
      <c r="CB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c r="BM819" s="553"/>
      <c r="BN819" s="349"/>
      <c r="BO819" s="290"/>
      <c r="BP819" s="290"/>
      <c r="BQ819" s="350"/>
      <c r="BR819" s="350"/>
      <c r="BS819" s="290"/>
      <c r="BT819" s="281" t="b">
        <v>0</v>
      </c>
      <c r="BU819" s="258"/>
      <c r="BV819" s="346"/>
      <c r="BW819" s="300"/>
      <c r="BX819" s="300"/>
      <c r="BY819" s="345"/>
      <c r="BZ819" s="345"/>
      <c r="CA819" s="300"/>
      <c r="CB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c r="BM820" s="553"/>
      <c r="BN820" s="349"/>
      <c r="BO820" s="290"/>
      <c r="BP820" s="290"/>
      <c r="BQ820" s="350"/>
      <c r="BR820" s="350"/>
      <c r="BS820" s="290"/>
      <c r="BT820" s="281" t="b">
        <v>0</v>
      </c>
      <c r="BU820" s="258"/>
      <c r="BV820" s="346"/>
      <c r="BW820" s="300"/>
      <c r="BX820" s="300"/>
      <c r="BY820" s="345"/>
      <c r="BZ820" s="345"/>
      <c r="CA820" s="300"/>
      <c r="CB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c r="BM821" s="553"/>
      <c r="BN821" s="349"/>
      <c r="BO821" s="290"/>
      <c r="BP821" s="290"/>
      <c r="BQ821" s="350"/>
      <c r="BR821" s="350"/>
      <c r="BS821" s="290"/>
      <c r="BT821" s="281" t="b">
        <v>0</v>
      </c>
      <c r="BU821" s="258"/>
      <c r="BV821" s="346"/>
      <c r="BW821" s="300"/>
      <c r="BX821" s="300"/>
      <c r="BY821" s="345"/>
      <c r="BZ821" s="345"/>
      <c r="CA821" s="300"/>
      <c r="CB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c r="BM822" s="553"/>
      <c r="BN822" s="349"/>
      <c r="BO822" s="290"/>
      <c r="BP822" s="290"/>
      <c r="BQ822" s="350"/>
      <c r="BR822" s="350"/>
      <c r="BS822" s="290"/>
      <c r="BT822" s="281" t="b">
        <v>0</v>
      </c>
      <c r="BU822" s="258"/>
      <c r="BV822" s="346"/>
      <c r="BW822" s="300"/>
      <c r="BX822" s="300"/>
      <c r="BY822" s="345"/>
      <c r="BZ822" s="345"/>
      <c r="CA822" s="300"/>
      <c r="CB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c r="BM823" s="553"/>
      <c r="BN823" s="349"/>
      <c r="BO823" s="290"/>
      <c r="BP823" s="290"/>
      <c r="BQ823" s="350"/>
      <c r="BR823" s="350"/>
      <c r="BS823" s="290"/>
      <c r="BT823" s="281" t="b">
        <v>0</v>
      </c>
      <c r="BU823" s="258"/>
      <c r="BV823" s="346"/>
      <c r="BW823" s="300"/>
      <c r="BX823" s="300"/>
      <c r="BY823" s="345"/>
      <c r="BZ823" s="345"/>
      <c r="CA823" s="300"/>
      <c r="CB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c r="BM824" s="553"/>
      <c r="BN824" s="349"/>
      <c r="BO824" s="290"/>
      <c r="BP824" s="290"/>
      <c r="BQ824" s="350"/>
      <c r="BR824" s="350"/>
      <c r="BS824" s="290"/>
      <c r="BT824" s="281" t="b">
        <v>0</v>
      </c>
      <c r="BU824" s="258"/>
      <c r="BV824" s="346"/>
      <c r="BW824" s="300"/>
      <c r="BX824" s="300"/>
      <c r="BY824" s="345"/>
      <c r="BZ824" s="345"/>
      <c r="CA824" s="300"/>
      <c r="CB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c r="BM825" s="553"/>
      <c r="BN825" s="349"/>
      <c r="BO825" s="290"/>
      <c r="BP825" s="290"/>
      <c r="BQ825" s="350"/>
      <c r="BR825" s="350"/>
      <c r="BS825" s="290"/>
      <c r="BT825" s="281" t="b">
        <v>0</v>
      </c>
      <c r="BU825" s="258"/>
      <c r="BV825" s="346"/>
      <c r="BW825" s="300"/>
      <c r="BX825" s="300"/>
      <c r="BY825" s="345"/>
      <c r="BZ825" s="345"/>
      <c r="CA825" s="300"/>
      <c r="CB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c r="BM826" s="553"/>
      <c r="BN826" s="349"/>
      <c r="BO826" s="290"/>
      <c r="BP826" s="290"/>
      <c r="BQ826" s="350"/>
      <c r="BR826" s="350"/>
      <c r="BS826" s="290"/>
      <c r="BT826" s="281" t="b">
        <v>0</v>
      </c>
      <c r="BU826" s="258"/>
      <c r="BV826" s="346"/>
      <c r="BW826" s="300"/>
      <c r="BX826" s="300"/>
      <c r="BY826" s="345"/>
      <c r="BZ826" s="345"/>
      <c r="CA826" s="300"/>
      <c r="CB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c r="BM827" s="553"/>
      <c r="BN827" s="349"/>
      <c r="BO827" s="290"/>
      <c r="BP827" s="290"/>
      <c r="BQ827" s="350"/>
      <c r="BR827" s="350"/>
      <c r="BS827" s="290"/>
      <c r="BT827" s="281" t="b">
        <v>0</v>
      </c>
      <c r="BU827" s="258"/>
      <c r="BV827" s="346"/>
      <c r="BW827" s="300"/>
      <c r="BX827" s="300"/>
      <c r="BY827" s="345"/>
      <c r="BZ827" s="345"/>
      <c r="CA827" s="300"/>
      <c r="CB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c r="BM828" s="553"/>
      <c r="BN828" s="349"/>
      <c r="BO828" s="290"/>
      <c r="BP828" s="290"/>
      <c r="BQ828" s="350"/>
      <c r="BR828" s="350"/>
      <c r="BS828" s="290"/>
      <c r="BT828" s="281" t="b">
        <v>0</v>
      </c>
      <c r="BU828" s="258"/>
      <c r="BV828" s="346"/>
      <c r="BW828" s="300"/>
      <c r="BX828" s="300"/>
      <c r="BY828" s="345"/>
      <c r="BZ828" s="345"/>
      <c r="CA828" s="300"/>
      <c r="CB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c r="BM829" s="553"/>
      <c r="BN829" s="349"/>
      <c r="BO829" s="290"/>
      <c r="BP829" s="290"/>
      <c r="BQ829" s="350"/>
      <c r="BR829" s="350"/>
      <c r="BS829" s="290"/>
      <c r="BT829" s="281" t="b">
        <v>0</v>
      </c>
      <c r="BU829" s="258"/>
      <c r="BV829" s="346"/>
      <c r="BW829" s="300"/>
      <c r="BX829" s="300"/>
      <c r="BY829" s="345"/>
      <c r="BZ829" s="345"/>
      <c r="CA829" s="300"/>
      <c r="CB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c r="BM830" s="553"/>
      <c r="BN830" s="349"/>
      <c r="BO830" s="290"/>
      <c r="BP830" s="290"/>
      <c r="BQ830" s="350"/>
      <c r="BR830" s="350"/>
      <c r="BS830" s="290"/>
      <c r="BT830" s="281" t="b">
        <v>0</v>
      </c>
      <c r="BU830" s="258"/>
      <c r="BV830" s="346"/>
      <c r="BW830" s="300"/>
      <c r="BX830" s="300"/>
      <c r="BY830" s="345"/>
      <c r="BZ830" s="345"/>
      <c r="CA830" s="300"/>
      <c r="CB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c r="BM831" s="553"/>
      <c r="BN831" s="349"/>
      <c r="BO831" s="290"/>
      <c r="BP831" s="290"/>
      <c r="BQ831" s="350"/>
      <c r="BR831" s="350"/>
      <c r="BS831" s="290"/>
      <c r="BT831" s="281" t="b">
        <v>0</v>
      </c>
      <c r="BU831" s="258"/>
      <c r="BV831" s="346"/>
      <c r="BW831" s="300"/>
      <c r="BX831" s="300"/>
      <c r="BY831" s="345"/>
      <c r="BZ831" s="345"/>
      <c r="CA831" s="300"/>
      <c r="CB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c r="BM832" s="553"/>
      <c r="BN832" s="349"/>
      <c r="BO832" s="290"/>
      <c r="BP832" s="290"/>
      <c r="BQ832" s="350"/>
      <c r="BR832" s="350"/>
      <c r="BS832" s="290"/>
      <c r="BT832" s="281" t="b">
        <v>0</v>
      </c>
      <c r="BU832" s="258"/>
      <c r="BV832" s="346"/>
      <c r="BW832" s="300"/>
      <c r="BX832" s="300"/>
      <c r="BY832" s="345"/>
      <c r="BZ832" s="345"/>
      <c r="CA832" s="300"/>
      <c r="CB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c r="BM833" s="553"/>
      <c r="BN833" s="349"/>
      <c r="BO833" s="290"/>
      <c r="BP833" s="290"/>
      <c r="BQ833" s="350"/>
      <c r="BR833" s="350"/>
      <c r="BS833" s="290"/>
      <c r="BT833" s="281" t="b">
        <v>0</v>
      </c>
      <c r="BU833" s="258"/>
      <c r="BV833" s="346"/>
      <c r="BW833" s="300"/>
      <c r="BX833" s="300"/>
      <c r="BY833" s="345"/>
      <c r="BZ833" s="345"/>
      <c r="CA833" s="300"/>
      <c r="CB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c r="BM834" s="553"/>
      <c r="BN834" s="349"/>
      <c r="BO834" s="290"/>
      <c r="BP834" s="290"/>
      <c r="BQ834" s="350"/>
      <c r="BR834" s="350"/>
      <c r="BS834" s="290"/>
      <c r="BT834" s="281" t="b">
        <v>0</v>
      </c>
      <c r="BU834" s="258"/>
      <c r="BV834" s="346"/>
      <c r="BW834" s="300"/>
      <c r="BX834" s="300"/>
      <c r="BY834" s="345"/>
      <c r="BZ834" s="345"/>
      <c r="CA834" s="300"/>
      <c r="CB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c r="BM835" s="553"/>
      <c r="BN835" s="349"/>
      <c r="BO835" s="290"/>
      <c r="BP835" s="290"/>
      <c r="BQ835" s="350"/>
      <c r="BR835" s="350"/>
      <c r="BS835" s="290"/>
      <c r="BT835" s="281" t="b">
        <v>0</v>
      </c>
      <c r="BU835" s="258"/>
      <c r="BV835" s="346"/>
      <c r="BW835" s="300"/>
      <c r="BX835" s="300"/>
      <c r="BY835" s="345"/>
      <c r="BZ835" s="345"/>
      <c r="CA835" s="300"/>
      <c r="CB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c r="BM836" s="553"/>
      <c r="BN836" s="349"/>
      <c r="BO836" s="290"/>
      <c r="BP836" s="290"/>
      <c r="BQ836" s="350"/>
      <c r="BR836" s="350"/>
      <c r="BS836" s="290"/>
      <c r="BT836" s="281" t="b">
        <v>0</v>
      </c>
      <c r="BU836" s="258"/>
      <c r="BV836" s="346"/>
      <c r="BW836" s="300"/>
      <c r="BX836" s="300"/>
      <c r="BY836" s="345"/>
      <c r="BZ836" s="345"/>
      <c r="CA836" s="300"/>
      <c r="CB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c r="BM837" s="553"/>
      <c r="BN837" s="349"/>
      <c r="BO837" s="290"/>
      <c r="BP837" s="290"/>
      <c r="BQ837" s="350"/>
      <c r="BR837" s="350"/>
      <c r="BS837" s="290"/>
      <c r="BT837" s="281" t="b">
        <v>0</v>
      </c>
      <c r="BU837" s="258"/>
      <c r="BV837" s="346"/>
      <c r="BW837" s="300"/>
      <c r="BX837" s="300"/>
      <c r="BY837" s="345"/>
      <c r="BZ837" s="345"/>
      <c r="CA837" s="300"/>
      <c r="CB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c r="BM838" s="553"/>
      <c r="BN838" s="349"/>
      <c r="BO838" s="290"/>
      <c r="BP838" s="290"/>
      <c r="BQ838" s="350"/>
      <c r="BR838" s="350"/>
      <c r="BS838" s="290"/>
      <c r="BT838" s="281" t="b">
        <v>0</v>
      </c>
      <c r="BU838" s="258"/>
      <c r="BV838" s="346"/>
      <c r="BW838" s="300"/>
      <c r="BX838" s="300"/>
      <c r="BY838" s="345"/>
      <c r="BZ838" s="345"/>
      <c r="CA838" s="300"/>
      <c r="CB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c r="BM839" s="553"/>
      <c r="BN839" s="349"/>
      <c r="BO839" s="290"/>
      <c r="BP839" s="290"/>
      <c r="BQ839" s="350"/>
      <c r="BR839" s="350"/>
      <c r="BS839" s="290"/>
      <c r="BT839" s="281" t="b">
        <v>0</v>
      </c>
      <c r="BU839" s="258"/>
      <c r="BV839" s="346"/>
      <c r="BW839" s="300"/>
      <c r="BX839" s="300"/>
      <c r="BY839" s="345"/>
      <c r="BZ839" s="345"/>
      <c r="CA839" s="300"/>
      <c r="CB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c r="BM840" s="553"/>
      <c r="BN840" s="349"/>
      <c r="BO840" s="290"/>
      <c r="BP840" s="290"/>
      <c r="BQ840" s="350"/>
      <c r="BR840" s="350"/>
      <c r="BS840" s="290"/>
      <c r="BT840" s="281" t="b">
        <v>0</v>
      </c>
      <c r="BU840" s="258"/>
      <c r="BV840" s="346"/>
      <c r="BW840" s="300"/>
      <c r="BX840" s="300"/>
      <c r="BY840" s="345"/>
      <c r="BZ840" s="345"/>
      <c r="CA840" s="300"/>
      <c r="CB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c r="BM841" s="553"/>
      <c r="BN841" s="349"/>
      <c r="BO841" s="290"/>
      <c r="BP841" s="290"/>
      <c r="BQ841" s="350"/>
      <c r="BR841" s="350"/>
      <c r="BS841" s="290"/>
      <c r="BT841" s="281" t="b">
        <v>0</v>
      </c>
      <c r="BU841" s="258"/>
      <c r="BV841" s="346"/>
      <c r="BW841" s="300"/>
      <c r="BX841" s="300"/>
      <c r="BY841" s="345"/>
      <c r="BZ841" s="345"/>
      <c r="CA841" s="300"/>
      <c r="CB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c r="BM842" s="553"/>
      <c r="BN842" s="349"/>
      <c r="BO842" s="290"/>
      <c r="BP842" s="290"/>
      <c r="BQ842" s="350"/>
      <c r="BR842" s="350"/>
      <c r="BS842" s="290"/>
      <c r="BT842" s="281" t="b">
        <v>0</v>
      </c>
      <c r="BU842" s="258"/>
      <c r="BV842" s="346"/>
      <c r="BW842" s="300"/>
      <c r="BX842" s="300"/>
      <c r="BY842" s="345"/>
      <c r="BZ842" s="345"/>
      <c r="CA842" s="300"/>
      <c r="CB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c r="BM843" s="553"/>
      <c r="BN843" s="349"/>
      <c r="BO843" s="290"/>
      <c r="BP843" s="290"/>
      <c r="BQ843" s="350"/>
      <c r="BR843" s="350"/>
      <c r="BS843" s="290"/>
      <c r="BT843" s="281" t="b">
        <v>0</v>
      </c>
      <c r="BU843" s="258"/>
      <c r="BV843" s="346"/>
      <c r="BW843" s="300"/>
      <c r="BX843" s="300"/>
      <c r="BY843" s="345"/>
      <c r="BZ843" s="345"/>
      <c r="CA843" s="300"/>
      <c r="CB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c r="BM844" s="553"/>
      <c r="BN844" s="349"/>
      <c r="BO844" s="290"/>
      <c r="BP844" s="290"/>
      <c r="BQ844" s="350"/>
      <c r="BR844" s="350"/>
      <c r="BS844" s="290"/>
      <c r="BT844" s="281" t="b">
        <v>0</v>
      </c>
      <c r="BU844" s="258"/>
      <c r="BV844" s="346"/>
      <c r="BW844" s="300"/>
      <c r="BX844" s="300"/>
      <c r="BY844" s="345"/>
      <c r="BZ844" s="345"/>
      <c r="CA844" s="300"/>
      <c r="CB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c r="BM845" s="553"/>
      <c r="BN845" s="349"/>
      <c r="BO845" s="290"/>
      <c r="BP845" s="290"/>
      <c r="BQ845" s="350"/>
      <c r="BR845" s="350"/>
      <c r="BS845" s="290"/>
      <c r="BT845" s="281" t="b">
        <v>0</v>
      </c>
      <c r="BU845" s="258"/>
      <c r="BV845" s="346"/>
      <c r="BW845" s="300"/>
      <c r="BX845" s="300"/>
      <c r="BY845" s="345"/>
      <c r="BZ845" s="345"/>
      <c r="CA845" s="300"/>
      <c r="CB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c r="BM846" s="553"/>
      <c r="BN846" s="349"/>
      <c r="BO846" s="290"/>
      <c r="BP846" s="290"/>
      <c r="BQ846" s="350"/>
      <c r="BR846" s="350"/>
      <c r="BS846" s="290"/>
      <c r="BT846" s="281" t="b">
        <v>0</v>
      </c>
      <c r="BU846" s="258"/>
      <c r="BV846" s="346"/>
      <c r="BW846" s="300"/>
      <c r="BX846" s="300"/>
      <c r="BY846" s="345"/>
      <c r="BZ846" s="345"/>
      <c r="CA846" s="300"/>
      <c r="CB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c r="BM847" s="553"/>
      <c r="BN847" s="349"/>
      <c r="BO847" s="290"/>
      <c r="BP847" s="290"/>
      <c r="BQ847" s="350"/>
      <c r="BR847" s="350"/>
      <c r="BS847" s="290"/>
      <c r="BT847" s="281" t="b">
        <v>0</v>
      </c>
      <c r="BU847" s="258"/>
      <c r="BV847" s="346"/>
      <c r="BW847" s="300"/>
      <c r="BX847" s="300"/>
      <c r="BY847" s="345"/>
      <c r="BZ847" s="345"/>
      <c r="CA847" s="300"/>
      <c r="CB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c r="BM848" s="553"/>
      <c r="BN848" s="349"/>
      <c r="BO848" s="290"/>
      <c r="BP848" s="290"/>
      <c r="BQ848" s="350"/>
      <c r="BR848" s="350"/>
      <c r="BS848" s="290"/>
      <c r="BT848" s="281" t="b">
        <v>0</v>
      </c>
      <c r="BU848" s="258"/>
      <c r="BV848" s="346"/>
      <c r="BW848" s="300"/>
      <c r="BX848" s="300"/>
      <c r="BY848" s="345"/>
      <c r="BZ848" s="345"/>
      <c r="CA848" s="300"/>
      <c r="CB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c r="BM849" s="553"/>
      <c r="BN849" s="349"/>
      <c r="BO849" s="290"/>
      <c r="BP849" s="290"/>
      <c r="BQ849" s="350"/>
      <c r="BR849" s="350"/>
      <c r="BS849" s="290"/>
      <c r="BT849" s="281" t="b">
        <v>0</v>
      </c>
      <c r="BU849" s="258"/>
      <c r="BV849" s="346"/>
      <c r="BW849" s="300"/>
      <c r="BX849" s="300"/>
      <c r="BY849" s="345"/>
      <c r="BZ849" s="345"/>
      <c r="CA849" s="300"/>
      <c r="CB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c r="BM850" s="553"/>
      <c r="BN850" s="349"/>
      <c r="BO850" s="290"/>
      <c r="BP850" s="290"/>
      <c r="BQ850" s="350"/>
      <c r="BR850" s="350"/>
      <c r="BS850" s="290"/>
      <c r="BT850" s="281" t="b">
        <v>0</v>
      </c>
      <c r="BU850" s="258"/>
      <c r="BV850" s="346"/>
      <c r="BW850" s="300"/>
      <c r="BX850" s="300"/>
      <c r="BY850" s="345"/>
      <c r="BZ850" s="345"/>
      <c r="CA850" s="300"/>
      <c r="CB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c r="BM851" s="553"/>
      <c r="BN851" s="349"/>
      <c r="BO851" s="290"/>
      <c r="BP851" s="290"/>
      <c r="BQ851" s="350"/>
      <c r="BR851" s="350"/>
      <c r="BS851" s="290"/>
      <c r="BT851" s="281" t="b">
        <v>0</v>
      </c>
      <c r="BU851" s="258"/>
      <c r="BV851" s="346"/>
      <c r="BW851" s="300"/>
      <c r="BX851" s="300"/>
      <c r="BY851" s="345"/>
      <c r="BZ851" s="345"/>
      <c r="CA851" s="300"/>
      <c r="CB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c r="BM852" s="553"/>
      <c r="BN852" s="349"/>
      <c r="BO852" s="290"/>
      <c r="BP852" s="290"/>
      <c r="BQ852" s="350"/>
      <c r="BR852" s="350"/>
      <c r="BS852" s="290"/>
      <c r="BT852" s="281" t="b">
        <v>0</v>
      </c>
      <c r="BU852" s="258"/>
      <c r="BV852" s="346"/>
      <c r="BW852" s="300"/>
      <c r="BX852" s="300"/>
      <c r="BY852" s="345"/>
      <c r="BZ852" s="345"/>
      <c r="CA852" s="300"/>
      <c r="CB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c r="BM853" s="553"/>
      <c r="BN853" s="349"/>
      <c r="BO853" s="290"/>
      <c r="BP853" s="290"/>
      <c r="BQ853" s="350"/>
      <c r="BR853" s="350"/>
      <c r="BS853" s="290"/>
      <c r="BT853" s="281" t="b">
        <v>0</v>
      </c>
      <c r="BU853" s="258"/>
      <c r="BV853" s="346"/>
      <c r="BW853" s="300"/>
      <c r="BX853" s="300"/>
      <c r="BY853" s="345"/>
      <c r="BZ853" s="345"/>
      <c r="CA853" s="300"/>
      <c r="CB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c r="BM854" s="553"/>
      <c r="BN854" s="349"/>
      <c r="BO854" s="290"/>
      <c r="BP854" s="290"/>
      <c r="BQ854" s="350"/>
      <c r="BR854" s="350"/>
      <c r="BS854" s="290"/>
      <c r="BT854" s="281" t="b">
        <v>0</v>
      </c>
      <c r="BU854" s="258"/>
      <c r="BV854" s="346"/>
      <c r="BW854" s="300"/>
      <c r="BX854" s="300"/>
      <c r="BY854" s="345"/>
      <c r="BZ854" s="345"/>
      <c r="CA854" s="300"/>
      <c r="CB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c r="BM855" s="553"/>
      <c r="BN855" s="349"/>
      <c r="BO855" s="290"/>
      <c r="BP855" s="290"/>
      <c r="BQ855" s="350"/>
      <c r="BR855" s="350"/>
      <c r="BS855" s="290"/>
      <c r="BT855" s="281" t="b">
        <v>0</v>
      </c>
      <c r="BU855" s="258"/>
      <c r="BV855" s="346"/>
      <c r="BW855" s="300"/>
      <c r="BX855" s="300"/>
      <c r="BY855" s="345"/>
      <c r="BZ855" s="345"/>
      <c r="CA855" s="300"/>
      <c r="CB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c r="BM856" s="553"/>
      <c r="BN856" s="349"/>
      <c r="BO856" s="290"/>
      <c r="BP856" s="290"/>
      <c r="BQ856" s="350"/>
      <c r="BR856" s="350"/>
      <c r="BS856" s="290"/>
      <c r="BT856" s="281" t="b">
        <v>0</v>
      </c>
      <c r="BU856" s="258"/>
      <c r="BV856" s="346"/>
      <c r="BW856" s="300"/>
      <c r="BX856" s="300"/>
      <c r="BY856" s="345"/>
      <c r="BZ856" s="345"/>
      <c r="CA856" s="300"/>
      <c r="CB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c r="BM857" s="553"/>
      <c r="BN857" s="349"/>
      <c r="BO857" s="290"/>
      <c r="BP857" s="290"/>
      <c r="BQ857" s="350"/>
      <c r="BR857" s="350"/>
      <c r="BS857" s="290"/>
      <c r="BT857" s="281" t="b">
        <v>0</v>
      </c>
      <c r="BU857" s="258"/>
      <c r="BV857" s="346"/>
      <c r="BW857" s="300"/>
      <c r="BX857" s="300"/>
      <c r="BY857" s="345"/>
      <c r="BZ857" s="345"/>
      <c r="CA857" s="300"/>
      <c r="CB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c r="BM858" s="553"/>
      <c r="BN858" s="349"/>
      <c r="BO858" s="290"/>
      <c r="BP858" s="290"/>
      <c r="BQ858" s="350"/>
      <c r="BR858" s="350"/>
      <c r="BS858" s="290"/>
      <c r="BT858" s="281" t="b">
        <v>0</v>
      </c>
      <c r="BU858" s="258"/>
      <c r="BV858" s="346"/>
      <c r="BW858" s="300"/>
      <c r="BX858" s="300"/>
      <c r="BY858" s="345"/>
      <c r="BZ858" s="345"/>
      <c r="CA858" s="300"/>
      <c r="CB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c r="BM859" s="553"/>
      <c r="BN859" s="349"/>
      <c r="BO859" s="290"/>
      <c r="BP859" s="290"/>
      <c r="BQ859" s="350"/>
      <c r="BR859" s="350"/>
      <c r="BS859" s="290"/>
      <c r="BT859" s="281" t="b">
        <v>0</v>
      </c>
      <c r="BU859" s="258"/>
      <c r="BV859" s="346"/>
      <c r="BW859" s="300"/>
      <c r="BX859" s="300"/>
      <c r="BY859" s="345"/>
      <c r="BZ859" s="345"/>
      <c r="CA859" s="300"/>
      <c r="CB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c r="BM860" s="553"/>
      <c r="BN860" s="349"/>
      <c r="BO860" s="290"/>
      <c r="BP860" s="290"/>
      <c r="BQ860" s="350"/>
      <c r="BR860" s="350"/>
      <c r="BS860" s="290"/>
      <c r="BT860" s="281" t="b">
        <v>0</v>
      </c>
      <c r="BU860" s="258"/>
      <c r="BV860" s="346"/>
      <c r="BW860" s="300"/>
      <c r="BX860" s="300"/>
      <c r="BY860" s="345"/>
      <c r="BZ860" s="345"/>
      <c r="CA860" s="300"/>
      <c r="CB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c r="BM861" s="553"/>
      <c r="BN861" s="349"/>
      <c r="BO861" s="290"/>
      <c r="BP861" s="290"/>
      <c r="BQ861" s="350"/>
      <c r="BR861" s="350"/>
      <c r="BS861" s="290"/>
      <c r="BT861" s="281" t="b">
        <v>0</v>
      </c>
      <c r="BU861" s="258"/>
      <c r="BV861" s="346"/>
      <c r="BW861" s="300"/>
      <c r="BX861" s="300"/>
      <c r="BY861" s="345"/>
      <c r="BZ861" s="345"/>
      <c r="CA861" s="300"/>
      <c r="CB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c r="BM862" s="553"/>
      <c r="BN862" s="349"/>
      <c r="BO862" s="290"/>
      <c r="BP862" s="290"/>
      <c r="BQ862" s="350"/>
      <c r="BR862" s="350"/>
      <c r="BS862" s="290"/>
      <c r="BT862" s="281" t="b">
        <v>0</v>
      </c>
      <c r="BU862" s="258"/>
      <c r="BV862" s="346"/>
      <c r="BW862" s="300"/>
      <c r="BX862" s="300"/>
      <c r="BY862" s="345"/>
      <c r="BZ862" s="345"/>
      <c r="CA862" s="300"/>
      <c r="CB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c r="BM863" s="553"/>
      <c r="BN863" s="349"/>
      <c r="BO863" s="290"/>
      <c r="BP863" s="290"/>
      <c r="BQ863" s="350"/>
      <c r="BR863" s="350"/>
      <c r="BS863" s="290"/>
      <c r="BT863" s="281" t="b">
        <v>0</v>
      </c>
      <c r="BU863" s="258"/>
      <c r="BV863" s="346"/>
      <c r="BW863" s="300"/>
      <c r="BX863" s="300"/>
      <c r="BY863" s="345"/>
      <c r="BZ863" s="345"/>
      <c r="CA863" s="300"/>
      <c r="CB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c r="BM864" s="553"/>
      <c r="BN864" s="349"/>
      <c r="BO864" s="290"/>
      <c r="BP864" s="290"/>
      <c r="BQ864" s="350"/>
      <c r="BR864" s="350"/>
      <c r="BS864" s="290"/>
      <c r="BT864" s="281" t="b">
        <v>0</v>
      </c>
      <c r="BU864" s="258"/>
      <c r="BV864" s="346"/>
      <c r="BW864" s="300"/>
      <c r="BX864" s="300"/>
      <c r="BY864" s="345"/>
      <c r="BZ864" s="345"/>
      <c r="CA864" s="300"/>
      <c r="CB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c r="BM865" s="553"/>
      <c r="BN865" s="349"/>
      <c r="BO865" s="290"/>
      <c r="BP865" s="290"/>
      <c r="BQ865" s="350"/>
      <c r="BR865" s="350"/>
      <c r="BS865" s="290"/>
      <c r="BT865" s="281" t="b">
        <v>0</v>
      </c>
      <c r="BU865" s="258"/>
      <c r="BV865" s="346"/>
      <c r="BW865" s="300"/>
      <c r="BX865" s="300"/>
      <c r="BY865" s="345"/>
      <c r="BZ865" s="345"/>
      <c r="CA865" s="300"/>
      <c r="CB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c r="BM866" s="553"/>
      <c r="BN866" s="349"/>
      <c r="BO866" s="290"/>
      <c r="BP866" s="290"/>
      <c r="BQ866" s="350"/>
      <c r="BR866" s="350"/>
      <c r="BS866" s="290"/>
      <c r="BT866" s="281" t="b">
        <v>0</v>
      </c>
      <c r="BU866" s="258"/>
      <c r="BV866" s="346"/>
      <c r="BW866" s="300"/>
      <c r="BX866" s="300"/>
      <c r="BY866" s="345"/>
      <c r="BZ866" s="345"/>
      <c r="CA866" s="300"/>
      <c r="CB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c r="BM867" s="553"/>
      <c r="BN867" s="349"/>
      <c r="BO867" s="290"/>
      <c r="BP867" s="290"/>
      <c r="BQ867" s="350"/>
      <c r="BR867" s="350"/>
      <c r="BS867" s="290"/>
      <c r="BT867" s="281" t="b">
        <v>0</v>
      </c>
      <c r="BU867" s="258"/>
      <c r="BV867" s="346"/>
      <c r="BW867" s="300"/>
      <c r="BX867" s="300"/>
      <c r="BY867" s="345"/>
      <c r="BZ867" s="345"/>
      <c r="CA867" s="300"/>
      <c r="CB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c r="BM868" s="553"/>
      <c r="BN868" s="349"/>
      <c r="BO868" s="290"/>
      <c r="BP868" s="290"/>
      <c r="BQ868" s="350"/>
      <c r="BR868" s="350"/>
      <c r="BS868" s="290"/>
      <c r="BT868" s="281" t="b">
        <v>0</v>
      </c>
      <c r="BU868" s="258"/>
      <c r="BV868" s="346"/>
      <c r="BW868" s="300"/>
      <c r="BX868" s="300"/>
      <c r="BY868" s="345"/>
      <c r="BZ868" s="345"/>
      <c r="CA868" s="300"/>
      <c r="CB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c r="BM869" s="553"/>
      <c r="BN869" s="349"/>
      <c r="BO869" s="290"/>
      <c r="BP869" s="290"/>
      <c r="BQ869" s="350"/>
      <c r="BR869" s="350"/>
      <c r="BS869" s="290"/>
      <c r="BT869" s="281" t="b">
        <v>0</v>
      </c>
      <c r="BU869" s="258"/>
      <c r="BV869" s="346"/>
      <c r="BW869" s="300"/>
      <c r="BX869" s="300"/>
      <c r="BY869" s="345"/>
      <c r="BZ869" s="345"/>
      <c r="CA869" s="300"/>
      <c r="CB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c r="BM870" s="553"/>
      <c r="BN870" s="349"/>
      <c r="BO870" s="290"/>
      <c r="BP870" s="290"/>
      <c r="BQ870" s="350"/>
      <c r="BR870" s="350"/>
      <c r="BS870" s="290"/>
      <c r="BT870" s="281" t="b">
        <v>0</v>
      </c>
      <c r="BU870" s="258"/>
      <c r="BV870" s="346"/>
      <c r="BW870" s="300"/>
      <c r="BX870" s="300"/>
      <c r="BY870" s="345"/>
      <c r="BZ870" s="345"/>
      <c r="CA870" s="300"/>
      <c r="CB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c r="BM871" s="553"/>
      <c r="BN871" s="349"/>
      <c r="BO871" s="290"/>
      <c r="BP871" s="290"/>
      <c r="BQ871" s="350"/>
      <c r="BR871" s="350"/>
      <c r="BS871" s="290"/>
      <c r="BT871" s="281" t="b">
        <v>0</v>
      </c>
      <c r="BU871" s="258"/>
      <c r="BV871" s="346"/>
      <c r="BW871" s="300"/>
      <c r="BX871" s="300"/>
      <c r="BY871" s="345"/>
      <c r="BZ871" s="345"/>
      <c r="CA871" s="300"/>
      <c r="CB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c r="BM872" s="553"/>
      <c r="BN872" s="349"/>
      <c r="BO872" s="290"/>
      <c r="BP872" s="290"/>
      <c r="BQ872" s="350"/>
      <c r="BR872" s="350"/>
      <c r="BS872" s="290"/>
      <c r="BT872" s="281" t="b">
        <v>0</v>
      </c>
      <c r="BU872" s="258"/>
      <c r="BV872" s="346"/>
      <c r="BW872" s="300"/>
      <c r="BX872" s="300"/>
      <c r="BY872" s="345"/>
      <c r="BZ872" s="345"/>
      <c r="CA872" s="300"/>
      <c r="CB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c r="BM873" s="553"/>
      <c r="BN873" s="349"/>
      <c r="BO873" s="290"/>
      <c r="BP873" s="290"/>
      <c r="BQ873" s="350"/>
      <c r="BR873" s="350"/>
      <c r="BS873" s="290"/>
      <c r="BT873" s="281" t="b">
        <v>0</v>
      </c>
      <c r="BU873" s="258"/>
      <c r="BV873" s="346"/>
      <c r="BW873" s="300"/>
      <c r="BX873" s="300"/>
      <c r="BY873" s="345"/>
      <c r="BZ873" s="345"/>
      <c r="CA873" s="300"/>
      <c r="CB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c r="BM874" s="553"/>
      <c r="BN874" s="349"/>
      <c r="BO874" s="290"/>
      <c r="BP874" s="290"/>
      <c r="BQ874" s="350"/>
      <c r="BR874" s="350"/>
      <c r="BS874" s="290"/>
      <c r="BT874" s="281" t="b">
        <v>0</v>
      </c>
      <c r="BU874" s="258"/>
      <c r="BV874" s="346"/>
      <c r="BW874" s="300"/>
      <c r="BX874" s="300"/>
      <c r="BY874" s="345"/>
      <c r="BZ874" s="345"/>
      <c r="CA874" s="300"/>
      <c r="CB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c r="BM875" s="553"/>
      <c r="BN875" s="349"/>
      <c r="BO875" s="290"/>
      <c r="BP875" s="290"/>
      <c r="BQ875" s="350"/>
      <c r="BR875" s="350"/>
      <c r="BS875" s="290"/>
      <c r="BT875" s="281" t="b">
        <v>0</v>
      </c>
      <c r="BU875" s="258"/>
      <c r="BV875" s="346"/>
      <c r="BW875" s="300"/>
      <c r="BX875" s="300"/>
      <c r="BY875" s="345"/>
      <c r="BZ875" s="345"/>
      <c r="CA875" s="300"/>
      <c r="CB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c r="BM876" s="553"/>
      <c r="BN876" s="349"/>
      <c r="BO876" s="290"/>
      <c r="BP876" s="290"/>
      <c r="BQ876" s="350"/>
      <c r="BR876" s="350"/>
      <c r="BS876" s="290"/>
      <c r="BT876" s="281" t="b">
        <v>0</v>
      </c>
      <c r="BU876" s="258"/>
      <c r="BV876" s="346"/>
      <c r="BW876" s="300"/>
      <c r="BX876" s="300"/>
      <c r="BY876" s="345"/>
      <c r="BZ876" s="345"/>
      <c r="CA876" s="300"/>
      <c r="CB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c r="BM877" s="553"/>
      <c r="BN877" s="349"/>
      <c r="BO877" s="290"/>
      <c r="BP877" s="290"/>
      <c r="BQ877" s="350"/>
      <c r="BR877" s="350"/>
      <c r="BS877" s="290"/>
      <c r="BT877" s="281" t="b">
        <v>0</v>
      </c>
      <c r="BU877" s="258"/>
      <c r="BV877" s="346"/>
      <c r="BW877" s="300"/>
      <c r="BX877" s="300"/>
      <c r="BY877" s="345"/>
      <c r="BZ877" s="345"/>
      <c r="CA877" s="300"/>
      <c r="CB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c r="BM878" s="553"/>
      <c r="BN878" s="349"/>
      <c r="BO878" s="290"/>
      <c r="BP878" s="290"/>
      <c r="BQ878" s="350"/>
      <c r="BR878" s="350"/>
      <c r="BS878" s="290"/>
      <c r="BT878" s="281" t="b">
        <v>0</v>
      </c>
      <c r="BU878" s="258"/>
      <c r="BV878" s="346"/>
      <c r="BW878" s="300"/>
      <c r="BX878" s="300"/>
      <c r="BY878" s="345"/>
      <c r="BZ878" s="345"/>
      <c r="CA878" s="300"/>
      <c r="CB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c r="BM879" s="553"/>
      <c r="BN879" s="349"/>
      <c r="BO879" s="290"/>
      <c r="BP879" s="290"/>
      <c r="BQ879" s="350"/>
      <c r="BR879" s="350"/>
      <c r="BS879" s="290"/>
      <c r="BT879" s="281" t="b">
        <v>0</v>
      </c>
      <c r="BU879" s="258"/>
      <c r="BV879" s="346"/>
      <c r="BW879" s="300"/>
      <c r="BX879" s="300"/>
      <c r="BY879" s="345"/>
      <c r="BZ879" s="345"/>
      <c r="CA879" s="300"/>
      <c r="CB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c r="BM880" s="553"/>
      <c r="BN880" s="349"/>
      <c r="BO880" s="290"/>
      <c r="BP880" s="290"/>
      <c r="BQ880" s="350"/>
      <c r="BR880" s="350"/>
      <c r="BS880" s="290"/>
      <c r="BT880" s="281" t="b">
        <v>0</v>
      </c>
      <c r="BU880" s="258"/>
      <c r="BV880" s="346"/>
      <c r="BW880" s="300"/>
      <c r="BX880" s="300"/>
      <c r="BY880" s="345"/>
      <c r="BZ880" s="345"/>
      <c r="CA880" s="300"/>
      <c r="CB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c r="BM881" s="553"/>
      <c r="BN881" s="349"/>
      <c r="BO881" s="290"/>
      <c r="BP881" s="290"/>
      <c r="BQ881" s="350"/>
      <c r="BR881" s="350"/>
      <c r="BS881" s="290"/>
      <c r="BT881" s="281" t="b">
        <v>0</v>
      </c>
      <c r="BU881" s="258"/>
      <c r="BV881" s="346"/>
      <c r="BW881" s="300"/>
      <c r="BX881" s="300"/>
      <c r="BY881" s="345"/>
      <c r="BZ881" s="345"/>
      <c r="CA881" s="300"/>
      <c r="CB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c r="BM882" s="553"/>
      <c r="BN882" s="349"/>
      <c r="BO882" s="290"/>
      <c r="BP882" s="290"/>
      <c r="BQ882" s="350"/>
      <c r="BR882" s="350"/>
      <c r="BS882" s="290"/>
      <c r="BT882" s="281" t="b">
        <v>0</v>
      </c>
      <c r="BU882" s="258"/>
      <c r="BV882" s="346"/>
      <c r="BW882" s="300"/>
      <c r="BX882" s="300"/>
      <c r="BY882" s="345"/>
      <c r="BZ882" s="345"/>
      <c r="CA882" s="300"/>
      <c r="CB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c r="BM883" s="553"/>
      <c r="BN883" s="349"/>
      <c r="BO883" s="290"/>
      <c r="BP883" s="290"/>
      <c r="BQ883" s="350"/>
      <c r="BR883" s="350"/>
      <c r="BS883" s="290"/>
      <c r="BT883" s="281" t="b">
        <v>0</v>
      </c>
      <c r="BU883" s="258"/>
      <c r="BV883" s="346"/>
      <c r="BW883" s="300"/>
      <c r="BX883" s="300"/>
      <c r="BY883" s="345"/>
      <c r="BZ883" s="345"/>
      <c r="CA883" s="300"/>
      <c r="CB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c r="BM884" s="553"/>
      <c r="BN884" s="349"/>
      <c r="BO884" s="290"/>
      <c r="BP884" s="290"/>
      <c r="BQ884" s="350"/>
      <c r="BR884" s="350"/>
      <c r="BS884" s="290"/>
      <c r="BT884" s="281" t="b">
        <v>0</v>
      </c>
      <c r="BU884" s="258"/>
      <c r="BV884" s="346"/>
      <c r="BW884" s="300"/>
      <c r="BX884" s="300"/>
      <c r="BY884" s="345"/>
      <c r="BZ884" s="345"/>
      <c r="CA884" s="300"/>
      <c r="CB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c r="BM885" s="553"/>
      <c r="BN885" s="349"/>
      <c r="BO885" s="290"/>
      <c r="BP885" s="290"/>
      <c r="BQ885" s="350"/>
      <c r="BR885" s="350"/>
      <c r="BS885" s="290"/>
      <c r="BT885" s="281" t="b">
        <v>0</v>
      </c>
      <c r="BU885" s="258"/>
      <c r="BV885" s="346"/>
      <c r="BW885" s="300"/>
      <c r="BX885" s="300"/>
      <c r="BY885" s="345"/>
      <c r="BZ885" s="345"/>
      <c r="CA885" s="300"/>
      <c r="CB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c r="BM886" s="553"/>
      <c r="BN886" s="349"/>
      <c r="BO886" s="290"/>
      <c r="BP886" s="290"/>
      <c r="BQ886" s="350"/>
      <c r="BR886" s="350"/>
      <c r="BS886" s="290"/>
      <c r="BT886" s="281" t="b">
        <v>0</v>
      </c>
      <c r="BU886" s="258"/>
      <c r="BV886" s="346"/>
      <c r="BW886" s="300"/>
      <c r="BX886" s="300"/>
      <c r="BY886" s="345"/>
      <c r="BZ886" s="345"/>
      <c r="CA886" s="300"/>
      <c r="CB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c r="BM887" s="553"/>
      <c r="BN887" s="349"/>
      <c r="BO887" s="290"/>
      <c r="BP887" s="290"/>
      <c r="BQ887" s="350"/>
      <c r="BR887" s="350"/>
      <c r="BS887" s="290"/>
      <c r="BT887" s="281" t="b">
        <v>0</v>
      </c>
      <c r="BU887" s="258"/>
      <c r="BV887" s="346"/>
      <c r="BW887" s="300"/>
      <c r="BX887" s="300"/>
      <c r="BY887" s="345"/>
      <c r="BZ887" s="345"/>
      <c r="CA887" s="300"/>
      <c r="CB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c r="BM888" s="553"/>
      <c r="BN888" s="349"/>
      <c r="BO888" s="290"/>
      <c r="BP888" s="290"/>
      <c r="BQ888" s="350"/>
      <c r="BR888" s="350"/>
      <c r="BS888" s="290"/>
      <c r="BT888" s="281" t="b">
        <v>0</v>
      </c>
      <c r="BU888" s="258"/>
      <c r="BV888" s="346"/>
      <c r="BW888" s="300"/>
      <c r="BX888" s="300"/>
      <c r="BY888" s="345"/>
      <c r="BZ888" s="345"/>
      <c r="CA888" s="300"/>
      <c r="CB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c r="BM889" s="553"/>
      <c r="BN889" s="349"/>
      <c r="BO889" s="290"/>
      <c r="BP889" s="290"/>
      <c r="BQ889" s="350"/>
      <c r="BR889" s="350"/>
      <c r="BS889" s="290"/>
      <c r="BT889" s="281" t="b">
        <v>0</v>
      </c>
      <c r="BU889" s="258"/>
      <c r="BV889" s="346"/>
      <c r="BW889" s="300"/>
      <c r="BX889" s="300"/>
      <c r="BY889" s="345"/>
      <c r="BZ889" s="345"/>
      <c r="CA889" s="300"/>
      <c r="CB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c r="BM890" s="553"/>
      <c r="BN890" s="349"/>
      <c r="BO890" s="290"/>
      <c r="BP890" s="290"/>
      <c r="BQ890" s="350"/>
      <c r="BR890" s="350"/>
      <c r="BS890" s="290"/>
      <c r="BT890" s="281" t="b">
        <v>0</v>
      </c>
      <c r="BU890" s="258"/>
      <c r="BV890" s="346"/>
      <c r="BW890" s="300"/>
      <c r="BX890" s="300"/>
      <c r="BY890" s="345"/>
      <c r="BZ890" s="345"/>
      <c r="CA890" s="300"/>
      <c r="CB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c r="BM891" s="553"/>
      <c r="BN891" s="349"/>
      <c r="BO891" s="290"/>
      <c r="BP891" s="290"/>
      <c r="BQ891" s="350"/>
      <c r="BR891" s="350"/>
      <c r="BS891" s="290"/>
      <c r="BT891" s="281" t="b">
        <v>0</v>
      </c>
      <c r="BU891" s="258"/>
      <c r="BV891" s="346"/>
      <c r="BW891" s="300"/>
      <c r="BX891" s="300"/>
      <c r="BY891" s="345"/>
      <c r="BZ891" s="345"/>
      <c r="CA891" s="300"/>
      <c r="CB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c r="BM892" s="553"/>
      <c r="BN892" s="349"/>
      <c r="BO892" s="290"/>
      <c r="BP892" s="290"/>
      <c r="BQ892" s="350"/>
      <c r="BR892" s="350"/>
      <c r="BS892" s="290"/>
      <c r="BT892" s="281" t="b">
        <v>0</v>
      </c>
      <c r="BU892" s="258"/>
      <c r="BV892" s="346"/>
      <c r="BW892" s="300"/>
      <c r="BX892" s="300"/>
      <c r="BY892" s="345"/>
      <c r="BZ892" s="345"/>
      <c r="CA892" s="300"/>
      <c r="CB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c r="BM893" s="553"/>
      <c r="BN893" s="349"/>
      <c r="BO893" s="290"/>
      <c r="BP893" s="290"/>
      <c r="BQ893" s="350"/>
      <c r="BR893" s="350"/>
      <c r="BS893" s="290"/>
      <c r="BT893" s="281" t="b">
        <v>0</v>
      </c>
      <c r="BU893" s="258"/>
      <c r="BV893" s="346"/>
      <c r="BW893" s="300"/>
      <c r="BX893" s="300"/>
      <c r="BY893" s="345"/>
      <c r="BZ893" s="345"/>
      <c r="CA893" s="300"/>
      <c r="CB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c r="BM894" s="553"/>
      <c r="BN894" s="349"/>
      <c r="BO894" s="290"/>
      <c r="BP894" s="290"/>
      <c r="BQ894" s="350"/>
      <c r="BR894" s="350"/>
      <c r="BS894" s="290"/>
      <c r="BT894" s="281" t="b">
        <v>0</v>
      </c>
      <c r="BU894" s="258"/>
      <c r="BV894" s="346"/>
      <c r="BW894" s="300"/>
      <c r="BX894" s="300"/>
      <c r="BY894" s="345"/>
      <c r="BZ894" s="345"/>
      <c r="CA894" s="300"/>
      <c r="CB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c r="BM895" s="553"/>
      <c r="BN895" s="349"/>
      <c r="BO895" s="290"/>
      <c r="BP895" s="290"/>
      <c r="BQ895" s="350"/>
      <c r="BR895" s="350"/>
      <c r="BS895" s="290"/>
      <c r="BT895" s="281" t="b">
        <v>0</v>
      </c>
      <c r="BU895" s="258"/>
      <c r="BV895" s="346"/>
      <c r="BW895" s="300"/>
      <c r="BX895" s="300"/>
      <c r="BY895" s="345"/>
      <c r="BZ895" s="345"/>
      <c r="CA895" s="300"/>
      <c r="CB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c r="BM896" s="553"/>
      <c r="BN896" s="349"/>
      <c r="BO896" s="290"/>
      <c r="BP896" s="290"/>
      <c r="BQ896" s="350"/>
      <c r="BR896" s="350"/>
      <c r="BS896" s="290"/>
      <c r="BT896" s="281" t="b">
        <v>0</v>
      </c>
      <c r="BU896" s="258"/>
      <c r="BV896" s="346"/>
      <c r="BW896" s="300"/>
      <c r="BX896" s="300"/>
      <c r="BY896" s="345"/>
      <c r="BZ896" s="345"/>
      <c r="CA896" s="300"/>
      <c r="CB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c r="BM897" s="553"/>
      <c r="BN897" s="349"/>
      <c r="BO897" s="290"/>
      <c r="BP897" s="290"/>
      <c r="BQ897" s="350"/>
      <c r="BR897" s="350"/>
      <c r="BS897" s="290"/>
      <c r="BT897" s="281" t="b">
        <v>0</v>
      </c>
      <c r="BU897" s="258"/>
      <c r="BV897" s="346"/>
      <c r="BW897" s="300"/>
      <c r="BX897" s="300"/>
      <c r="BY897" s="345"/>
      <c r="BZ897" s="345"/>
      <c r="CA897" s="300"/>
      <c r="CB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c r="BM898" s="553"/>
      <c r="BN898" s="349"/>
      <c r="BO898" s="290"/>
      <c r="BP898" s="290"/>
      <c r="BQ898" s="350"/>
      <c r="BR898" s="350"/>
      <c r="BS898" s="290"/>
      <c r="BT898" s="281" t="b">
        <v>0</v>
      </c>
      <c r="BU898" s="258"/>
      <c r="BV898" s="346"/>
      <c r="BW898" s="300"/>
      <c r="BX898" s="300"/>
      <c r="BY898" s="345"/>
      <c r="BZ898" s="345"/>
      <c r="CA898" s="300"/>
      <c r="CB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c r="BM899" s="553"/>
      <c r="BN899" s="349"/>
      <c r="BO899" s="290"/>
      <c r="BP899" s="290"/>
      <c r="BQ899" s="350"/>
      <c r="BR899" s="350"/>
      <c r="BS899" s="290"/>
      <c r="BT899" s="281" t="b">
        <v>0</v>
      </c>
      <c r="BU899" s="258"/>
      <c r="BV899" s="346"/>
      <c r="BW899" s="300"/>
      <c r="BX899" s="300"/>
      <c r="BY899" s="345"/>
      <c r="BZ899" s="345"/>
      <c r="CA899" s="300"/>
      <c r="CB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c r="BM900" s="553"/>
      <c r="BN900" s="349"/>
      <c r="BO900" s="290"/>
      <c r="BP900" s="290"/>
      <c r="BQ900" s="350"/>
      <c r="BR900" s="350"/>
      <c r="BS900" s="290"/>
      <c r="BT900" s="281" t="b">
        <v>0</v>
      </c>
      <c r="BU900" s="258"/>
      <c r="BV900" s="346"/>
      <c r="BW900" s="300"/>
      <c r="BX900" s="300"/>
      <c r="BY900" s="345"/>
      <c r="BZ900" s="345"/>
      <c r="CA900" s="300"/>
      <c r="CB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c r="BM901" s="553"/>
      <c r="BN901" s="349"/>
      <c r="BO901" s="290"/>
      <c r="BP901" s="290"/>
      <c r="BQ901" s="350"/>
      <c r="BR901" s="350"/>
      <c r="BS901" s="290"/>
      <c r="BT901" s="281" t="b">
        <v>0</v>
      </c>
      <c r="BU901" s="258"/>
      <c r="BV901" s="346"/>
      <c r="BW901" s="300"/>
      <c r="BX901" s="300"/>
      <c r="BY901" s="345"/>
      <c r="BZ901" s="345"/>
      <c r="CA901" s="300"/>
      <c r="CB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c r="BM902" s="553"/>
      <c r="BN902" s="349"/>
      <c r="BO902" s="290"/>
      <c r="BP902" s="290"/>
      <c r="BQ902" s="350"/>
      <c r="BR902" s="350"/>
      <c r="BS902" s="290"/>
      <c r="BT902" s="281" t="b">
        <v>0</v>
      </c>
      <c r="BU902" s="258"/>
      <c r="BV902" s="346"/>
      <c r="BW902" s="300"/>
      <c r="BX902" s="300"/>
      <c r="BY902" s="345"/>
      <c r="BZ902" s="345"/>
      <c r="CA902" s="300"/>
      <c r="CB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c r="BM903" s="553"/>
      <c r="BN903" s="349"/>
      <c r="BO903" s="290"/>
      <c r="BP903" s="290"/>
      <c r="BQ903" s="350"/>
      <c r="BR903" s="350"/>
      <c r="BS903" s="290"/>
      <c r="BT903" s="281" t="b">
        <v>0</v>
      </c>
      <c r="BU903" s="258"/>
      <c r="BV903" s="346"/>
      <c r="BW903" s="300"/>
      <c r="BX903" s="300"/>
      <c r="BY903" s="345"/>
      <c r="BZ903" s="345"/>
      <c r="CA903" s="300"/>
      <c r="CB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c r="BM904" s="553"/>
      <c r="BN904" s="349"/>
      <c r="BO904" s="290"/>
      <c r="BP904" s="290"/>
      <c r="BQ904" s="350"/>
      <c r="BR904" s="350"/>
      <c r="BS904" s="290"/>
      <c r="BT904" s="281" t="b">
        <v>0</v>
      </c>
      <c r="BU904" s="258"/>
      <c r="BV904" s="346"/>
      <c r="BW904" s="300"/>
      <c r="BX904" s="300"/>
      <c r="BY904" s="345"/>
      <c r="BZ904" s="345"/>
      <c r="CA904" s="300"/>
      <c r="CB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c r="BM905" s="553"/>
      <c r="BN905" s="349"/>
      <c r="BO905" s="290"/>
      <c r="BP905" s="290"/>
      <c r="BQ905" s="350"/>
      <c r="BR905" s="350"/>
      <c r="BS905" s="290"/>
      <c r="BT905" s="281" t="b">
        <v>0</v>
      </c>
      <c r="BU905" s="258"/>
      <c r="BV905" s="346"/>
      <c r="BW905" s="300"/>
      <c r="BX905" s="300"/>
      <c r="BY905" s="345"/>
      <c r="BZ905" s="345"/>
      <c r="CA905" s="300"/>
      <c r="CB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c r="BM906" s="553"/>
      <c r="BN906" s="349"/>
      <c r="BO906" s="290"/>
      <c r="BP906" s="290"/>
      <c r="BQ906" s="350"/>
      <c r="BR906" s="350"/>
      <c r="BS906" s="290"/>
      <c r="BT906" s="281" t="b">
        <v>0</v>
      </c>
      <c r="BU906" s="258"/>
      <c r="BV906" s="346"/>
      <c r="BW906" s="300"/>
      <c r="BX906" s="300"/>
      <c r="BY906" s="345"/>
      <c r="BZ906" s="345"/>
      <c r="CA906" s="300"/>
      <c r="CB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c r="BM907" s="553"/>
      <c r="BN907" s="349"/>
      <c r="BO907" s="290"/>
      <c r="BP907" s="290"/>
      <c r="BQ907" s="350"/>
      <c r="BR907" s="350"/>
      <c r="BS907" s="290"/>
      <c r="BT907" s="281" t="b">
        <v>0</v>
      </c>
      <c r="BU907" s="258"/>
      <c r="BV907" s="346"/>
      <c r="BW907" s="300"/>
      <c r="BX907" s="300"/>
      <c r="BY907" s="345"/>
      <c r="BZ907" s="345"/>
      <c r="CA907" s="300"/>
      <c r="CB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c r="BM908" s="553"/>
      <c r="BN908" s="349"/>
      <c r="BO908" s="290"/>
      <c r="BP908" s="290"/>
      <c r="BQ908" s="350"/>
      <c r="BR908" s="350"/>
      <c r="BS908" s="290"/>
      <c r="BT908" s="281" t="b">
        <v>0</v>
      </c>
      <c r="BU908" s="258"/>
      <c r="BV908" s="346"/>
      <c r="BW908" s="300"/>
      <c r="BX908" s="300"/>
      <c r="BY908" s="345"/>
      <c r="BZ908" s="345"/>
      <c r="CA908" s="300"/>
      <c r="CB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c r="BM909" s="553"/>
      <c r="BN909" s="349"/>
      <c r="BO909" s="290"/>
      <c r="BP909" s="290"/>
      <c r="BQ909" s="350"/>
      <c r="BR909" s="350"/>
      <c r="BS909" s="290"/>
      <c r="BT909" s="281" t="b">
        <v>0</v>
      </c>
      <c r="BU909" s="258"/>
      <c r="BV909" s="346"/>
      <c r="BW909" s="300"/>
      <c r="BX909" s="300"/>
      <c r="BY909" s="345"/>
      <c r="BZ909" s="345"/>
      <c r="CA909" s="300"/>
      <c r="CB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c r="BM910" s="553"/>
      <c r="BN910" s="349"/>
      <c r="BO910" s="290"/>
      <c r="BP910" s="290"/>
      <c r="BQ910" s="350"/>
      <c r="BR910" s="350"/>
      <c r="BS910" s="290"/>
      <c r="BT910" s="281" t="b">
        <v>0</v>
      </c>
      <c r="BU910" s="258"/>
      <c r="BV910" s="346"/>
      <c r="BW910" s="300"/>
      <c r="BX910" s="300"/>
      <c r="BY910" s="345"/>
      <c r="BZ910" s="345"/>
      <c r="CA910" s="300"/>
      <c r="CB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c r="BM911" s="553"/>
      <c r="BN911" s="349"/>
      <c r="BO911" s="290"/>
      <c r="BP911" s="290"/>
      <c r="BQ911" s="350"/>
      <c r="BR911" s="350"/>
      <c r="BS911" s="290"/>
      <c r="BT911" s="281" t="b">
        <v>0</v>
      </c>
      <c r="BU911" s="258"/>
      <c r="BV911" s="346"/>
      <c r="BW911" s="300"/>
      <c r="BX911" s="300"/>
      <c r="BY911" s="345"/>
      <c r="BZ911" s="345"/>
      <c r="CA911" s="300"/>
      <c r="CB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c r="BM912" s="553"/>
      <c r="BN912" s="349"/>
      <c r="BO912" s="290"/>
      <c r="BP912" s="290"/>
      <c r="BQ912" s="350"/>
      <c r="BR912" s="350"/>
      <c r="BS912" s="290"/>
      <c r="BT912" s="281" t="b">
        <v>0</v>
      </c>
      <c r="BU912" s="258"/>
      <c r="BV912" s="346"/>
      <c r="BW912" s="300"/>
      <c r="BX912" s="300"/>
      <c r="BY912" s="345"/>
      <c r="BZ912" s="345"/>
      <c r="CA912" s="300"/>
      <c r="CB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c r="BM913" s="553"/>
      <c r="BN913" s="349"/>
      <c r="BO913" s="290"/>
      <c r="BP913" s="290"/>
      <c r="BQ913" s="350"/>
      <c r="BR913" s="350"/>
      <c r="BS913" s="290"/>
      <c r="BT913" s="281" t="b">
        <v>0</v>
      </c>
      <c r="BU913" s="258"/>
      <c r="BV913" s="346"/>
      <c r="BW913" s="300"/>
      <c r="BX913" s="300"/>
      <c r="BY913" s="345"/>
      <c r="BZ913" s="345"/>
      <c r="CA913" s="300"/>
      <c r="CB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c r="BM914" s="553"/>
      <c r="BN914" s="349"/>
      <c r="BO914" s="290"/>
      <c r="BP914" s="290"/>
      <c r="BQ914" s="350"/>
      <c r="BR914" s="350"/>
      <c r="BS914" s="290"/>
      <c r="BT914" s="281" t="b">
        <v>0</v>
      </c>
      <c r="BU914" s="258"/>
      <c r="BV914" s="346"/>
      <c r="BW914" s="300"/>
      <c r="BX914" s="300"/>
      <c r="BY914" s="345"/>
      <c r="BZ914" s="345"/>
      <c r="CA914" s="300"/>
      <c r="CB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c r="BM915" s="553"/>
      <c r="BN915" s="349"/>
      <c r="BO915" s="290"/>
      <c r="BP915" s="290"/>
      <c r="BQ915" s="350"/>
      <c r="BR915" s="350"/>
      <c r="BS915" s="290"/>
      <c r="BT915" s="281" t="b">
        <v>0</v>
      </c>
      <c r="BU915" s="258"/>
      <c r="BV915" s="346"/>
      <c r="BW915" s="300"/>
      <c r="BX915" s="300"/>
      <c r="BY915" s="345"/>
      <c r="BZ915" s="345"/>
      <c r="CA915" s="300"/>
      <c r="CB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c r="BM916" s="553"/>
      <c r="BN916" s="349"/>
      <c r="BO916" s="290"/>
      <c r="BP916" s="290"/>
      <c r="BQ916" s="350"/>
      <c r="BR916" s="350"/>
      <c r="BS916" s="290"/>
      <c r="BT916" s="281" t="b">
        <v>0</v>
      </c>
      <c r="BU916" s="258"/>
      <c r="BV916" s="346"/>
      <c r="BW916" s="300"/>
      <c r="BX916" s="300"/>
      <c r="BY916" s="345"/>
      <c r="BZ916" s="345"/>
      <c r="CA916" s="300"/>
      <c r="CB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c r="BM917" s="553"/>
      <c r="BN917" s="349"/>
      <c r="BO917" s="290"/>
      <c r="BP917" s="290"/>
      <c r="BQ917" s="350"/>
      <c r="BR917" s="350"/>
      <c r="BS917" s="290"/>
      <c r="BT917" s="281" t="b">
        <v>0</v>
      </c>
      <c r="BU917" s="258"/>
      <c r="BV917" s="346"/>
      <c r="BW917" s="300"/>
      <c r="BX917" s="300"/>
      <c r="BY917" s="345"/>
      <c r="BZ917" s="345"/>
      <c r="CA917" s="300"/>
      <c r="CB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c r="BM918" s="553"/>
      <c r="BN918" s="349"/>
      <c r="BO918" s="290"/>
      <c r="BP918" s="290"/>
      <c r="BQ918" s="350"/>
      <c r="BR918" s="350"/>
      <c r="BS918" s="290"/>
      <c r="BT918" s="281" t="b">
        <v>0</v>
      </c>
      <c r="BU918" s="258"/>
      <c r="BV918" s="346"/>
      <c r="BW918" s="300"/>
      <c r="BX918" s="300"/>
      <c r="BY918" s="345"/>
      <c r="BZ918" s="345"/>
      <c r="CA918" s="300"/>
      <c r="CB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c r="BM919" s="553"/>
      <c r="BN919" s="349"/>
      <c r="BO919" s="290"/>
      <c r="BP919" s="290"/>
      <c r="BQ919" s="350"/>
      <c r="BR919" s="350"/>
      <c r="BS919" s="290"/>
      <c r="BT919" s="281" t="b">
        <v>0</v>
      </c>
      <c r="BU919" s="258"/>
      <c r="BV919" s="346"/>
      <c r="BW919" s="300"/>
      <c r="BX919" s="300"/>
      <c r="BY919" s="345"/>
      <c r="BZ919" s="345"/>
      <c r="CA919" s="300"/>
      <c r="CB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c r="BM920" s="553"/>
      <c r="BN920" s="349"/>
      <c r="BO920" s="290"/>
      <c r="BP920" s="290"/>
      <c r="BQ920" s="350"/>
      <c r="BR920" s="350"/>
      <c r="BS920" s="290"/>
      <c r="BT920" s="281" t="b">
        <v>0</v>
      </c>
      <c r="BU920" s="258"/>
      <c r="BV920" s="346"/>
      <c r="BW920" s="300"/>
      <c r="BX920" s="300"/>
      <c r="BY920" s="345"/>
      <c r="BZ920" s="345"/>
      <c r="CA920" s="300"/>
      <c r="CB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c r="BM921" s="553"/>
      <c r="BN921" s="349"/>
      <c r="BO921" s="290"/>
      <c r="BP921" s="290"/>
      <c r="BQ921" s="350"/>
      <c r="BR921" s="350"/>
      <c r="BS921" s="290"/>
      <c r="BT921" s="281" t="b">
        <v>0</v>
      </c>
      <c r="BU921" s="258"/>
      <c r="BV921" s="346"/>
      <c r="BW921" s="300"/>
      <c r="BX921" s="300"/>
      <c r="BY921" s="345"/>
      <c r="BZ921" s="345"/>
      <c r="CA921" s="300"/>
      <c r="CB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c r="BM922" s="553"/>
      <c r="BN922" s="349"/>
      <c r="BO922" s="290"/>
      <c r="BP922" s="290"/>
      <c r="BQ922" s="350"/>
      <c r="BR922" s="350"/>
      <c r="BS922" s="290"/>
      <c r="BT922" s="281" t="b">
        <v>0</v>
      </c>
      <c r="BU922" s="258"/>
      <c r="BV922" s="346"/>
      <c r="BW922" s="300"/>
      <c r="BX922" s="300"/>
      <c r="BY922" s="345"/>
      <c r="BZ922" s="345"/>
      <c r="CA922" s="300"/>
      <c r="CB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c r="BM923" s="553"/>
      <c r="BN923" s="349"/>
      <c r="BO923" s="290"/>
      <c r="BP923" s="290"/>
      <c r="BQ923" s="350"/>
      <c r="BR923" s="350"/>
      <c r="BS923" s="290"/>
      <c r="BT923" s="281" t="b">
        <v>0</v>
      </c>
      <c r="BU923" s="258"/>
      <c r="BV923" s="346"/>
      <c r="BW923" s="300"/>
      <c r="BX923" s="300"/>
      <c r="BY923" s="345"/>
      <c r="BZ923" s="345"/>
      <c r="CA923" s="300"/>
      <c r="CB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c r="BM924" s="553"/>
      <c r="BN924" s="349"/>
      <c r="BO924" s="290"/>
      <c r="BP924" s="290"/>
      <c r="BQ924" s="350"/>
      <c r="BR924" s="350"/>
      <c r="BS924" s="290"/>
      <c r="BT924" s="281" t="b">
        <v>0</v>
      </c>
      <c r="BU924" s="258"/>
      <c r="BV924" s="346"/>
      <c r="BW924" s="300"/>
      <c r="BX924" s="300"/>
      <c r="BY924" s="345"/>
      <c r="BZ924" s="345"/>
      <c r="CA924" s="300"/>
      <c r="CB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c r="BM925" s="553"/>
      <c r="BN925" s="349"/>
      <c r="BO925" s="290"/>
      <c r="BP925" s="290"/>
      <c r="BQ925" s="350"/>
      <c r="BR925" s="350"/>
      <c r="BS925" s="290"/>
      <c r="BT925" s="281" t="b">
        <v>0</v>
      </c>
      <c r="BU925" s="258"/>
      <c r="BV925" s="346"/>
      <c r="BW925" s="300"/>
      <c r="BX925" s="300"/>
      <c r="BY925" s="345"/>
      <c r="BZ925" s="345"/>
      <c r="CA925" s="300"/>
      <c r="CB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c r="BM926" s="553"/>
      <c r="BN926" s="349"/>
      <c r="BO926" s="290"/>
      <c r="BP926" s="290"/>
      <c r="BQ926" s="350"/>
      <c r="BR926" s="350"/>
      <c r="BS926" s="290"/>
      <c r="BT926" s="281" t="b">
        <v>0</v>
      </c>
      <c r="BU926" s="258"/>
      <c r="BV926" s="346"/>
      <c r="BW926" s="300"/>
      <c r="BX926" s="300"/>
      <c r="BY926" s="345"/>
      <c r="BZ926" s="345"/>
      <c r="CA926" s="300"/>
      <c r="CB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c r="BM927" s="553"/>
      <c r="BN927" s="349"/>
      <c r="BO927" s="290"/>
      <c r="BP927" s="290"/>
      <c r="BQ927" s="350"/>
      <c r="BR927" s="350"/>
      <c r="BS927" s="290"/>
      <c r="BT927" s="281" t="b">
        <v>0</v>
      </c>
      <c r="BU927" s="258"/>
      <c r="BV927" s="346"/>
      <c r="BW927" s="300"/>
      <c r="BX927" s="300"/>
      <c r="BY927" s="345"/>
      <c r="BZ927" s="345"/>
      <c r="CA927" s="300"/>
      <c r="CB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c r="BM928" s="553"/>
      <c r="BN928" s="349"/>
      <c r="BO928" s="290"/>
      <c r="BP928" s="290"/>
      <c r="BQ928" s="350"/>
      <c r="BR928" s="350"/>
      <c r="BS928" s="290"/>
      <c r="BT928" s="281" t="b">
        <v>0</v>
      </c>
      <c r="BU928" s="258"/>
      <c r="BV928" s="346"/>
      <c r="BW928" s="300"/>
      <c r="BX928" s="300"/>
      <c r="BY928" s="345"/>
      <c r="BZ928" s="345"/>
      <c r="CA928" s="300"/>
      <c r="CB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c r="BM929" s="553"/>
      <c r="BN929" s="349"/>
      <c r="BO929" s="290"/>
      <c r="BP929" s="290"/>
      <c r="BQ929" s="350"/>
      <c r="BR929" s="350"/>
      <c r="BS929" s="290"/>
      <c r="BT929" s="281" t="b">
        <v>0</v>
      </c>
      <c r="BU929" s="258"/>
      <c r="BV929" s="346"/>
      <c r="BW929" s="300"/>
      <c r="BX929" s="300"/>
      <c r="BY929" s="345"/>
      <c r="BZ929" s="345"/>
      <c r="CA929" s="300"/>
      <c r="CB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c r="BM930" s="553"/>
      <c r="BN930" s="349"/>
      <c r="BO930" s="290"/>
      <c r="BP930" s="290"/>
      <c r="BQ930" s="350"/>
      <c r="BR930" s="350"/>
      <c r="BS930" s="290"/>
      <c r="BT930" s="281" t="b">
        <v>0</v>
      </c>
      <c r="BU930" s="258"/>
      <c r="BV930" s="346"/>
      <c r="BW930" s="300"/>
      <c r="BX930" s="300"/>
      <c r="BY930" s="345"/>
      <c r="BZ930" s="345"/>
      <c r="CA930" s="300"/>
      <c r="CB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c r="BM931" s="553"/>
      <c r="BN931" s="349"/>
      <c r="BO931" s="290"/>
      <c r="BP931" s="290"/>
      <c r="BQ931" s="350"/>
      <c r="BR931" s="350"/>
      <c r="BS931" s="290"/>
      <c r="BT931" s="281" t="b">
        <v>0</v>
      </c>
      <c r="BU931" s="258"/>
      <c r="BV931" s="346"/>
      <c r="BW931" s="300"/>
      <c r="BX931" s="300"/>
      <c r="BY931" s="345"/>
      <c r="BZ931" s="345"/>
      <c r="CA931" s="300"/>
      <c r="CB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c r="BM932" s="553"/>
      <c r="BN932" s="349"/>
      <c r="BO932" s="290"/>
      <c r="BP932" s="290"/>
      <c r="BQ932" s="350"/>
      <c r="BR932" s="350"/>
      <c r="BS932" s="290"/>
      <c r="BT932" s="281" t="b">
        <v>0</v>
      </c>
      <c r="BU932" s="258"/>
      <c r="BV932" s="346"/>
      <c r="BW932" s="300"/>
      <c r="BX932" s="300"/>
      <c r="BY932" s="345"/>
      <c r="BZ932" s="345"/>
      <c r="CA932" s="300"/>
      <c r="CB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c r="BM933" s="553"/>
      <c r="BN933" s="349"/>
      <c r="BO933" s="290"/>
      <c r="BP933" s="290"/>
      <c r="BQ933" s="350"/>
      <c r="BR933" s="350"/>
      <c r="BS933" s="290"/>
      <c r="BT933" s="281" t="b">
        <v>0</v>
      </c>
      <c r="BU933" s="258"/>
      <c r="BV933" s="346"/>
      <c r="BW933" s="300"/>
      <c r="BX933" s="300"/>
      <c r="BY933" s="345"/>
      <c r="BZ933" s="345"/>
      <c r="CA933" s="300"/>
      <c r="CB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c r="BM934" s="553"/>
      <c r="BN934" s="349"/>
      <c r="BO934" s="290"/>
      <c r="BP934" s="290"/>
      <c r="BQ934" s="350"/>
      <c r="BR934" s="350"/>
      <c r="BS934" s="290"/>
      <c r="BT934" s="281" t="b">
        <v>0</v>
      </c>
      <c r="BU934" s="258"/>
      <c r="BV934" s="346"/>
      <c r="BW934" s="300"/>
      <c r="BX934" s="300"/>
      <c r="BY934" s="345"/>
      <c r="BZ934" s="345"/>
      <c r="CA934" s="300"/>
      <c r="CB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c r="BM935" s="553"/>
      <c r="BN935" s="349"/>
      <c r="BO935" s="290"/>
      <c r="BP935" s="290"/>
      <c r="BQ935" s="350"/>
      <c r="BR935" s="350"/>
      <c r="BS935" s="290"/>
      <c r="BT935" s="281" t="b">
        <v>0</v>
      </c>
      <c r="BU935" s="258"/>
      <c r="BV935" s="346"/>
      <c r="BW935" s="300"/>
      <c r="BX935" s="300"/>
      <c r="BY935" s="345"/>
      <c r="BZ935" s="345"/>
      <c r="CA935" s="300"/>
      <c r="CB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c r="BM936" s="553"/>
      <c r="BN936" s="349"/>
      <c r="BO936" s="290"/>
      <c r="BP936" s="290"/>
      <c r="BQ936" s="350"/>
      <c r="BR936" s="350"/>
      <c r="BS936" s="290"/>
      <c r="BT936" s="281" t="b">
        <v>0</v>
      </c>
      <c r="BU936" s="258"/>
      <c r="BV936" s="346"/>
      <c r="BW936" s="300"/>
      <c r="BX936" s="300"/>
      <c r="BY936" s="345"/>
      <c r="BZ936" s="345"/>
      <c r="CA936" s="300"/>
      <c r="CB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c r="BM937" s="553"/>
      <c r="BN937" s="349"/>
      <c r="BO937" s="290"/>
      <c r="BP937" s="290"/>
      <c r="BQ937" s="350"/>
      <c r="BR937" s="350"/>
      <c r="BS937" s="290"/>
      <c r="BT937" s="281" t="b">
        <v>0</v>
      </c>
      <c r="BU937" s="258"/>
      <c r="BV937" s="346"/>
      <c r="BW937" s="300"/>
      <c r="BX937" s="300"/>
      <c r="BY937" s="345"/>
      <c r="BZ937" s="345"/>
      <c r="CA937" s="300"/>
      <c r="CB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c r="BM938" s="553"/>
      <c r="BN938" s="349"/>
      <c r="BO938" s="290"/>
      <c r="BP938" s="290"/>
      <c r="BQ938" s="350"/>
      <c r="BR938" s="350"/>
      <c r="BS938" s="290"/>
      <c r="BT938" s="281" t="b">
        <v>0</v>
      </c>
      <c r="BU938" s="258"/>
      <c r="BV938" s="346"/>
      <c r="BW938" s="300"/>
      <c r="BX938" s="300"/>
      <c r="BY938" s="345"/>
      <c r="BZ938" s="345"/>
      <c r="CA938" s="300"/>
      <c r="CB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c r="BM939" s="553"/>
      <c r="BN939" s="349"/>
      <c r="BO939" s="290"/>
      <c r="BP939" s="290"/>
      <c r="BQ939" s="350"/>
      <c r="BR939" s="350"/>
      <c r="BS939" s="290"/>
      <c r="BT939" s="281" t="b">
        <v>0</v>
      </c>
      <c r="BU939" s="258"/>
      <c r="BV939" s="346"/>
      <c r="BW939" s="300"/>
      <c r="BX939" s="300"/>
      <c r="BY939" s="345"/>
      <c r="BZ939" s="345"/>
      <c r="CA939" s="300"/>
      <c r="CB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c r="BM940" s="553"/>
      <c r="BN940" s="349"/>
      <c r="BO940" s="290"/>
      <c r="BP940" s="290"/>
      <c r="BQ940" s="350"/>
      <c r="BR940" s="350"/>
      <c r="BS940" s="290"/>
      <c r="BT940" s="281" t="b">
        <v>0</v>
      </c>
      <c r="BU940" s="258"/>
      <c r="BV940" s="346"/>
      <c r="BW940" s="300"/>
      <c r="BX940" s="300"/>
      <c r="BY940" s="345"/>
      <c r="BZ940" s="345"/>
      <c r="CA940" s="300"/>
      <c r="CB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c r="BM941" s="553"/>
      <c r="BN941" s="349"/>
      <c r="BO941" s="290"/>
      <c r="BP941" s="290"/>
      <c r="BQ941" s="350"/>
      <c r="BR941" s="350"/>
      <c r="BS941" s="290"/>
      <c r="BT941" s="281" t="b">
        <v>0</v>
      </c>
      <c r="BU941" s="258"/>
      <c r="BV941" s="346"/>
      <c r="BW941" s="300"/>
      <c r="BX941" s="300"/>
      <c r="BY941" s="345"/>
      <c r="BZ941" s="345"/>
      <c r="CA941" s="300"/>
      <c r="CB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c r="BM942" s="553"/>
      <c r="BN942" s="349"/>
      <c r="BO942" s="290"/>
      <c r="BP942" s="290"/>
      <c r="BQ942" s="350"/>
      <c r="BR942" s="350"/>
      <c r="BS942" s="290"/>
      <c r="BT942" s="281" t="b">
        <v>0</v>
      </c>
      <c r="BU942" s="258"/>
      <c r="BV942" s="346"/>
      <c r="BW942" s="300"/>
      <c r="BX942" s="300"/>
      <c r="BY942" s="345"/>
      <c r="BZ942" s="345"/>
      <c r="CA942" s="300"/>
      <c r="CB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c r="BM943" s="553"/>
      <c r="BN943" s="349"/>
      <c r="BO943" s="290"/>
      <c r="BP943" s="290"/>
      <c r="BQ943" s="350"/>
      <c r="BR943" s="350"/>
      <c r="BS943" s="290"/>
      <c r="BT943" s="281" t="b">
        <v>0</v>
      </c>
      <c r="BU943" s="258"/>
      <c r="BV943" s="346"/>
      <c r="BW943" s="300"/>
      <c r="BX943" s="300"/>
      <c r="BY943" s="345"/>
      <c r="BZ943" s="345"/>
      <c r="CA943" s="300"/>
      <c r="CB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c r="BM944" s="553"/>
      <c r="BN944" s="349"/>
      <c r="BO944" s="290"/>
      <c r="BP944" s="290"/>
      <c r="BQ944" s="350"/>
      <c r="BR944" s="350"/>
      <c r="BS944" s="290"/>
      <c r="BT944" s="281" t="b">
        <v>0</v>
      </c>
      <c r="BU944" s="258"/>
      <c r="BV944" s="346"/>
      <c r="BW944" s="300"/>
      <c r="BX944" s="300"/>
      <c r="BY944" s="345"/>
      <c r="BZ944" s="345"/>
      <c r="CA944" s="300"/>
      <c r="CB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c r="BM945" s="553"/>
      <c r="BN945" s="349"/>
      <c r="BO945" s="290"/>
      <c r="BP945" s="290"/>
      <c r="BQ945" s="350"/>
      <c r="BR945" s="350"/>
      <c r="BS945" s="290"/>
      <c r="BT945" s="281" t="b">
        <v>0</v>
      </c>
      <c r="BU945" s="258"/>
      <c r="BV945" s="346"/>
      <c r="BW945" s="300"/>
      <c r="BX945" s="300"/>
      <c r="BY945" s="345"/>
      <c r="BZ945" s="345"/>
      <c r="CA945" s="300"/>
      <c r="CB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c r="BM946" s="553"/>
      <c r="BN946" s="349"/>
      <c r="BO946" s="290"/>
      <c r="BP946" s="290"/>
      <c r="BQ946" s="350"/>
      <c r="BR946" s="350"/>
      <c r="BS946" s="290"/>
      <c r="BT946" s="281" t="b">
        <v>0</v>
      </c>
      <c r="BU946" s="258"/>
      <c r="BV946" s="346"/>
      <c r="BW946" s="300"/>
      <c r="BX946" s="300"/>
      <c r="BY946" s="345"/>
      <c r="BZ946" s="345"/>
      <c r="CA946" s="300"/>
      <c r="CB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c r="BM947" s="553"/>
      <c r="BN947" s="349"/>
      <c r="BO947" s="290"/>
      <c r="BP947" s="290"/>
      <c r="BQ947" s="350"/>
      <c r="BR947" s="350"/>
      <c r="BS947" s="290"/>
      <c r="BT947" s="281" t="b">
        <v>0</v>
      </c>
      <c r="BU947" s="258"/>
      <c r="BV947" s="346"/>
      <c r="BW947" s="300"/>
      <c r="BX947" s="300"/>
      <c r="BY947" s="345"/>
      <c r="BZ947" s="345"/>
      <c r="CA947" s="300"/>
      <c r="CB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c r="BM948" s="553"/>
      <c r="BN948" s="349"/>
      <c r="BO948" s="290"/>
      <c r="BP948" s="290"/>
      <c r="BQ948" s="350"/>
      <c r="BR948" s="350"/>
      <c r="BS948" s="290"/>
      <c r="BT948" s="281" t="b">
        <v>0</v>
      </c>
      <c r="BU948" s="258"/>
      <c r="BV948" s="346"/>
      <c r="BW948" s="300"/>
      <c r="BX948" s="300"/>
      <c r="BY948" s="345"/>
      <c r="BZ948" s="345"/>
      <c r="CA948" s="300"/>
      <c r="CB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c r="BM949" s="553"/>
      <c r="BN949" s="349"/>
      <c r="BO949" s="290"/>
      <c r="BP949" s="290"/>
      <c r="BQ949" s="350"/>
      <c r="BR949" s="350"/>
      <c r="BS949" s="290"/>
      <c r="BT949" s="281" t="b">
        <v>0</v>
      </c>
      <c r="BU949" s="258"/>
      <c r="BV949" s="346"/>
      <c r="BW949" s="300"/>
      <c r="BX949" s="300"/>
      <c r="BY949" s="345"/>
      <c r="BZ949" s="345"/>
      <c r="CA949" s="300"/>
      <c r="CB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c r="BM950" s="553"/>
      <c r="BN950" s="349"/>
      <c r="BO950" s="290"/>
      <c r="BP950" s="290"/>
      <c r="BQ950" s="350"/>
      <c r="BR950" s="350"/>
      <c r="BS950" s="290"/>
      <c r="BT950" s="281" t="b">
        <v>0</v>
      </c>
      <c r="BU950" s="258"/>
      <c r="BV950" s="346"/>
      <c r="BW950" s="300"/>
      <c r="BX950" s="300"/>
      <c r="BY950" s="345"/>
      <c r="BZ950" s="345"/>
      <c r="CA950" s="300"/>
      <c r="CB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c r="BM951" s="553"/>
      <c r="BN951" s="349"/>
      <c r="BO951" s="290"/>
      <c r="BP951" s="290"/>
      <c r="BQ951" s="350"/>
      <c r="BR951" s="350"/>
      <c r="BS951" s="290"/>
      <c r="BT951" s="281" t="b">
        <v>0</v>
      </c>
      <c r="BU951" s="258"/>
      <c r="BV951" s="346"/>
      <c r="BW951" s="300"/>
      <c r="BX951" s="300"/>
      <c r="BY951" s="345"/>
      <c r="BZ951" s="345"/>
      <c r="CA951" s="300"/>
      <c r="CB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c r="BM952" s="553"/>
      <c r="BN952" s="349"/>
      <c r="BO952" s="290"/>
      <c r="BP952" s="290"/>
      <c r="BQ952" s="350"/>
      <c r="BR952" s="350"/>
      <c r="BS952" s="290"/>
      <c r="BT952" s="281" t="b">
        <v>0</v>
      </c>
      <c r="BU952" s="258"/>
      <c r="BV952" s="346"/>
      <c r="BW952" s="300"/>
      <c r="BX952" s="300"/>
      <c r="BY952" s="345"/>
      <c r="BZ952" s="345"/>
      <c r="CA952" s="300"/>
      <c r="CB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c r="BM953" s="553"/>
      <c r="BN953" s="349"/>
      <c r="BO953" s="290"/>
      <c r="BP953" s="290"/>
      <c r="BQ953" s="350"/>
      <c r="BR953" s="350"/>
      <c r="BS953" s="290"/>
      <c r="BT953" s="281" t="b">
        <v>0</v>
      </c>
      <c r="BU953" s="258"/>
      <c r="BV953" s="346"/>
      <c r="BW953" s="300"/>
      <c r="BX953" s="300"/>
      <c r="BY953" s="345"/>
      <c r="BZ953" s="345"/>
      <c r="CA953" s="300"/>
      <c r="CB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c r="BM954" s="553"/>
      <c r="BN954" s="349"/>
      <c r="BO954" s="290"/>
      <c r="BP954" s="290"/>
      <c r="BQ954" s="350"/>
      <c r="BR954" s="350"/>
      <c r="BS954" s="290"/>
      <c r="BT954" s="281" t="b">
        <v>0</v>
      </c>
      <c r="BU954" s="258"/>
      <c r="BV954" s="346"/>
      <c r="BW954" s="300"/>
      <c r="BX954" s="300"/>
      <c r="BY954" s="345"/>
      <c r="BZ954" s="345"/>
      <c r="CA954" s="300"/>
      <c r="CB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c r="BM955" s="553"/>
      <c r="BN955" s="349"/>
      <c r="BO955" s="290"/>
      <c r="BP955" s="290"/>
      <c r="BQ955" s="350"/>
      <c r="BR955" s="350"/>
      <c r="BS955" s="290"/>
      <c r="BT955" s="281" t="b">
        <v>0</v>
      </c>
      <c r="BU955" s="258"/>
      <c r="BV955" s="346"/>
      <c r="BW955" s="300"/>
      <c r="BX955" s="300"/>
      <c r="BY955" s="345"/>
      <c r="BZ955" s="345"/>
      <c r="CA955" s="300"/>
      <c r="CB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c r="BM956" s="553"/>
      <c r="BN956" s="349"/>
      <c r="BO956" s="290"/>
      <c r="BP956" s="290"/>
      <c r="BQ956" s="350"/>
      <c r="BR956" s="350"/>
      <c r="BS956" s="290"/>
      <c r="BT956" s="281" t="b">
        <v>0</v>
      </c>
      <c r="BU956" s="258"/>
      <c r="BV956" s="346"/>
      <c r="BW956" s="300"/>
      <c r="BX956" s="300"/>
      <c r="BY956" s="345"/>
      <c r="BZ956" s="345"/>
      <c r="CA956" s="300"/>
      <c r="CB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c r="BM957" s="553"/>
      <c r="BN957" s="349"/>
      <c r="BO957" s="290"/>
      <c r="BP957" s="290"/>
      <c r="BQ957" s="350"/>
      <c r="BR957" s="350"/>
      <c r="BS957" s="290"/>
      <c r="BT957" s="281" t="b">
        <v>0</v>
      </c>
      <c r="BU957" s="258"/>
      <c r="BV957" s="346"/>
      <c r="BW957" s="300"/>
      <c r="BX957" s="300"/>
      <c r="BY957" s="345"/>
      <c r="BZ957" s="345"/>
      <c r="CA957" s="300"/>
      <c r="CB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c r="BM958" s="553"/>
      <c r="BN958" s="349"/>
      <c r="BO958" s="290"/>
      <c r="BP958" s="290"/>
      <c r="BQ958" s="350"/>
      <c r="BR958" s="350"/>
      <c r="BS958" s="290"/>
      <c r="BT958" s="281" t="b">
        <v>0</v>
      </c>
      <c r="BU958" s="258"/>
      <c r="BV958" s="346"/>
      <c r="BW958" s="300"/>
      <c r="BX958" s="300"/>
      <c r="BY958" s="345"/>
      <c r="BZ958" s="345"/>
      <c r="CA958" s="300"/>
      <c r="CB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c r="BM959" s="553"/>
      <c r="BN959" s="349"/>
      <c r="BO959" s="290"/>
      <c r="BP959" s="290"/>
      <c r="BQ959" s="350"/>
      <c r="BR959" s="350"/>
      <c r="BS959" s="290"/>
      <c r="BT959" s="281" t="b">
        <v>0</v>
      </c>
      <c r="BU959" s="258"/>
      <c r="BV959" s="346"/>
      <c r="BW959" s="300"/>
      <c r="BX959" s="300"/>
      <c r="BY959" s="345"/>
      <c r="BZ959" s="345"/>
      <c r="CA959" s="300"/>
      <c r="CB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c r="BM960" s="553"/>
      <c r="BN960" s="349"/>
      <c r="BO960" s="290"/>
      <c r="BP960" s="290"/>
      <c r="BQ960" s="350"/>
      <c r="BR960" s="350"/>
      <c r="BS960" s="290"/>
      <c r="BT960" s="281" t="b">
        <v>0</v>
      </c>
      <c r="BU960" s="258"/>
      <c r="BV960" s="346"/>
      <c r="BW960" s="300"/>
      <c r="BX960" s="300"/>
      <c r="BY960" s="345"/>
      <c r="BZ960" s="345"/>
      <c r="CA960" s="300"/>
      <c r="CB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c r="BM961" s="553"/>
      <c r="BN961" s="349"/>
      <c r="BO961" s="290"/>
      <c r="BP961" s="290"/>
      <c r="BQ961" s="350"/>
      <c r="BR961" s="350"/>
      <c r="BS961" s="290"/>
      <c r="BT961" s="281" t="b">
        <v>0</v>
      </c>
      <c r="BU961" s="258"/>
      <c r="BV961" s="346"/>
      <c r="BW961" s="300"/>
      <c r="BX961" s="300"/>
      <c r="BY961" s="345"/>
      <c r="BZ961" s="345"/>
      <c r="CA961" s="300"/>
      <c r="CB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c r="BM962" s="553"/>
      <c r="BN962" s="349"/>
      <c r="BO962" s="290"/>
      <c r="BP962" s="290"/>
      <c r="BQ962" s="350"/>
      <c r="BR962" s="350"/>
      <c r="BS962" s="290"/>
      <c r="BT962" s="281" t="b">
        <v>0</v>
      </c>
      <c r="BU962" s="258"/>
      <c r="BV962" s="346"/>
      <c r="BW962" s="300"/>
      <c r="BX962" s="300"/>
      <c r="BY962" s="345"/>
      <c r="BZ962" s="345"/>
      <c r="CA962" s="300"/>
      <c r="CB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c r="BM963" s="553"/>
      <c r="BN963" s="349"/>
      <c r="BO963" s="290"/>
      <c r="BP963" s="290"/>
      <c r="BQ963" s="350"/>
      <c r="BR963" s="350"/>
      <c r="BS963" s="290"/>
      <c r="BT963" s="281" t="b">
        <v>0</v>
      </c>
      <c r="BU963" s="258"/>
      <c r="BV963" s="346"/>
      <c r="BW963" s="300"/>
      <c r="BX963" s="300"/>
      <c r="BY963" s="345"/>
      <c r="BZ963" s="345"/>
      <c r="CA963" s="300"/>
      <c r="CB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c r="BM964" s="553"/>
      <c r="BN964" s="349"/>
      <c r="BO964" s="290"/>
      <c r="BP964" s="290"/>
      <c r="BQ964" s="350"/>
      <c r="BR964" s="350"/>
      <c r="BS964" s="290"/>
      <c r="BT964" s="281" t="b">
        <v>0</v>
      </c>
      <c r="BU964" s="258"/>
      <c r="BV964" s="346"/>
      <c r="BW964" s="300"/>
      <c r="BX964" s="300"/>
      <c r="BY964" s="345"/>
      <c r="BZ964" s="345"/>
      <c r="CA964" s="300"/>
      <c r="CB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c r="BM965" s="553"/>
      <c r="BN965" s="349"/>
      <c r="BO965" s="290"/>
      <c r="BP965" s="290"/>
      <c r="BQ965" s="350"/>
      <c r="BR965" s="350"/>
      <c r="BS965" s="290"/>
      <c r="BT965" s="281" t="b">
        <v>0</v>
      </c>
      <c r="BU965" s="258"/>
      <c r="BV965" s="346"/>
      <c r="BW965" s="300"/>
      <c r="BX965" s="300"/>
      <c r="BY965" s="345"/>
      <c r="BZ965" s="345"/>
      <c r="CA965" s="300"/>
      <c r="CB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c r="BM966" s="553"/>
      <c r="BN966" s="349"/>
      <c r="BO966" s="290"/>
      <c r="BP966" s="290"/>
      <c r="BQ966" s="350"/>
      <c r="BR966" s="350"/>
      <c r="BS966" s="290"/>
      <c r="BT966" s="281" t="b">
        <v>0</v>
      </c>
      <c r="BU966" s="258"/>
      <c r="BV966" s="346"/>
      <c r="BW966" s="300"/>
      <c r="BX966" s="300"/>
      <c r="BY966" s="345"/>
      <c r="BZ966" s="345"/>
      <c r="CA966" s="300"/>
      <c r="CB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c r="BM967" s="553"/>
      <c r="BN967" s="349"/>
      <c r="BO967" s="290"/>
      <c r="BP967" s="290"/>
      <c r="BQ967" s="350"/>
      <c r="BR967" s="350"/>
      <c r="BS967" s="290"/>
      <c r="BT967" s="281" t="b">
        <v>0</v>
      </c>
      <c r="BU967" s="258"/>
      <c r="BV967" s="346"/>
      <c r="BW967" s="300"/>
      <c r="BX967" s="300"/>
      <c r="BY967" s="345"/>
      <c r="BZ967" s="345"/>
      <c r="CA967" s="300"/>
      <c r="CB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c r="BM968" s="553"/>
      <c r="BN968" s="349"/>
      <c r="BO968" s="290"/>
      <c r="BP968" s="290"/>
      <c r="BQ968" s="350"/>
      <c r="BR968" s="350"/>
      <c r="BS968" s="290"/>
      <c r="BT968" s="281" t="b">
        <v>0</v>
      </c>
      <c r="BU968" s="258"/>
      <c r="BV968" s="346"/>
      <c r="BW968" s="300"/>
      <c r="BX968" s="300"/>
      <c r="BY968" s="345"/>
      <c r="BZ968" s="345"/>
      <c r="CA968" s="300"/>
      <c r="CB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c r="BM969" s="553"/>
      <c r="BN969" s="349"/>
      <c r="BO969" s="290"/>
      <c r="BP969" s="290"/>
      <c r="BQ969" s="350"/>
      <c r="BR969" s="350"/>
      <c r="BS969" s="290"/>
      <c r="BT969" s="281" t="b">
        <v>0</v>
      </c>
      <c r="BU969" s="258"/>
      <c r="BV969" s="346"/>
      <c r="BW969" s="300"/>
      <c r="BX969" s="300"/>
      <c r="BY969" s="345"/>
      <c r="BZ969" s="345"/>
      <c r="CA969" s="300"/>
      <c r="CB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c r="BM970" s="553"/>
      <c r="BN970" s="349"/>
      <c r="BO970" s="290"/>
      <c r="BP970" s="290"/>
      <c r="BQ970" s="350"/>
      <c r="BR970" s="350"/>
      <c r="BS970" s="290"/>
      <c r="BT970" s="281" t="b">
        <v>0</v>
      </c>
      <c r="BU970" s="258"/>
      <c r="BV970" s="346"/>
      <c r="BW970" s="300"/>
      <c r="BX970" s="300"/>
      <c r="BY970" s="345"/>
      <c r="BZ970" s="345"/>
      <c r="CA970" s="300"/>
      <c r="CB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c r="BM971" s="553"/>
      <c r="BN971" s="349"/>
      <c r="BO971" s="290"/>
      <c r="BP971" s="290"/>
      <c r="BQ971" s="350"/>
      <c r="BR971" s="350"/>
      <c r="BS971" s="290"/>
      <c r="BT971" s="281" t="b">
        <v>0</v>
      </c>
      <c r="BU971" s="258"/>
      <c r="BV971" s="346"/>
      <c r="BW971" s="300"/>
      <c r="BX971" s="300"/>
      <c r="BY971" s="345"/>
      <c r="BZ971" s="345"/>
      <c r="CA971" s="300"/>
      <c r="CB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c r="BM972" s="553"/>
      <c r="BN972" s="349"/>
      <c r="BO972" s="290"/>
      <c r="BP972" s="290"/>
      <c r="BQ972" s="350"/>
      <c r="BR972" s="350"/>
      <c r="BS972" s="290"/>
      <c r="BT972" s="281" t="b">
        <v>0</v>
      </c>
      <c r="BU972" s="258"/>
      <c r="BV972" s="346"/>
      <c r="BW972" s="300"/>
      <c r="BX972" s="300"/>
      <c r="BY972" s="345"/>
      <c r="BZ972" s="345"/>
      <c r="CA972" s="300"/>
      <c r="CB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c r="BM973" s="553"/>
      <c r="BN973" s="349"/>
      <c r="BO973" s="290"/>
      <c r="BP973" s="290"/>
      <c r="BQ973" s="350"/>
      <c r="BR973" s="350"/>
      <c r="BS973" s="290"/>
      <c r="BT973" s="281" t="b">
        <v>0</v>
      </c>
      <c r="BU973" s="258"/>
      <c r="BV973" s="346"/>
      <c r="BW973" s="300"/>
      <c r="BX973" s="300"/>
      <c r="BY973" s="345"/>
      <c r="BZ973" s="345"/>
      <c r="CA973" s="300"/>
      <c r="CB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c r="BM974" s="553"/>
      <c r="BN974" s="349"/>
      <c r="BO974" s="290"/>
      <c r="BP974" s="290"/>
      <c r="BQ974" s="350"/>
      <c r="BR974" s="350"/>
      <c r="BS974" s="290"/>
      <c r="BT974" s="281" t="b">
        <v>0</v>
      </c>
      <c r="BU974" s="258"/>
      <c r="BV974" s="346"/>
      <c r="BW974" s="300"/>
      <c r="BX974" s="300"/>
      <c r="BY974" s="345"/>
      <c r="BZ974" s="345"/>
      <c r="CA974" s="300"/>
      <c r="CB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c r="BM975" s="553"/>
      <c r="BN975" s="349"/>
      <c r="BO975" s="290"/>
      <c r="BP975" s="290"/>
      <c r="BQ975" s="350"/>
      <c r="BR975" s="350"/>
      <c r="BS975" s="290"/>
      <c r="BT975" s="281" t="b">
        <v>0</v>
      </c>
      <c r="BU975" s="258"/>
      <c r="BV975" s="346"/>
      <c r="BW975" s="300"/>
      <c r="BX975" s="300"/>
      <c r="BY975" s="345"/>
      <c r="BZ975" s="345"/>
      <c r="CA975" s="300"/>
      <c r="CB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c r="BM976" s="553"/>
      <c r="BN976" s="349"/>
      <c r="BO976" s="290"/>
      <c r="BP976" s="290"/>
      <c r="BQ976" s="350"/>
      <c r="BR976" s="350"/>
      <c r="BS976" s="290"/>
      <c r="BT976" s="281" t="b">
        <v>0</v>
      </c>
      <c r="BU976" s="258"/>
      <c r="BV976" s="346"/>
      <c r="BW976" s="300"/>
      <c r="BX976" s="300"/>
      <c r="BY976" s="345"/>
      <c r="BZ976" s="345"/>
      <c r="CA976" s="300"/>
      <c r="CB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c r="BM977" s="553"/>
      <c r="BN977" s="351"/>
      <c r="BO977" s="351"/>
      <c r="BP977" s="351"/>
      <c r="BQ977" s="351"/>
      <c r="BR977" s="351"/>
      <c r="BS977" s="351"/>
      <c r="BT977" s="351"/>
      <c r="BU977" s="258"/>
      <c r="BV977" s="346"/>
      <c r="BW977" s="300"/>
      <c r="BX977" s="300"/>
      <c r="BY977" s="345"/>
      <c r="BZ977" s="345"/>
      <c r="CA977" s="300"/>
      <c r="CB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c r="BM978" s="553"/>
      <c r="BN978" s="351"/>
      <c r="BO978" s="351"/>
      <c r="BP978" s="351"/>
      <c r="BQ978" s="351"/>
      <c r="BR978" s="351"/>
      <c r="BS978" s="351"/>
      <c r="BT978" s="351"/>
      <c r="BU978" s="258"/>
      <c r="BV978" s="346"/>
      <c r="BW978" s="300"/>
      <c r="BX978" s="300"/>
      <c r="BY978" s="345"/>
      <c r="BZ978" s="345"/>
      <c r="CA978" s="300"/>
      <c r="CB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c r="BM979" s="553"/>
      <c r="BN979" s="351"/>
      <c r="BO979" s="351"/>
      <c r="BP979" s="351"/>
      <c r="BQ979" s="351"/>
      <c r="BR979" s="351"/>
      <c r="BS979" s="351"/>
      <c r="BT979" s="351"/>
      <c r="BU979" s="258"/>
      <c r="BV979" s="346"/>
      <c r="BW979" s="300"/>
      <c r="BX979" s="300"/>
      <c r="BY979" s="345"/>
      <c r="BZ979" s="345"/>
      <c r="CA979" s="300"/>
      <c r="CB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c r="BM980" s="553"/>
      <c r="BU980" s="258"/>
      <c r="BV980" s="346"/>
      <c r="BW980" s="300"/>
      <c r="BX980" s="300"/>
      <c r="BY980" s="345"/>
      <c r="BZ980" s="345"/>
      <c r="CA980" s="300"/>
      <c r="CB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c r="BM981" s="553"/>
      <c r="BU981" s="258"/>
      <c r="BV981" s="346"/>
      <c r="BW981" s="300"/>
      <c r="BX981" s="300"/>
      <c r="BY981" s="345"/>
      <c r="BZ981" s="345"/>
      <c r="CA981" s="300"/>
      <c r="CB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c r="BM982" s="553"/>
      <c r="BU982" s="258"/>
      <c r="BV982" s="346"/>
      <c r="BW982" s="300"/>
      <c r="BX982" s="300"/>
      <c r="BY982" s="345"/>
      <c r="BZ982" s="345"/>
      <c r="CA982" s="300"/>
      <c r="CB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c r="BM983" s="553"/>
      <c r="BU983" s="258"/>
      <c r="BV983" s="346"/>
      <c r="BW983" s="300"/>
      <c r="BX983" s="300"/>
      <c r="BY983" s="345"/>
      <c r="BZ983" s="345"/>
      <c r="CA983" s="300"/>
      <c r="CB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c r="BM984" s="553"/>
      <c r="BU984" s="258"/>
      <c r="BV984" s="346"/>
      <c r="BW984" s="300"/>
      <c r="BX984" s="300"/>
      <c r="BY984" s="345"/>
      <c r="BZ984" s="345"/>
      <c r="CA984" s="300"/>
      <c r="CB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c r="BM985" s="553"/>
      <c r="BU985" s="258"/>
      <c r="BV985" s="346"/>
      <c r="BW985" s="300"/>
      <c r="BX985" s="300"/>
      <c r="BY985" s="345"/>
      <c r="BZ985" s="345"/>
      <c r="CA985" s="300"/>
      <c r="CB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c r="BM986" s="553"/>
      <c r="BU986" s="258"/>
      <c r="BV986" s="346"/>
      <c r="BW986" s="300"/>
      <c r="BX986" s="300"/>
      <c r="BY986" s="345"/>
      <c r="BZ986" s="345"/>
      <c r="CA986" s="300"/>
      <c r="CB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c r="BM987" s="553"/>
      <c r="BU987" s="258"/>
      <c r="BV987" s="346"/>
      <c r="BW987" s="300"/>
      <c r="BX987" s="300"/>
      <c r="BY987" s="345"/>
      <c r="BZ987" s="345"/>
      <c r="CA987" s="300"/>
      <c r="CB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c r="BM988" s="553"/>
      <c r="BU988" s="258"/>
      <c r="BV988" s="346"/>
      <c r="BW988" s="300"/>
      <c r="BX988" s="300"/>
      <c r="BY988" s="345"/>
      <c r="BZ988" s="345"/>
      <c r="CA988" s="300"/>
      <c r="CB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c r="BM989" s="553"/>
      <c r="BU989" s="258"/>
      <c r="BV989" s="346"/>
      <c r="BW989" s="300"/>
      <c r="BX989" s="300"/>
      <c r="BY989" s="345"/>
      <c r="BZ989" s="345"/>
      <c r="CA989" s="300"/>
      <c r="CB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c r="BM990" s="553"/>
      <c r="BU990" s="258"/>
      <c r="BV990" s="346"/>
      <c r="BW990" s="300"/>
      <c r="BX990" s="300"/>
      <c r="BY990" s="345"/>
      <c r="BZ990" s="345"/>
      <c r="CA990" s="300"/>
      <c r="CB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c r="BM991" s="553"/>
      <c r="BU991" s="258"/>
      <c r="BV991" s="346"/>
      <c r="BW991" s="300"/>
      <c r="BX991" s="300"/>
      <c r="BY991" s="345"/>
      <c r="BZ991" s="345"/>
      <c r="CA991" s="300"/>
      <c r="CB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c r="BM992" s="553"/>
      <c r="BU992" s="258"/>
      <c r="BV992" s="346"/>
      <c r="BW992" s="300"/>
      <c r="BX992" s="300"/>
      <c r="BY992" s="345"/>
      <c r="BZ992" s="345"/>
      <c r="CA992" s="300"/>
      <c r="CB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c r="BM993" s="352"/>
      <c r="BU993" s="258"/>
      <c r="BV993" s="352"/>
      <c r="BW993" s="352"/>
      <c r="BX993" s="352"/>
      <c r="BY993" s="352"/>
      <c r="BZ993" s="352"/>
      <c r="CA993" s="352"/>
      <c r="CB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c r="BM994" s="352"/>
      <c r="BU994" s="258"/>
      <c r="BV994" s="352"/>
      <c r="BW994" s="352"/>
      <c r="BX994" s="352"/>
      <c r="BY994" s="352"/>
      <c r="BZ994" s="352"/>
      <c r="CA994" s="352"/>
      <c r="CB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c r="BM995" s="352"/>
      <c r="BU995" s="258"/>
      <c r="BV995" s="352"/>
      <c r="BW995" s="352"/>
      <c r="BX995" s="352"/>
      <c r="BY995" s="352"/>
      <c r="BZ995" s="352"/>
      <c r="CA995" s="352"/>
      <c r="CB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c r="BM996" s="352"/>
      <c r="BU996" s="258"/>
      <c r="BV996" s="352"/>
      <c r="BW996" s="352"/>
      <c r="BX996" s="352"/>
      <c r="BY996" s="352"/>
      <c r="BZ996" s="352"/>
      <c r="CA996" s="352"/>
      <c r="CB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c r="BU997" s="258"/>
    </row>
    <row r="998" ht="22.5" customHeight="1">
      <c r="A998" s="368"/>
      <c r="B998" s="554"/>
      <c r="C998" s="555" t="s">
        <v>3164</v>
      </c>
      <c r="D998" s="109" t="s">
        <v>3165</v>
      </c>
      <c r="E998" s="556" t="s">
        <v>13</v>
      </c>
      <c r="F998" s="556" t="s">
        <v>2347</v>
      </c>
      <c r="G998" s="557"/>
      <c r="H998" s="558" t="b">
        <v>0</v>
      </c>
      <c r="I998" s="258"/>
      <c r="J998" s="194"/>
      <c r="K998" s="61"/>
      <c r="L998" s="61"/>
      <c r="M998" s="81"/>
      <c r="N998" s="81"/>
      <c r="O998" s="61"/>
      <c r="P998" s="269" t="b">
        <v>0</v>
      </c>
      <c r="Q998" s="258"/>
      <c r="Y998" s="258"/>
      <c r="AO998" s="258"/>
      <c r="AW998" s="258"/>
      <c r="BE998" s="258"/>
      <c r="BU998" s="258"/>
    </row>
    <row r="999" ht="22.5" customHeight="1">
      <c r="A999" s="368"/>
      <c r="B999" s="554"/>
      <c r="C999" s="109" t="s">
        <v>5820</v>
      </c>
      <c r="D999" s="109" t="s">
        <v>5821</v>
      </c>
      <c r="E999" s="556" t="s">
        <v>22</v>
      </c>
      <c r="F999" s="556" t="s">
        <v>2347</v>
      </c>
      <c r="G999" s="557"/>
      <c r="H999" s="558" t="b">
        <v>0</v>
      </c>
      <c r="I999" s="258"/>
      <c r="J999" s="194"/>
      <c r="K999" s="61"/>
      <c r="L999" s="61"/>
      <c r="M999" s="81"/>
      <c r="N999" s="81"/>
      <c r="O999" s="61"/>
      <c r="P999" s="269" t="b">
        <v>0</v>
      </c>
      <c r="Q999" s="258"/>
      <c r="Y999" s="258"/>
      <c r="AO999" s="258"/>
      <c r="AW999" s="258"/>
      <c r="BE999" s="258"/>
      <c r="BU999" s="258"/>
    </row>
    <row r="1000" ht="22.5" customHeight="1">
      <c r="A1000" s="368"/>
      <c r="B1000" s="554"/>
      <c r="C1000" s="109" t="s">
        <v>5822</v>
      </c>
      <c r="D1000" s="109" t="s">
        <v>5823</v>
      </c>
      <c r="E1000" s="556" t="s">
        <v>22</v>
      </c>
      <c r="F1000" s="556" t="s">
        <v>2347</v>
      </c>
      <c r="G1000" s="557"/>
      <c r="H1000" s="558" t="b">
        <v>0</v>
      </c>
      <c r="I1000" s="258"/>
      <c r="J1000" s="194"/>
      <c r="K1000" s="61"/>
      <c r="L1000" s="61"/>
      <c r="M1000" s="81"/>
      <c r="N1000" s="81"/>
      <c r="O1000" s="61"/>
      <c r="P1000" s="269" t="b">
        <v>0</v>
      </c>
      <c r="Q1000" s="258"/>
      <c r="Y1000" s="258"/>
      <c r="AO1000" s="258"/>
      <c r="AW1000" s="258"/>
      <c r="BE1000" s="258"/>
      <c r="BU1000" s="258"/>
    </row>
    <row r="1001" ht="22.5" customHeight="1">
      <c r="A1001" s="368"/>
      <c r="B1001" s="554"/>
      <c r="C1001" s="109" t="s">
        <v>5824</v>
      </c>
      <c r="D1001" s="109" t="s">
        <v>5825</v>
      </c>
      <c r="E1001" s="556" t="s">
        <v>22</v>
      </c>
      <c r="F1001" s="556" t="s">
        <v>2347</v>
      </c>
      <c r="G1001" s="557"/>
      <c r="H1001" s="558" t="b">
        <v>0</v>
      </c>
      <c r="I1001" s="258"/>
      <c r="J1001" s="194"/>
      <c r="K1001" s="61"/>
      <c r="L1001" s="61"/>
      <c r="M1001" s="81"/>
      <c r="N1001" s="81"/>
      <c r="O1001" s="61"/>
      <c r="P1001" s="269" t="b">
        <v>0</v>
      </c>
      <c r="Q1001" s="258"/>
      <c r="Y1001" s="258"/>
      <c r="AO1001" s="258"/>
      <c r="AW1001" s="258"/>
      <c r="BE1001" s="258"/>
      <c r="BU1001" s="258"/>
    </row>
    <row r="1002" ht="22.5" customHeight="1">
      <c r="A1002" s="368"/>
      <c r="B1002" s="554"/>
      <c r="C1002" s="109"/>
      <c r="D1002" s="109"/>
      <c r="E1002" s="556"/>
      <c r="F1002" s="556"/>
      <c r="G1002" s="557"/>
      <c r="H1002" s="558" t="b">
        <v>0</v>
      </c>
      <c r="I1002" s="258"/>
      <c r="J1002" s="194"/>
      <c r="K1002" s="61"/>
      <c r="L1002" s="61"/>
      <c r="M1002" s="81"/>
      <c r="N1002" s="81"/>
      <c r="O1002" s="61"/>
      <c r="P1002" s="269" t="b">
        <v>0</v>
      </c>
      <c r="Q1002" s="258"/>
      <c r="Y1002" s="258"/>
      <c r="AO1002" s="258"/>
      <c r="AW1002" s="258"/>
      <c r="BE1002" s="258"/>
      <c r="BU1002" s="258"/>
    </row>
    <row r="1003" ht="22.5" customHeight="1">
      <c r="A1003" s="368"/>
      <c r="B1003" s="554"/>
      <c r="C1003" s="109"/>
      <c r="D1003" s="109"/>
      <c r="E1003" s="556"/>
      <c r="F1003" s="556"/>
      <c r="G1003" s="557"/>
      <c r="H1003" s="558" t="b">
        <v>0</v>
      </c>
      <c r="I1003" s="258"/>
      <c r="J1003" s="194"/>
      <c r="K1003" s="61"/>
      <c r="L1003" s="61"/>
      <c r="M1003" s="81"/>
      <c r="N1003" s="81"/>
      <c r="O1003" s="61"/>
      <c r="P1003" s="269" t="b">
        <v>0</v>
      </c>
      <c r="Q1003" s="258"/>
      <c r="Y1003" s="258"/>
      <c r="AO1003" s="258"/>
      <c r="AW1003" s="258"/>
      <c r="BE1003" s="258"/>
      <c r="BU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c r="BU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c r="BU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c r="BU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c r="BU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c r="BU1008" s="258"/>
    </row>
  </sheetData>
  <conditionalFormatting sqref="BP132:BP133">
    <cfRule type="expression" dxfId="12" priority="1">
      <formula>COUNTIF(#REF!, BP132)&gt;1</formula>
    </cfRule>
  </conditionalFormatting>
  <conditionalFormatting sqref="BP132:BP133">
    <cfRule type="expression" dxfId="12" priority="2">
      <formula>COUNTIF(#REF!, BP132)&gt;1</formula>
    </cfRule>
  </conditionalFormatting>
  <conditionalFormatting sqref="BP131">
    <cfRule type="expression" dxfId="12" priority="3">
      <formula>COUNTIF(#REF!, BP131)&gt;1</formula>
    </cfRule>
  </conditionalFormatting>
  <conditionalFormatting sqref="BP131">
    <cfRule type="expression" dxfId="12" priority="4">
      <formula>COUNTIF(#REF!, BP131)&gt;1</formula>
    </cfRule>
  </conditionalFormatting>
  <conditionalFormatting sqref="BP126:BP130">
    <cfRule type="expression" dxfId="12" priority="5">
      <formula>COUNTIF(#REF!, BP126)&gt;1</formula>
    </cfRule>
  </conditionalFormatting>
  <conditionalFormatting sqref="BP126:BP130">
    <cfRule type="expression" dxfId="12" priority="6">
      <formula>COUNTIF(#REF!, BP126)&gt;1</formula>
    </cfRule>
  </conditionalFormatting>
  <conditionalFormatting sqref="BW106:BW110">
    <cfRule type="expression" dxfId="12" priority="7">
      <formula>COUNTIF(#REF!, BW106)&gt;1</formula>
    </cfRule>
  </conditionalFormatting>
  <conditionalFormatting sqref="BX106:BX110">
    <cfRule type="expression" dxfId="12" priority="8">
      <formula>COUNTIF(#REF!, BX106)&gt;1</formula>
    </cfRule>
  </conditionalFormatting>
  <conditionalFormatting sqref="K2:K22 BP98:BP102">
    <cfRule type="expression" dxfId="12" priority="9">
      <formula>COUNTIF(#REF!, K2)&gt;1</formula>
    </cfRule>
  </conditionalFormatting>
  <conditionalFormatting sqref="L2:L22">
    <cfRule type="expression" dxfId="12" priority="10">
      <formula>COUNTIF(#REF!, L2)&gt;1</formula>
    </cfRule>
  </conditionalFormatting>
  <conditionalFormatting sqref="K103:K104">
    <cfRule type="expression" dxfId="12" priority="11">
      <formula>COUNTIF(C:C, K103)&gt;1</formula>
    </cfRule>
  </conditionalFormatting>
  <conditionalFormatting sqref="L103:L104">
    <cfRule type="expression" dxfId="12" priority="12">
      <formula>COUNTIF(D:D, L103)&gt;1</formula>
    </cfRule>
  </conditionalFormatting>
  <conditionalFormatting sqref="K54">
    <cfRule type="expression" dxfId="12" priority="13">
      <formula>COUNTIF(#REF!, K54)&gt;1</formula>
    </cfRule>
  </conditionalFormatting>
  <conditionalFormatting sqref="L54">
    <cfRule type="expression" dxfId="12" priority="14">
      <formula>COUNTIF(#REF!, L54)&gt;1</formula>
    </cfRule>
  </conditionalFormatting>
  <conditionalFormatting sqref="D23:D78">
    <cfRule type="expression" dxfId="12" priority="15">
      <formula>COUNTIF(#REF!, D23)&gt;1</formula>
    </cfRule>
  </conditionalFormatting>
  <conditionalFormatting sqref="D23:D78">
    <cfRule type="expression" dxfId="12" priority="16">
      <formula>COUNTIF(#REF!, D23)&gt;1</formula>
    </cfRule>
  </conditionalFormatting>
  <conditionalFormatting sqref="D2:D22">
    <cfRule type="expression" dxfId="12" priority="17">
      <formula>COUNTIF(#REF!, D2)&gt;1</formula>
    </cfRule>
  </conditionalFormatting>
  <conditionalFormatting sqref="D2:D22">
    <cfRule type="expression" dxfId="12" priority="18">
      <formula>COUNTIF(#REF!, D2)&gt;1</formula>
    </cfRule>
  </conditionalFormatting>
  <conditionalFormatting sqref="AI122">
    <cfRule type="expression" dxfId="12" priority="19">
      <formula>COUNTIF(AY:AY, AI122)&gt;1</formula>
    </cfRule>
  </conditionalFormatting>
  <conditionalFormatting sqref="C85">
    <cfRule type="expression" dxfId="12" priority="20">
      <formula>COUNTIF(S:S, C85)&gt;1</formula>
    </cfRule>
  </conditionalFormatting>
  <conditionalFormatting sqref="D85">
    <cfRule type="expression" dxfId="12" priority="21">
      <formula>COUNTIF(T:T, D85)&gt;1</formula>
    </cfRule>
  </conditionalFormatting>
  <conditionalFormatting sqref="K1 K23:K53 K55:K102 K105:K1008">
    <cfRule type="expression" dxfId="12" priority="22">
      <formula>COUNTIF(K:K, K1)&gt;1</formula>
    </cfRule>
  </conditionalFormatting>
  <conditionalFormatting sqref="L1 L23:L53 L55:L102 L105:L1008">
    <cfRule type="expression" dxfId="12" priority="23">
      <formula>COUNTIF(L:L, L1)&gt;1</formula>
    </cfRule>
  </conditionalFormatting>
  <conditionalFormatting sqref="S1 S8:S1008 AY14 AI15">
    <cfRule type="expression" dxfId="12" priority="24">
      <formula>COUNTIF(S:S, S1)&gt;1</formula>
    </cfRule>
  </conditionalFormatting>
  <conditionalFormatting sqref="T1 AJ1:AJ1008 AZ1:AZ103 BP1:BP103 T8:T1008 AS11 AZ105:AZ1008 BP105:BP125 BP134:BP1008">
    <cfRule type="expression" dxfId="12" priority="25">
      <formula>COUNTIF(T:T, T1)&gt;1</formula>
    </cfRule>
  </conditionalFormatting>
  <conditionalFormatting sqref="AA1:AA1008 AQ1:AQ1008 BG1:BG1008 BW1:BW105 BH2 BX2 AY10 AR11 BW111:BW1008">
    <cfRule type="expression" dxfId="12" priority="26">
      <formula>COUNTIF(AA:AA, AA1)&gt;1</formula>
    </cfRule>
  </conditionalFormatting>
  <conditionalFormatting sqref="AB1:AB1008 AR1:AR1008 BH1:BH1008 BX1:BX105 AZ10 AS11 AA32 BX111:BX1008">
    <cfRule type="expression" dxfId="12" priority="27">
      <formula>COUNTIF(AB:AB, AB1)&gt;1</formula>
    </cfRule>
  </conditionalFormatting>
  <conditionalFormatting sqref="C1 S2:S7 AI2:AI4 AY4 C79:C84 C86:C119 C121:C1008">
    <cfRule type="expression" dxfId="12" priority="28">
      <formula>COUNTIF(C:C, C1)&gt;1</formula>
    </cfRule>
  </conditionalFormatting>
  <conditionalFormatting sqref="D1 T2:T7 AJ2:AJ357 AZ2:AZ103 BP2:BP103 AS11 D79:D84 D86:D119 AZ105:AZ363 BP105:BP125 D121:D1008 BP134:BP363">
    <cfRule type="expression" dxfId="12" priority="29">
      <formula>COUNTIF(D:D, D1)&gt;1</formula>
    </cfRule>
  </conditionalFormatting>
  <dataValidations>
    <dataValidation type="list" allowBlank="1" sqref="N2:N1008">
      <formula1>"Luis,Jesus,Clara,Noel,Daniela,Mariadelaida,Eduardo,Edvaldo,Alexis,Diana,Enrique,Rafael,Francisco"</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BJ2:BJ992 AT2:AT992">
      <formula1>"Luis,Jesus,Clara,Noel,Daniela,Mariadelaida,Eduardo,Edvaldo,Alexis,Francisco,Enrique,Rafael,Aegis"</formula1>
    </dataValidation>
    <dataValidation allowBlank="1" showDropDown="1" sqref="AY2:AZ976 BC2:BC976 BO2:BP976 BS2:BS976 BW2:BX992 CA2:CA992 BG2:BH992 BK2:BK992 AQ2:AR992 AU2:AU992 S2:T993 W2:W993 AA2:AB994 AE2:AE994 AI2:AJ994 AM2:AM994 C2:D1003 G2:G1003 K2:L1008 O2:O1008"/>
    <dataValidation type="list" allowBlank="1" sqref="BY2:BY992 BI2:BI992 AS2:AS992 AC2:AC994 M2:M1008">
      <formula1>"Argentina,Colombia,Ecuador,Chile,Paraguay,Uruguay,Peru,Bolivia"</formula1>
    </dataValidation>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BZ2:BZ992">
      <formula1>"Luis,Jesus,Clara,Noel,Daniela,Mariadelaida,Alexis,Francisco,Enrique,Rafael,Aegis,Maria Celeste"</formula1>
    </dataValidation>
    <dataValidation type="list" allowBlank="1" sqref="BB2:BB976 BR2:BR976 AL2:AL994">
      <formula1>"Luis,Jesus,Clara,Noel,Daniela,Mariadelaida,Eduardo,Alexis,Diana,Francisco,Enrique,Rafael,Aegis,Maria Celeste"</formula1>
    </dataValidation>
    <dataValidation type="list" allowBlank="1" sqref="BA2:BA976 BQ2:BQ976 AK2:AK994 E2:E1003">
      <formula1>"Mexico,Costa Rica,Panama,Belize,Dominican Republic,Nicaragua,El Salvador,Guatemala,Honduras"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N2:BN976 BV2:BV992 BF2:BF992 AP2:AP992 R2:R993 Z2:Z994 AH2:AH994 B2:B1003 J2:J1008">
      <formula1>OR(NOT(ISERROR(DATEVALUE(B2))), AND(ISNUMBER(B2), LEFT(CELL("format", B2))="D"))</formula1>
    </dataValidation>
  </dataValidations>
  <hyperlinks>
    <hyperlink r:id="rId1" ref="L4"/>
    <hyperlink r:id="rId2" ref="BK11"/>
  </hyperlinks>
  <drawing r:id="rId3"/>
  <tableParts count="10">
    <tablePart r:id="rId14"/>
    <tablePart r:id="rId15"/>
    <tablePart r:id="rId16"/>
    <tablePart r:id="rId17"/>
    <tablePart r:id="rId18"/>
    <tablePart r:id="rId19"/>
    <tablePart r:id="rId20"/>
    <tablePart r:id="rId21"/>
    <tablePart r:id="rId22"/>
    <tablePart r:id="rId2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5826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3662</v>
      </c>
      <c r="D18" s="10"/>
      <c r="E18" s="30" t="s">
        <v>34</v>
      </c>
      <c r="F18" s="30" t="s">
        <v>35</v>
      </c>
      <c r="G18" s="10"/>
      <c r="H18" s="16" t="s">
        <v>33</v>
      </c>
      <c r="I18" s="361" t="s">
        <v>3662</v>
      </c>
      <c r="J18" s="10"/>
      <c r="K18" s="30" t="s">
        <v>34</v>
      </c>
      <c r="L18" s="30" t="s">
        <v>35</v>
      </c>
    </row>
    <row r="19" outlineLevel="1">
      <c r="B19" s="31" t="s">
        <v>22</v>
      </c>
      <c r="C19" s="32">
        <v>50.0</v>
      </c>
      <c r="D19" s="10"/>
      <c r="E19" s="33">
        <f>SUMIF($E$4:$E$17,B19,$F$4:$F$17)</f>
        <v>7</v>
      </c>
      <c r="F19" s="246">
        <f t="shared" ref="F19:F21" si="1">C19-E19</f>
        <v>43</v>
      </c>
      <c r="G19" s="10"/>
      <c r="H19" s="23" t="s">
        <v>11</v>
      </c>
      <c r="I19" s="36">
        <v>25.0</v>
      </c>
      <c r="J19" s="10"/>
      <c r="K19" s="33">
        <f>SUM(SUMIF($K$4:$K$17, "Argentina",$L$4:$L$17))</f>
        <v>14</v>
      </c>
      <c r="L19" s="33">
        <f t="shared" ref="L19:L23" si="2">I19-K19</f>
        <v>11</v>
      </c>
    </row>
    <row r="20" outlineLevel="1">
      <c r="B20" s="19" t="s">
        <v>952</v>
      </c>
      <c r="C20" s="32">
        <v>40.0</v>
      </c>
      <c r="D20" s="10"/>
      <c r="E20" s="33">
        <f>SUM(SUMIF($E$4:$E$17,"Dominican Republic",$F$4:$F$17), SUMIF($E$4:$E$17,"Panama",$F$4:$F$17), SUMIF($E$4:$E$17,"Costa Rica",$F$4:$F$17))</f>
        <v>10</v>
      </c>
      <c r="F20" s="246">
        <f t="shared" si="1"/>
        <v>30</v>
      </c>
      <c r="G20" s="10"/>
      <c r="H20" s="22" t="s">
        <v>18</v>
      </c>
      <c r="I20" s="36">
        <v>25.0</v>
      </c>
      <c r="J20" s="10"/>
      <c r="K20" s="33">
        <f>SUMIF($K$4:$K$17, H20,$L$4:$L$17)</f>
        <v>4</v>
      </c>
      <c r="L20" s="33">
        <f t="shared" si="2"/>
        <v>21</v>
      </c>
    </row>
    <row r="21" outlineLevel="1">
      <c r="B21" s="19" t="s">
        <v>953</v>
      </c>
      <c r="C21" s="32">
        <v>30.0</v>
      </c>
      <c r="D21" s="10"/>
      <c r="E21" s="33">
        <f>SUM(SUMIF($E$4:$E$17,"Nicaragua",$F$4:$F$17), SUMIF($E$4:$E$17,"Guatemala",$F$4:$F$17), SUMIF($E$4:$E$17,"El Salvador",$F$4:$F$17), SUMIF($E$4:$E$17,"Belize",$F$4:$F$17), SUMIF($E$4:$E$17,"Honduras",$F$4:$F$17))</f>
        <v>7</v>
      </c>
      <c r="F21" s="246">
        <f t="shared" si="1"/>
        <v>23</v>
      </c>
      <c r="G21" s="10"/>
      <c r="H21" s="23" t="s">
        <v>954</v>
      </c>
      <c r="I21" s="36">
        <v>35.0</v>
      </c>
      <c r="J21" s="10"/>
      <c r="K21" s="33">
        <f>SUM(SUMIF($K$4:$K$17, "Colombia",$L$4:$L$17), SUMIF($K$4:$K$17, "Ecuador",$L$4:$L$17))</f>
        <v>6</v>
      </c>
      <c r="L21" s="33">
        <f t="shared" si="2"/>
        <v>29</v>
      </c>
    </row>
    <row r="22" outlineLevel="1">
      <c r="D22" s="10"/>
      <c r="E22" s="37" t="s">
        <v>40</v>
      </c>
      <c r="F22" s="38">
        <f>sum(C19:C21)</f>
        <v>120</v>
      </c>
      <c r="G22" s="10"/>
      <c r="H22" s="22" t="s">
        <v>23</v>
      </c>
      <c r="I22" s="36">
        <v>15.0</v>
      </c>
      <c r="J22" s="10"/>
      <c r="K22" s="33">
        <f>SUMIF($K$4:$K$17, "Peru", $L$4:$L$17)</f>
        <v>2</v>
      </c>
      <c r="L22" s="33">
        <f t="shared" si="2"/>
        <v>13</v>
      </c>
    </row>
    <row r="23" outlineLevel="1">
      <c r="D23" s="10"/>
      <c r="E23" s="37" t="s">
        <v>41</v>
      </c>
      <c r="F23" s="38">
        <f>SUM(F19:F21)</f>
        <v>96</v>
      </c>
      <c r="G23" s="10"/>
      <c r="H23" s="23" t="s">
        <v>2340</v>
      </c>
      <c r="I23" s="36">
        <v>20.0</v>
      </c>
      <c r="J23" s="10"/>
      <c r="K23" s="33">
        <f>SUM(SUMIF($K$4:$K$17, "Bolivia",$L$4:$L$17), SUMIF($K$4:$K$17, "Paraguay",$L$4:$L$17), SUMIF($K$4:$K$17, "Uruguay",$L$4:$L$17))</f>
        <v>3</v>
      </c>
      <c r="L23" s="33">
        <f t="shared" si="2"/>
        <v>17</v>
      </c>
    </row>
    <row r="24" outlineLevel="1">
      <c r="D24" s="10"/>
      <c r="G24" s="10"/>
      <c r="H24" s="10"/>
      <c r="I24" s="10"/>
      <c r="J24" s="10"/>
      <c r="K24" s="37" t="s">
        <v>40</v>
      </c>
      <c r="L24" s="247">
        <f>sum(I19:I23)</f>
        <v>120</v>
      </c>
    </row>
    <row r="25" outlineLevel="1">
      <c r="G25" s="10"/>
      <c r="H25" s="10"/>
      <c r="I25" s="10"/>
      <c r="J25" s="10"/>
      <c r="K25" s="37" t="s">
        <v>41</v>
      </c>
      <c r="L25" s="38">
        <f>SUM(L19:L23)</f>
        <v>91</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5827</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2339</v>
      </c>
      <c r="D54" s="10"/>
      <c r="E54" s="30" t="s">
        <v>34</v>
      </c>
      <c r="F54" s="30" t="s">
        <v>35</v>
      </c>
      <c r="G54" s="10"/>
      <c r="H54" s="29" t="s">
        <v>33</v>
      </c>
      <c r="I54" s="448" t="s">
        <v>5828</v>
      </c>
      <c r="J54" s="10"/>
      <c r="K54" s="30" t="s">
        <v>34</v>
      </c>
      <c r="L54" s="30" t="s">
        <v>35</v>
      </c>
    </row>
    <row r="55" outlineLevel="1">
      <c r="B55" s="31" t="s">
        <v>22</v>
      </c>
      <c r="C55" s="32">
        <v>50.0</v>
      </c>
      <c r="D55" s="10"/>
      <c r="E55" s="33">
        <f>SUMIF($E$40:$E$53,"Mexico",$F$40:$F$53)</f>
        <v>0</v>
      </c>
      <c r="F55" s="246">
        <f t="shared" ref="F55:F57" si="3">C55-E55</f>
        <v>50</v>
      </c>
      <c r="G55" s="10"/>
      <c r="H55" s="23" t="s">
        <v>11</v>
      </c>
      <c r="I55" s="36">
        <v>25.0</v>
      </c>
      <c r="J55" s="10"/>
      <c r="K55" s="33">
        <f>SUM(SUMIF($K$40:$K$53, "Argentina",$L$40:$L$53))</f>
        <v>0</v>
      </c>
      <c r="L55" s="33">
        <f t="shared" ref="L55:L59" si="4">I55-K55</f>
        <v>25</v>
      </c>
    </row>
    <row r="56" outlineLevel="1">
      <c r="B56" s="19" t="s">
        <v>952</v>
      </c>
      <c r="C56" s="32">
        <v>40.0</v>
      </c>
      <c r="D56" s="10"/>
      <c r="E56" s="33">
        <f>SUM(SUMIF($E$40:$E$53,"Dominican Republic",$F$40:$F$53), SUMIF($E$40:$E$53,"Panama",$F$40:$F$53), SUMIF($E$40:$E$53,"Costa Rica",$F$40:$F$53))</f>
        <v>0</v>
      </c>
      <c r="F56" s="246">
        <f t="shared" si="3"/>
        <v>40</v>
      </c>
      <c r="G56" s="10"/>
      <c r="H56" s="22" t="s">
        <v>18</v>
      </c>
      <c r="I56" s="36">
        <v>25.0</v>
      </c>
      <c r="J56" s="10"/>
      <c r="K56" s="33">
        <f>SUM(SUMIF($K$40:$K$53, "Chile",$L$40:$L$53))</f>
        <v>0</v>
      </c>
      <c r="L56" s="33">
        <f t="shared" si="4"/>
        <v>25</v>
      </c>
    </row>
    <row r="57" outlineLevel="1">
      <c r="B57" s="19" t="s">
        <v>953</v>
      </c>
      <c r="C57" s="32">
        <v>30.0</v>
      </c>
      <c r="D57" s="10"/>
      <c r="E57" s="33">
        <f>SUM(SUMIF($E$40:$E$53,"Nicaragua",$F$40:$F$53), SUMIF($E$40:$E$53,"Guatemala",$F$40:$F$53), SUMIF($E$40:$E$53,"El Salvador",$F$40:$F$53), SUMIF($E$40:$E$53,"Belize",$F$40:$F$53), SUMIF($E$40:$E$53,"Honduras",$F$40:$F$53))</f>
        <v>0</v>
      </c>
      <c r="F57" s="246">
        <f t="shared" si="3"/>
        <v>30</v>
      </c>
      <c r="G57" s="10"/>
      <c r="H57" s="23" t="s">
        <v>954</v>
      </c>
      <c r="I57" s="36">
        <v>35.0</v>
      </c>
      <c r="J57" s="10"/>
      <c r="K57" s="33">
        <f>SUM(SUMIF($K$40:$K$53, "Ecuador",$L$40:$L$53), SUMIF($K$40:$K$53, "Colombia",$L$40:$L$53))</f>
        <v>0</v>
      </c>
      <c r="L57" s="33">
        <f t="shared" si="4"/>
        <v>35</v>
      </c>
    </row>
    <row r="58" outlineLevel="1">
      <c r="D58" s="10"/>
      <c r="E58" s="37" t="s">
        <v>40</v>
      </c>
      <c r="F58" s="38">
        <f>sum(C55:C57)</f>
        <v>120</v>
      </c>
      <c r="G58" s="10"/>
      <c r="H58" s="22" t="s">
        <v>23</v>
      </c>
      <c r="I58" s="36">
        <v>15.0</v>
      </c>
      <c r="J58" s="10"/>
      <c r="K58" s="33">
        <f>SUM(SUMIF($K$40:$K$53, "Peru",$L$40:$L$53))</f>
        <v>0</v>
      </c>
      <c r="L58" s="33">
        <f t="shared" si="4"/>
        <v>15</v>
      </c>
    </row>
    <row r="59" outlineLevel="1">
      <c r="D59" s="10"/>
      <c r="E59" s="37" t="s">
        <v>41</v>
      </c>
      <c r="F59" s="38">
        <f>SUM(F55:F57)</f>
        <v>120</v>
      </c>
      <c r="G59" s="10"/>
      <c r="H59" s="23" t="s">
        <v>2340</v>
      </c>
      <c r="I59" s="36">
        <v>20.0</v>
      </c>
      <c r="J59" s="10"/>
      <c r="K59" s="33">
        <f>SUM(SUMIF($K$40:$K$53, "Bolivia",$L$40:$L$53), SUMIF($K$40:$K$53, "Paraguay",$L$40:$L$53), SUMIF($K$40:$K$53, "Uruguay",$L$40:$L$53))</f>
        <v>0</v>
      </c>
      <c r="L59" s="33">
        <f t="shared" si="4"/>
        <v>20</v>
      </c>
    </row>
    <row r="60" outlineLevel="1">
      <c r="D60" s="10"/>
      <c r="G60" s="10"/>
      <c r="H60" s="10"/>
      <c r="I60" s="10"/>
      <c r="J60" s="10"/>
      <c r="K60" s="37" t="s">
        <v>40</v>
      </c>
      <c r="L60" s="247">
        <f>sum(I55:I59)</f>
        <v>120</v>
      </c>
    </row>
    <row r="61" outlineLevel="1">
      <c r="G61" s="10"/>
      <c r="H61" s="10"/>
      <c r="I61" s="10"/>
      <c r="J61" s="10"/>
      <c r="K61" s="37" t="s">
        <v>41</v>
      </c>
      <c r="L61" s="38">
        <f>SUM(L55:L59)</f>
        <v>120</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5829</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449" t="s">
        <v>3662</v>
      </c>
      <c r="D90" s="10"/>
      <c r="E90" s="30" t="s">
        <v>34</v>
      </c>
      <c r="F90" s="30" t="s">
        <v>35</v>
      </c>
      <c r="G90" s="10"/>
      <c r="H90" s="29" t="s">
        <v>33</v>
      </c>
      <c r="I90" s="449" t="s">
        <v>3662</v>
      </c>
      <c r="J90" s="10"/>
      <c r="K90" s="30" t="s">
        <v>34</v>
      </c>
      <c r="L90" s="30" t="s">
        <v>35</v>
      </c>
    </row>
    <row r="91" outlineLevel="1">
      <c r="B91" s="31" t="s">
        <v>22</v>
      </c>
      <c r="C91" s="32">
        <v>50.0</v>
      </c>
      <c r="D91" s="10"/>
      <c r="E91" s="33">
        <f>SUMIF($E$76:$E$89,"Mexico",$F$76:$F$89)</f>
        <v>0</v>
      </c>
      <c r="F91" s="246">
        <f t="shared" ref="F91:F93" si="5">C91-E91</f>
        <v>50</v>
      </c>
      <c r="G91" s="10"/>
      <c r="H91" s="23" t="s">
        <v>11</v>
      </c>
      <c r="I91" s="36">
        <v>25.0</v>
      </c>
      <c r="J91" s="10"/>
      <c r="K91" s="33">
        <f>SUM(SUMIF($K$76:$K$89, "Argentina",$L$76:$L$89))</f>
        <v>0</v>
      </c>
      <c r="L91" s="33">
        <f t="shared" ref="L91:L95" si="6">I91-K91</f>
        <v>25</v>
      </c>
    </row>
    <row r="92" outlineLevel="1">
      <c r="B92" s="19" t="s">
        <v>952</v>
      </c>
      <c r="C92" s="32">
        <v>40.0</v>
      </c>
      <c r="D92" s="10"/>
      <c r="E92" s="33">
        <f>SUM(SUMIF($E$76:$E$89,"Dominican Republic",$F$76:$F$89), SUMIF($E$76:$E$89,"Panama",$F$76:$F$89), SUMIF($E$76:$E$89,"Costa Rica",$F$76:$F$89))</f>
        <v>0</v>
      </c>
      <c r="F92" s="246">
        <f t="shared" si="5"/>
        <v>40</v>
      </c>
      <c r="G92" s="10"/>
      <c r="H92" s="22" t="s">
        <v>18</v>
      </c>
      <c r="I92" s="36">
        <v>25.0</v>
      </c>
      <c r="J92" s="10"/>
      <c r="K92" s="33">
        <f>SUM(SUMIF($K$76:$K$89, "Chile",$L$76:$L$89))</f>
        <v>0</v>
      </c>
      <c r="L92" s="33">
        <f t="shared" si="6"/>
        <v>25</v>
      </c>
    </row>
    <row r="93" outlineLevel="1">
      <c r="B93" s="19" t="s">
        <v>953</v>
      </c>
      <c r="C93" s="32">
        <v>30.0</v>
      </c>
      <c r="D93" s="10"/>
      <c r="E93" s="33">
        <f>SUM(SUMIF($E$76:$E$89,"Nicaragua",$F$76:$F$89), SUMIF($E$76:$E$89,"Guatemala",$F$76:$F$89), SUMIF($E$76:$E$89,"El Salvador",$F$76:$F$89), SUMIF($E$76:$E$89,"Belize",$F$76:$F$89), SUMIF($E$76:$E$89,"Honduras",$F$76:$F$89))</f>
        <v>0</v>
      </c>
      <c r="F93" s="246">
        <f t="shared" si="5"/>
        <v>30</v>
      </c>
      <c r="G93" s="10"/>
      <c r="H93" s="23" t="s">
        <v>954</v>
      </c>
      <c r="I93" s="36">
        <v>35.0</v>
      </c>
      <c r="J93" s="10"/>
      <c r="K93" s="33">
        <f>SUM(SUMIF($K$76:$K$89, "Ecuador",$L$76:$L$89), SUMIF($K$76:$K$89, "Colombia",$L$76:$L$89))</f>
        <v>0</v>
      </c>
      <c r="L93" s="33">
        <f t="shared" si="6"/>
        <v>35</v>
      </c>
    </row>
    <row r="94" outlineLevel="1">
      <c r="D94" s="10"/>
      <c r="E94" s="37" t="s">
        <v>40</v>
      </c>
      <c r="F94" s="38">
        <f>sum(C91:C93)</f>
        <v>120</v>
      </c>
      <c r="G94" s="10"/>
      <c r="H94" s="22" t="s">
        <v>23</v>
      </c>
      <c r="I94" s="36">
        <v>15.0</v>
      </c>
      <c r="J94" s="10"/>
      <c r="K94" s="33">
        <f>SUM(SUMIF($K$76:$K$89, "Peru",$L$76:$L$89))</f>
        <v>0</v>
      </c>
      <c r="L94" s="33">
        <f t="shared" si="6"/>
        <v>15</v>
      </c>
    </row>
    <row r="95" outlineLevel="1">
      <c r="D95" s="10"/>
      <c r="E95" s="37" t="s">
        <v>41</v>
      </c>
      <c r="F95" s="38">
        <f>SUM(F91:F93)</f>
        <v>120</v>
      </c>
      <c r="G95" s="10"/>
      <c r="H95" s="23" t="s">
        <v>2340</v>
      </c>
      <c r="I95" s="36">
        <v>20.0</v>
      </c>
      <c r="J95" s="10"/>
      <c r="K95" s="33">
        <f>SUM(SUMIF($K$76:$K$89, "Bolivia",$L$76:$L$89), SUMIF($K$76:$K$89, "Paraguay",$L$76:$L$89), SUMIF($K$76:$K$89, "Uruguay",$L$76:$L$89))</f>
        <v>0</v>
      </c>
      <c r="L95" s="33">
        <f t="shared" si="6"/>
        <v>20</v>
      </c>
    </row>
    <row r="96" outlineLevel="1">
      <c r="D96" s="10"/>
      <c r="G96" s="10"/>
      <c r="H96" s="10"/>
      <c r="I96" s="15"/>
      <c r="J96" s="10"/>
      <c r="K96" s="37" t="s">
        <v>40</v>
      </c>
      <c r="L96" s="247">
        <f>sum(I91:I95)</f>
        <v>120</v>
      </c>
    </row>
    <row r="97" outlineLevel="1">
      <c r="G97" s="10"/>
      <c r="H97" s="10"/>
      <c r="I97" s="10"/>
      <c r="J97" s="10"/>
      <c r="K97" s="37" t="s">
        <v>41</v>
      </c>
      <c r="L97" s="38">
        <f>SUM(L91:L95)</f>
        <v>120</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5830</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50.0</v>
      </c>
      <c r="D127" s="10"/>
      <c r="E127" s="33">
        <f>SUMIF($E$112:$E$125,"Mexico",$F$112:$F$125)</f>
        <v>0</v>
      </c>
      <c r="F127" s="246">
        <f t="shared" ref="F127:F129" si="7">C127-E127</f>
        <v>50</v>
      </c>
      <c r="G127" s="10"/>
      <c r="H127" s="23" t="s">
        <v>11</v>
      </c>
      <c r="I127" s="36">
        <v>25.0</v>
      </c>
      <c r="J127" s="10"/>
      <c r="K127" s="33">
        <f>SUM(SUMIF($K$112:$K$125, "Argentina",$L$112:$L$125))</f>
        <v>0</v>
      </c>
      <c r="L127" s="33">
        <f t="shared" ref="L127:L131" si="8">I127-K127</f>
        <v>25</v>
      </c>
    </row>
    <row r="128" outlineLevel="1">
      <c r="B128" s="19" t="s">
        <v>952</v>
      </c>
      <c r="C128" s="32">
        <v>40.0</v>
      </c>
      <c r="D128" s="10"/>
      <c r="E128" s="33">
        <f>SUM(SUMIF($E$112:$E$125,"Dominican Republic",$F$112:$F$125), SUMIF($E$112:$E$125,"Panama",$F$112:$F$125), SUMIF($E$112:$E$125,"Costa Rica",$F$112:$F$125))</f>
        <v>0</v>
      </c>
      <c r="F128" s="246">
        <f t="shared" si="7"/>
        <v>40</v>
      </c>
      <c r="G128" s="10"/>
      <c r="H128" s="22" t="s">
        <v>18</v>
      </c>
      <c r="I128" s="36">
        <v>25.0</v>
      </c>
      <c r="J128" s="10"/>
      <c r="K128" s="33">
        <f>SUM(SUMIF($K$112:$K$125, "Chile",$L$112:$L$125))</f>
        <v>0</v>
      </c>
      <c r="L128" s="33">
        <f t="shared" si="8"/>
        <v>25</v>
      </c>
    </row>
    <row r="129" outlineLevel="1">
      <c r="B129" s="19" t="s">
        <v>953</v>
      </c>
      <c r="C129" s="32">
        <v>40.0</v>
      </c>
      <c r="D129" s="10"/>
      <c r="E129" s="33">
        <f>SUM(SUMIF($E$112:$E$125,"Nicaragua",$F$112:$F$125), SUMIF($E$112:$E$125,"Guatemala",$F$112:$F$125), SUMIF($E$112:$E$125,"El Salvador",$F$112:$F$125), SUMIF($E$112:$E$125,"Belize",$F$112:$F$125), SUMIF($E$112:$E$125,"Honduras",$F$112:$F$125))</f>
        <v>0</v>
      </c>
      <c r="F129" s="246">
        <f t="shared" si="7"/>
        <v>40</v>
      </c>
      <c r="G129" s="10"/>
      <c r="H129" s="23" t="s">
        <v>954</v>
      </c>
      <c r="I129" s="36">
        <v>35.0</v>
      </c>
      <c r="J129" s="10"/>
      <c r="K129" s="33">
        <f>SUM(SUMIF($K$112:$K$125, "Ecuador",$L$112:$L$125), SUMIF($K$112:$K$125, "Colombia",$L$112:$L$125))</f>
        <v>0</v>
      </c>
      <c r="L129" s="33">
        <f t="shared" si="8"/>
        <v>35</v>
      </c>
    </row>
    <row r="130" outlineLevel="1">
      <c r="D130" s="10"/>
      <c r="E130" s="37" t="s">
        <v>40</v>
      </c>
      <c r="F130" s="38">
        <f>sum(C127:C129)</f>
        <v>130</v>
      </c>
      <c r="G130" s="10"/>
      <c r="H130" s="22" t="s">
        <v>23</v>
      </c>
      <c r="I130" s="36">
        <v>15.0</v>
      </c>
      <c r="J130" s="10"/>
      <c r="K130" s="33">
        <f>SUM(SUMIF($K$112:$K$125, "Peru",$L$112:$L$125))</f>
        <v>0</v>
      </c>
      <c r="L130" s="33">
        <f t="shared" si="8"/>
        <v>15</v>
      </c>
    </row>
    <row r="131" outlineLevel="1">
      <c r="D131" s="10"/>
      <c r="E131" s="37" t="s">
        <v>41</v>
      </c>
      <c r="F131" s="38">
        <f>SUM(F127:F129)</f>
        <v>130</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120</v>
      </c>
    </row>
    <row r="133" outlineLevel="1">
      <c r="G133" s="10"/>
      <c r="H133" s="10"/>
      <c r="I133" s="10"/>
      <c r="J133" s="10"/>
      <c r="K133" s="37" t="s">
        <v>41</v>
      </c>
      <c r="L133" s="38">
        <f>SUM(L127:L131)</f>
        <v>120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sheetData>
  <mergeCells count="16">
    <mergeCell ref="A1:AE1"/>
    <mergeCell ref="A2:A36"/>
    <mergeCell ref="B2:F2"/>
    <mergeCell ref="H2:L2"/>
    <mergeCell ref="A37:AE37"/>
    <mergeCell ref="B38:F38"/>
    <mergeCell ref="H38:L38"/>
    <mergeCell ref="A110:A144"/>
    <mergeCell ref="A145:AE145"/>
    <mergeCell ref="A38:A72"/>
    <mergeCell ref="A74:A108"/>
    <mergeCell ref="B74:F74"/>
    <mergeCell ref="H74:L74"/>
    <mergeCell ref="A109:AE109"/>
    <mergeCell ref="B110:F110"/>
    <mergeCell ref="H110:L110"/>
  </mergeCells>
  <drawing r:id="rId17"/>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2" width="22.63" outlineLevel="1"/>
    <col customWidth="1" min="3" max="3" width="14.5" outlineLevel="1"/>
    <col customWidth="1" min="4" max="4" width="29.75" outlineLevel="1"/>
    <col customWidth="1" min="5" max="6" width="22.63" outlineLevel="1"/>
    <col customWidth="1" min="7" max="7" width="37.13" outlineLevel="1"/>
    <col customWidth="1" min="8" max="8" width="22.63" outlineLevel="1"/>
    <col customWidth="1" min="9" max="9" width="9.63" outlineLevel="1"/>
    <col customWidth="1" min="10" max="14" width="22.63" outlineLevel="1"/>
    <col customWidth="1" min="15" max="15" width="26.88" outlineLevel="1"/>
    <col customWidth="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row>
    <row r="2" ht="22.5" customHeight="1">
      <c r="A2" s="368"/>
      <c r="B2" s="552">
        <v>46211.0</v>
      </c>
      <c r="C2" s="405" t="s">
        <v>5831</v>
      </c>
      <c r="D2" s="507" t="s">
        <v>5832</v>
      </c>
      <c r="E2" s="504" t="s">
        <v>13</v>
      </c>
      <c r="F2" s="391" t="s">
        <v>2344</v>
      </c>
      <c r="G2" s="61"/>
      <c r="H2" s="269" t="b">
        <v>1</v>
      </c>
      <c r="J2" s="270">
        <v>46211.0</v>
      </c>
      <c r="K2" s="109" t="s">
        <v>5833</v>
      </c>
      <c r="L2" s="109" t="s">
        <v>5834</v>
      </c>
      <c r="M2" s="58" t="s">
        <v>18</v>
      </c>
      <c r="N2" s="58" t="s">
        <v>20</v>
      </c>
      <c r="O2" s="109"/>
      <c r="P2" s="269" t="b">
        <v>1</v>
      </c>
      <c r="R2" s="369"/>
      <c r="S2" s="326"/>
      <c r="T2" s="326"/>
      <c r="U2" s="370"/>
      <c r="V2" s="370"/>
      <c r="W2" s="195"/>
      <c r="X2" s="371"/>
      <c r="Z2" s="270"/>
      <c r="AA2" s="109"/>
      <c r="AB2" s="109"/>
      <c r="AC2" s="58"/>
      <c r="AD2" s="58"/>
      <c r="AE2" s="109"/>
      <c r="AF2" s="298"/>
      <c r="AH2" s="455"/>
      <c r="AI2" s="456"/>
      <c r="AJ2" s="373"/>
      <c r="AK2" s="457"/>
      <c r="AL2" s="457"/>
      <c r="AM2" s="458"/>
      <c r="AN2" s="269"/>
      <c r="AP2" s="270"/>
      <c r="AQ2" s="109"/>
      <c r="AR2" s="297"/>
      <c r="AS2" s="58"/>
      <c r="AT2" s="58"/>
      <c r="AU2" s="109"/>
      <c r="AV2" s="269"/>
      <c r="AX2" s="270"/>
      <c r="AY2" s="109"/>
      <c r="AZ2" s="373"/>
      <c r="BA2" s="58"/>
      <c r="BB2" s="58"/>
      <c r="BC2" s="61"/>
      <c r="BD2" s="269"/>
      <c r="BF2" s="270"/>
      <c r="BG2" s="109"/>
      <c r="BH2" s="109"/>
      <c r="BI2" s="58"/>
      <c r="BJ2" s="58"/>
      <c r="BK2" s="109"/>
      <c r="BL2" s="269"/>
    </row>
    <row r="3" ht="22.5" customHeight="1">
      <c r="A3" s="368"/>
      <c r="B3" s="552">
        <v>46211.0</v>
      </c>
      <c r="C3" s="405" t="s">
        <v>5835</v>
      </c>
      <c r="D3" s="507" t="s">
        <v>5836</v>
      </c>
      <c r="E3" s="504" t="s">
        <v>16</v>
      </c>
      <c r="F3" s="391" t="s">
        <v>2344</v>
      </c>
      <c r="G3" s="61"/>
      <c r="H3" s="269" t="b">
        <v>1</v>
      </c>
      <c r="J3" s="270">
        <v>46211.0</v>
      </c>
      <c r="K3" s="109" t="s">
        <v>5837</v>
      </c>
      <c r="L3" s="109" t="s">
        <v>5838</v>
      </c>
      <c r="M3" s="58" t="s">
        <v>18</v>
      </c>
      <c r="N3" s="58" t="s">
        <v>20</v>
      </c>
      <c r="O3" s="61"/>
      <c r="P3" s="269" t="b">
        <v>1</v>
      </c>
      <c r="R3" s="369"/>
      <c r="S3" s="326"/>
      <c r="T3" s="326"/>
      <c r="U3" s="370"/>
      <c r="V3" s="370"/>
      <c r="W3" s="195"/>
      <c r="X3" s="371"/>
      <c r="Z3" s="403"/>
      <c r="AA3" s="294"/>
      <c r="AB3" s="294"/>
      <c r="AC3" s="295"/>
      <c r="AD3" s="391"/>
      <c r="AE3" s="109"/>
      <c r="AF3" s="269"/>
      <c r="AH3" s="455"/>
      <c r="AI3" s="294"/>
      <c r="AJ3" s="405"/>
      <c r="AK3" s="391"/>
      <c r="AL3" s="391"/>
      <c r="AM3" s="61"/>
      <c r="AN3" s="269"/>
      <c r="AP3" s="270"/>
      <c r="AQ3" s="109"/>
      <c r="AR3" s="109"/>
      <c r="AS3" s="271"/>
      <c r="AT3" s="58"/>
      <c r="AU3" s="61"/>
      <c r="AV3" s="269"/>
      <c r="AX3" s="270"/>
      <c r="AY3" s="109"/>
      <c r="AZ3" s="373"/>
      <c r="BA3" s="58"/>
      <c r="BB3" s="58"/>
      <c r="BC3" s="109"/>
      <c r="BD3" s="269"/>
      <c r="BF3" s="270"/>
      <c r="BG3" s="460"/>
      <c r="BH3" s="460"/>
      <c r="BI3" s="461"/>
      <c r="BJ3" s="58"/>
      <c r="BK3" s="61"/>
      <c r="BL3" s="269"/>
    </row>
    <row r="4" ht="22.5" customHeight="1">
      <c r="A4" s="368"/>
      <c r="B4" s="270">
        <v>46211.0</v>
      </c>
      <c r="C4" s="312" t="s">
        <v>5839</v>
      </c>
      <c r="D4" s="109" t="s">
        <v>5840</v>
      </c>
      <c r="E4" s="58" t="s">
        <v>24</v>
      </c>
      <c r="F4" s="58" t="s">
        <v>2347</v>
      </c>
      <c r="G4" s="61"/>
      <c r="H4" s="291"/>
      <c r="J4" s="270">
        <v>46211.0</v>
      </c>
      <c r="K4" s="109" t="s">
        <v>5841</v>
      </c>
      <c r="L4" s="109" t="s">
        <v>5842</v>
      </c>
      <c r="M4" s="58" t="s">
        <v>18</v>
      </c>
      <c r="N4" s="58" t="s">
        <v>20</v>
      </c>
      <c r="O4" s="61"/>
      <c r="P4" s="269" t="b">
        <v>1</v>
      </c>
      <c r="R4" s="369"/>
      <c r="S4" s="326"/>
      <c r="T4" s="326"/>
      <c r="U4" s="370"/>
      <c r="V4" s="370"/>
      <c r="W4" s="326"/>
      <c r="X4" s="371"/>
      <c r="Z4" s="401"/>
      <c r="AA4" s="273"/>
      <c r="AB4" s="273"/>
      <c r="AC4" s="342"/>
      <c r="AD4" s="402"/>
      <c r="AE4" s="61"/>
      <c r="AF4" s="269"/>
      <c r="AH4" s="379"/>
      <c r="AI4" s="430"/>
      <c r="AJ4" s="430"/>
      <c r="AK4" s="431"/>
      <c r="AL4" s="462"/>
      <c r="AM4" s="61"/>
      <c r="AN4" s="269"/>
      <c r="AP4" s="270"/>
      <c r="AQ4" s="109"/>
      <c r="AR4" s="109"/>
      <c r="AS4" s="58"/>
      <c r="AT4" s="58"/>
      <c r="AU4" s="109"/>
      <c r="AV4" s="269"/>
      <c r="AX4" s="379"/>
      <c r="AY4" s="384"/>
      <c r="AZ4" s="373"/>
      <c r="BA4" s="58"/>
      <c r="BB4" s="58"/>
      <c r="BC4" s="61"/>
      <c r="BD4" s="269"/>
      <c r="BF4" s="270"/>
      <c r="BG4" s="463"/>
      <c r="BH4" s="463"/>
      <c r="BI4" s="464"/>
      <c r="BJ4" s="58"/>
      <c r="BK4" s="109"/>
      <c r="BL4" s="269"/>
    </row>
    <row r="5" ht="22.5" customHeight="1">
      <c r="A5" s="368"/>
      <c r="B5" s="270">
        <v>46211.0</v>
      </c>
      <c r="C5" s="312" t="s">
        <v>5843</v>
      </c>
      <c r="D5" s="109" t="s">
        <v>5844</v>
      </c>
      <c r="E5" s="58" t="s">
        <v>22</v>
      </c>
      <c r="F5" s="58" t="s">
        <v>2347</v>
      </c>
      <c r="G5" s="61"/>
      <c r="H5" s="291"/>
      <c r="J5" s="270">
        <v>46211.0</v>
      </c>
      <c r="K5" s="109" t="s">
        <v>5845</v>
      </c>
      <c r="L5" s="109" t="s">
        <v>5846</v>
      </c>
      <c r="M5" s="58" t="s">
        <v>11</v>
      </c>
      <c r="N5" s="58" t="s">
        <v>20</v>
      </c>
      <c r="O5" s="109"/>
      <c r="P5" s="269" t="b">
        <v>1</v>
      </c>
      <c r="R5" s="369"/>
      <c r="S5" s="326"/>
      <c r="T5" s="326"/>
      <c r="U5" s="370"/>
      <c r="V5" s="370"/>
      <c r="W5" s="195"/>
      <c r="X5" s="371"/>
      <c r="Z5" s="403"/>
      <c r="AA5" s="294"/>
      <c r="AB5" s="294"/>
      <c r="AC5" s="391"/>
      <c r="AD5" s="391"/>
      <c r="AE5" s="109"/>
      <c r="AF5" s="269"/>
      <c r="AH5" s="455"/>
      <c r="AI5" s="273"/>
      <c r="AJ5" s="273"/>
      <c r="AK5" s="402"/>
      <c r="AL5" s="462"/>
      <c r="AM5" s="61"/>
      <c r="AN5" s="269"/>
      <c r="AP5" s="270"/>
      <c r="AQ5" s="384"/>
      <c r="AR5" s="109"/>
      <c r="AS5" s="58"/>
      <c r="AT5" s="58"/>
      <c r="AU5" s="61"/>
      <c r="AV5" s="269"/>
      <c r="AX5" s="270"/>
      <c r="AY5" s="384"/>
      <c r="AZ5" s="373"/>
      <c r="BA5" s="58"/>
      <c r="BB5" s="58"/>
      <c r="BC5" s="61"/>
      <c r="BD5" s="269"/>
      <c r="BF5" s="270"/>
      <c r="BG5" s="460"/>
      <c r="BH5" s="460"/>
      <c r="BI5" s="461"/>
      <c r="BJ5" s="58"/>
      <c r="BK5" s="109"/>
      <c r="BL5" s="269"/>
    </row>
    <row r="6" ht="22.5" customHeight="1">
      <c r="A6" s="368"/>
      <c r="B6" s="270">
        <v>46211.0</v>
      </c>
      <c r="C6" s="312" t="s">
        <v>5847</v>
      </c>
      <c r="D6" s="109" t="s">
        <v>5848</v>
      </c>
      <c r="E6" s="58" t="s">
        <v>22</v>
      </c>
      <c r="F6" s="58" t="s">
        <v>2347</v>
      </c>
      <c r="G6" s="61"/>
      <c r="H6" s="291"/>
      <c r="J6" s="270">
        <v>46211.0</v>
      </c>
      <c r="K6" s="109" t="s">
        <v>5849</v>
      </c>
      <c r="L6" s="109" t="s">
        <v>5850</v>
      </c>
      <c r="M6" s="58" t="s">
        <v>25</v>
      </c>
      <c r="N6" s="58" t="s">
        <v>20</v>
      </c>
      <c r="O6" s="109"/>
      <c r="P6" s="269" t="b">
        <v>1</v>
      </c>
      <c r="R6" s="369"/>
      <c r="S6" s="326"/>
      <c r="T6" s="326"/>
      <c r="U6" s="370"/>
      <c r="V6" s="370"/>
      <c r="W6" s="326"/>
      <c r="X6" s="371"/>
      <c r="Z6" s="401"/>
      <c r="AA6" s="273"/>
      <c r="AB6" s="273"/>
      <c r="AC6" s="402"/>
      <c r="AD6" s="402"/>
      <c r="AE6" s="61"/>
      <c r="AF6" s="269"/>
      <c r="AH6" s="379"/>
      <c r="AI6" s="294"/>
      <c r="AJ6" s="294"/>
      <c r="AK6" s="391"/>
      <c r="AL6" s="466"/>
      <c r="AM6" s="61"/>
      <c r="AN6" s="269"/>
      <c r="AP6" s="270"/>
      <c r="AQ6" s="384"/>
      <c r="AR6" s="109"/>
      <c r="AS6" s="58"/>
      <c r="AT6" s="58"/>
      <c r="AU6" s="109"/>
      <c r="AV6" s="269"/>
      <c r="AX6" s="270"/>
      <c r="AY6" s="384"/>
      <c r="AZ6" s="373"/>
      <c r="BA6" s="58"/>
      <c r="BB6" s="58"/>
      <c r="BC6" s="109"/>
      <c r="BD6" s="269"/>
      <c r="BF6" s="270"/>
      <c r="BG6" s="384"/>
      <c r="BH6" s="109"/>
      <c r="BI6" s="58"/>
      <c r="BJ6" s="58"/>
      <c r="BK6" s="109"/>
      <c r="BL6" s="269"/>
    </row>
    <row r="7" ht="22.5" customHeight="1">
      <c r="A7" s="368"/>
      <c r="B7" s="270">
        <v>46211.0</v>
      </c>
      <c r="C7" s="294" t="s">
        <v>5851</v>
      </c>
      <c r="D7" s="411" t="s">
        <v>5852</v>
      </c>
      <c r="E7" s="295" t="s">
        <v>22</v>
      </c>
      <c r="F7" s="58" t="s">
        <v>12</v>
      </c>
      <c r="G7" s="61"/>
      <c r="H7" s="269"/>
      <c r="J7" s="270">
        <v>46211.0</v>
      </c>
      <c r="K7" s="109" t="s">
        <v>5853</v>
      </c>
      <c r="L7" s="109" t="s">
        <v>5854</v>
      </c>
      <c r="M7" s="58" t="s">
        <v>11</v>
      </c>
      <c r="N7" s="58" t="s">
        <v>20</v>
      </c>
      <c r="O7" s="61"/>
      <c r="P7" s="269" t="b">
        <v>1</v>
      </c>
      <c r="R7" s="369"/>
      <c r="S7" s="326"/>
      <c r="T7" s="326"/>
      <c r="U7" s="370"/>
      <c r="V7" s="370"/>
      <c r="W7" s="195"/>
      <c r="X7" s="371"/>
      <c r="Z7" s="403"/>
      <c r="AA7" s="294"/>
      <c r="AB7" s="294"/>
      <c r="AC7" s="391"/>
      <c r="AD7" s="391"/>
      <c r="AE7" s="109"/>
      <c r="AF7" s="269"/>
      <c r="AH7" s="379"/>
      <c r="AI7" s="405"/>
      <c r="AJ7" s="405"/>
      <c r="AK7" s="406"/>
      <c r="AL7" s="466"/>
      <c r="AM7" s="109"/>
      <c r="AN7" s="269"/>
      <c r="AP7" s="270"/>
      <c r="AQ7" s="109"/>
      <c r="AR7" s="109"/>
      <c r="AS7" s="58"/>
      <c r="AT7" s="58"/>
      <c r="AU7" s="109"/>
      <c r="AV7" s="269"/>
      <c r="AX7" s="379"/>
      <c r="AY7" s="61"/>
      <c r="AZ7" s="373"/>
      <c r="BA7" s="58"/>
      <c r="BB7" s="58"/>
      <c r="BC7" s="61"/>
      <c r="BD7" s="269"/>
      <c r="BF7" s="270"/>
      <c r="BG7" s="109"/>
      <c r="BH7" s="109"/>
      <c r="BI7" s="58"/>
      <c r="BJ7" s="58"/>
      <c r="BK7" s="109"/>
      <c r="BL7" s="269"/>
    </row>
    <row r="8" ht="22.5" customHeight="1">
      <c r="A8" s="368"/>
      <c r="B8" s="270">
        <v>46211.0</v>
      </c>
      <c r="C8" s="273" t="s">
        <v>5855</v>
      </c>
      <c r="D8" s="413" t="s">
        <v>5856</v>
      </c>
      <c r="E8" s="274" t="s">
        <v>19</v>
      </c>
      <c r="F8" s="58" t="s">
        <v>12</v>
      </c>
      <c r="G8" s="61"/>
      <c r="H8" s="291"/>
      <c r="J8" s="270">
        <v>46211.0</v>
      </c>
      <c r="K8" s="109" t="s">
        <v>5857</v>
      </c>
      <c r="L8" s="109" t="s">
        <v>5858</v>
      </c>
      <c r="M8" s="58" t="s">
        <v>11</v>
      </c>
      <c r="N8" s="58" t="s">
        <v>20</v>
      </c>
      <c r="O8" s="61"/>
      <c r="P8" s="269" t="b">
        <v>1</v>
      </c>
      <c r="R8" s="468"/>
      <c r="S8" s="469"/>
      <c r="T8" s="460"/>
      <c r="U8" s="470"/>
      <c r="V8" s="471"/>
      <c r="W8" s="109"/>
      <c r="X8" s="269"/>
      <c r="Z8" s="401"/>
      <c r="AA8" s="273"/>
      <c r="AB8" s="273"/>
      <c r="AC8" s="402"/>
      <c r="AD8" s="402"/>
      <c r="AE8" s="61"/>
      <c r="AF8" s="269"/>
      <c r="AH8" s="379"/>
      <c r="AI8" s="472"/>
      <c r="AJ8" s="405"/>
      <c r="AK8" s="466"/>
      <c r="AL8" s="466"/>
      <c r="AM8" s="61"/>
      <c r="AN8" s="269"/>
      <c r="AP8" s="270"/>
      <c r="AQ8" s="109"/>
      <c r="AR8" s="109"/>
      <c r="AS8" s="58"/>
      <c r="AT8" s="58"/>
      <c r="AU8" s="61"/>
      <c r="AV8" s="269"/>
      <c r="AX8" s="379"/>
      <c r="AY8" s="384"/>
      <c r="AZ8" s="473"/>
      <c r="BA8" s="58"/>
      <c r="BB8" s="58"/>
      <c r="BC8" s="61"/>
      <c r="BD8" s="269"/>
      <c r="BF8" s="270"/>
      <c r="BG8" s="109"/>
      <c r="BH8" s="109"/>
      <c r="BI8" s="58"/>
      <c r="BJ8" s="58"/>
      <c r="BK8" s="61"/>
      <c r="BL8" s="269"/>
    </row>
    <row r="9" ht="22.5" customHeight="1">
      <c r="A9" s="368"/>
      <c r="B9" s="270">
        <v>46211.0</v>
      </c>
      <c r="C9" s="294" t="s">
        <v>5859</v>
      </c>
      <c r="D9" s="411" t="s">
        <v>5860</v>
      </c>
      <c r="E9" s="295" t="s">
        <v>10</v>
      </c>
      <c r="F9" s="58" t="s">
        <v>12</v>
      </c>
      <c r="G9" s="61"/>
      <c r="H9" s="269"/>
      <c r="J9" s="514">
        <v>46211.0</v>
      </c>
      <c r="K9" s="417" t="s">
        <v>5861</v>
      </c>
      <c r="L9" s="417" t="s">
        <v>5862</v>
      </c>
      <c r="M9" s="418" t="s">
        <v>11</v>
      </c>
      <c r="N9" s="418" t="s">
        <v>20</v>
      </c>
      <c r="O9" s="61"/>
      <c r="P9" s="269" t="b">
        <v>1</v>
      </c>
      <c r="R9" s="369"/>
      <c r="S9" s="469"/>
      <c r="T9" s="469"/>
      <c r="U9" s="464"/>
      <c r="V9" s="474"/>
      <c r="W9" s="61"/>
      <c r="X9" s="269"/>
      <c r="Z9" s="403"/>
      <c r="AA9" s="294"/>
      <c r="AB9" s="294"/>
      <c r="AC9" s="391"/>
      <c r="AD9" s="391"/>
      <c r="AE9" s="61"/>
      <c r="AF9" s="269"/>
      <c r="AH9" s="379"/>
      <c r="AI9" s="475"/>
      <c r="AJ9" s="273"/>
      <c r="AK9" s="462"/>
      <c r="AL9" s="462"/>
      <c r="AM9" s="109"/>
      <c r="AN9" s="269"/>
      <c r="AP9" s="476"/>
      <c r="AQ9" s="460"/>
      <c r="AR9" s="460"/>
      <c r="AS9" s="464"/>
      <c r="AT9" s="470"/>
      <c r="AU9" s="109"/>
      <c r="AV9" s="269"/>
      <c r="AX9" s="379"/>
      <c r="AY9" s="384"/>
      <c r="AZ9" s="477"/>
      <c r="BA9" s="58"/>
      <c r="BB9" s="58"/>
      <c r="BC9" s="61"/>
      <c r="BD9" s="269"/>
      <c r="BF9" s="401"/>
      <c r="BG9" s="273"/>
      <c r="BH9" s="273"/>
      <c r="BI9" s="402"/>
      <c r="BJ9" s="478"/>
      <c r="BK9" s="479"/>
      <c r="BL9" s="269"/>
    </row>
    <row r="10" ht="22.5" customHeight="1">
      <c r="A10" s="368"/>
      <c r="B10" s="270">
        <v>46211.0</v>
      </c>
      <c r="C10" s="273" t="s">
        <v>5863</v>
      </c>
      <c r="D10" s="413" t="s">
        <v>5864</v>
      </c>
      <c r="E10" s="274" t="s">
        <v>16</v>
      </c>
      <c r="F10" s="58" t="s">
        <v>12</v>
      </c>
      <c r="G10" s="61"/>
      <c r="H10" s="291"/>
      <c r="J10" s="513">
        <v>46211.0</v>
      </c>
      <c r="K10" s="465" t="s">
        <v>5865</v>
      </c>
      <c r="L10" s="465" t="s">
        <v>5866</v>
      </c>
      <c r="M10" s="492" t="s">
        <v>11</v>
      </c>
      <c r="N10" s="492" t="s">
        <v>20</v>
      </c>
      <c r="O10" s="109"/>
      <c r="P10" s="269" t="b">
        <v>1</v>
      </c>
      <c r="R10" s="369"/>
      <c r="S10" s="469"/>
      <c r="T10" s="469"/>
      <c r="U10" s="58"/>
      <c r="V10" s="58"/>
      <c r="W10" s="61"/>
      <c r="X10" s="269"/>
      <c r="Z10" s="401"/>
      <c r="AA10" s="273"/>
      <c r="AB10" s="273"/>
      <c r="AC10" s="402"/>
      <c r="AD10" s="402"/>
      <c r="AE10" s="61"/>
      <c r="AF10" s="269"/>
      <c r="AH10" s="379"/>
      <c r="AI10" s="472"/>
      <c r="AJ10" s="405"/>
      <c r="AK10" s="480"/>
      <c r="AL10" s="466"/>
      <c r="AM10" s="109"/>
      <c r="AN10" s="269"/>
      <c r="AP10" s="403"/>
      <c r="AQ10" s="294"/>
      <c r="AR10" s="294"/>
      <c r="AS10" s="391"/>
      <c r="AT10" s="295"/>
      <c r="AU10" s="109"/>
      <c r="AV10" s="269"/>
      <c r="AX10" s="270"/>
      <c r="AY10" s="273"/>
      <c r="AZ10" s="413"/>
      <c r="BA10" s="274"/>
      <c r="BB10" s="58"/>
      <c r="BC10" s="61"/>
      <c r="BD10" s="269"/>
      <c r="BF10" s="403"/>
      <c r="BG10" s="294"/>
      <c r="BH10" s="294"/>
      <c r="BI10" s="391"/>
      <c r="BJ10" s="481"/>
      <c r="BK10" s="482"/>
      <c r="BL10" s="269"/>
    </row>
    <row r="11" ht="22.5" customHeight="1">
      <c r="A11" s="368"/>
      <c r="B11" s="270">
        <v>46211.0</v>
      </c>
      <c r="C11" s="109" t="s">
        <v>5867</v>
      </c>
      <c r="D11" s="109" t="s">
        <v>5868</v>
      </c>
      <c r="E11" s="58" t="s">
        <v>22</v>
      </c>
      <c r="F11" s="58" t="s">
        <v>2347</v>
      </c>
      <c r="G11" s="61"/>
      <c r="H11" s="291"/>
      <c r="J11" s="403">
        <v>46211.0</v>
      </c>
      <c r="K11" s="294" t="s">
        <v>5869</v>
      </c>
      <c r="L11" s="294" t="s">
        <v>5870</v>
      </c>
      <c r="M11" s="295" t="s">
        <v>23</v>
      </c>
      <c r="N11" s="295" t="s">
        <v>2337</v>
      </c>
      <c r="O11" s="109"/>
      <c r="P11" s="269" t="b">
        <v>1</v>
      </c>
      <c r="R11" s="270"/>
      <c r="S11" s="273"/>
      <c r="T11" s="413"/>
      <c r="U11" s="402"/>
      <c r="V11" s="58"/>
      <c r="W11" s="109"/>
      <c r="X11" s="269"/>
      <c r="Z11" s="270"/>
      <c r="AA11" s="109"/>
      <c r="AB11" s="109"/>
      <c r="AC11" s="58"/>
      <c r="AD11" s="58"/>
      <c r="AE11" s="61"/>
      <c r="AF11" s="269"/>
      <c r="AH11" s="379"/>
      <c r="AI11" s="430"/>
      <c r="AJ11" s="430"/>
      <c r="AK11" s="410"/>
      <c r="AL11" s="431"/>
      <c r="AM11" s="109"/>
      <c r="AN11" s="269"/>
      <c r="AP11" s="401"/>
      <c r="AQ11" s="273"/>
      <c r="AR11" s="273"/>
      <c r="AS11" s="483"/>
      <c r="AT11" s="274"/>
      <c r="AU11" s="109"/>
      <c r="AV11" s="269"/>
      <c r="AX11" s="379"/>
      <c r="AY11" s="294"/>
      <c r="AZ11" s="411"/>
      <c r="BA11" s="391"/>
      <c r="BB11" s="58"/>
      <c r="BC11" s="109"/>
      <c r="BD11" s="269"/>
      <c r="BF11" s="401"/>
      <c r="BG11" s="273"/>
      <c r="BH11" s="273"/>
      <c r="BI11" s="402"/>
      <c r="BJ11" s="478"/>
      <c r="BK11" s="559"/>
      <c r="BL11" s="269"/>
    </row>
    <row r="12" ht="22.5" customHeight="1">
      <c r="A12" s="368"/>
      <c r="B12" s="270">
        <v>46212.0</v>
      </c>
      <c r="C12" s="312" t="s">
        <v>5871</v>
      </c>
      <c r="D12" s="417" t="s">
        <v>5872</v>
      </c>
      <c r="E12" s="418" t="s">
        <v>10</v>
      </c>
      <c r="F12" s="58" t="s">
        <v>2347</v>
      </c>
      <c r="G12" s="61"/>
      <c r="H12" s="269"/>
      <c r="J12" s="401">
        <v>46211.0</v>
      </c>
      <c r="K12" s="273" t="s">
        <v>5873</v>
      </c>
      <c r="L12" s="273" t="s">
        <v>5874</v>
      </c>
      <c r="M12" s="274" t="s">
        <v>11</v>
      </c>
      <c r="N12" s="274" t="s">
        <v>2337</v>
      </c>
      <c r="O12" s="109"/>
      <c r="P12" s="269" t="b">
        <v>1</v>
      </c>
      <c r="R12" s="270"/>
      <c r="S12" s="294"/>
      <c r="T12" s="411"/>
      <c r="U12" s="391"/>
      <c r="V12" s="58"/>
      <c r="W12" s="61"/>
      <c r="X12" s="269"/>
      <c r="Z12" s="270"/>
      <c r="AA12" s="109"/>
      <c r="AB12" s="109"/>
      <c r="AC12" s="58"/>
      <c r="AD12" s="58"/>
      <c r="AE12" s="109"/>
      <c r="AF12" s="269"/>
      <c r="AH12" s="379"/>
      <c r="AI12" s="273"/>
      <c r="AJ12" s="273"/>
      <c r="AK12" s="402"/>
      <c r="AL12" s="402"/>
      <c r="AM12" s="61"/>
      <c r="AN12" s="269"/>
      <c r="AP12" s="403"/>
      <c r="AQ12" s="294"/>
      <c r="AR12" s="294"/>
      <c r="AS12" s="391"/>
      <c r="AT12" s="295"/>
      <c r="AU12" s="109"/>
      <c r="AV12" s="269"/>
      <c r="AX12" s="379"/>
      <c r="AY12" s="273"/>
      <c r="AZ12" s="413"/>
      <c r="BA12" s="402"/>
      <c r="BB12" s="58"/>
      <c r="BC12" s="61"/>
      <c r="BD12" s="269"/>
      <c r="BF12" s="403"/>
      <c r="BG12" s="294"/>
      <c r="BH12" s="294"/>
      <c r="BI12" s="391"/>
      <c r="BJ12" s="481"/>
      <c r="BK12" s="482"/>
      <c r="BL12" s="269"/>
    </row>
    <row r="13" ht="22.5" customHeight="1">
      <c r="A13" s="368"/>
      <c r="B13" s="270">
        <v>46212.0</v>
      </c>
      <c r="C13" s="312" t="s">
        <v>5875</v>
      </c>
      <c r="D13" s="465" t="s">
        <v>5876</v>
      </c>
      <c r="E13" s="492" t="s">
        <v>19</v>
      </c>
      <c r="F13" s="58" t="s">
        <v>2347</v>
      </c>
      <c r="G13" s="61"/>
      <c r="H13" s="269"/>
      <c r="J13" s="403">
        <v>46211.0</v>
      </c>
      <c r="K13" s="294" t="s">
        <v>5877</v>
      </c>
      <c r="L13" s="294" t="s">
        <v>5878</v>
      </c>
      <c r="M13" s="295" t="s">
        <v>30</v>
      </c>
      <c r="N13" s="295" t="s">
        <v>2337</v>
      </c>
      <c r="O13" s="61"/>
      <c r="P13" s="269" t="b">
        <v>1</v>
      </c>
      <c r="R13" s="270"/>
      <c r="S13" s="273"/>
      <c r="T13" s="413"/>
      <c r="U13" s="402"/>
      <c r="V13" s="58"/>
      <c r="W13" s="61"/>
      <c r="X13" s="269"/>
      <c r="Z13" s="270"/>
      <c r="AA13" s="109"/>
      <c r="AB13" s="109"/>
      <c r="AC13" s="58"/>
      <c r="AD13" s="58"/>
      <c r="AE13" s="109"/>
      <c r="AF13" s="269"/>
      <c r="AH13" s="379"/>
      <c r="AI13" s="273"/>
      <c r="AJ13" s="273"/>
      <c r="AK13" s="402"/>
      <c r="AL13" s="402"/>
      <c r="AM13" s="61"/>
      <c r="AN13" s="269"/>
      <c r="AP13" s="401"/>
      <c r="AQ13" s="273"/>
      <c r="AR13" s="273"/>
      <c r="AS13" s="402"/>
      <c r="AT13" s="402"/>
      <c r="AU13" s="61"/>
      <c r="AV13" s="269"/>
      <c r="AX13" s="379"/>
      <c r="AY13" s="294"/>
      <c r="AZ13" s="411"/>
      <c r="BA13" s="295"/>
      <c r="BB13" s="58"/>
      <c r="BC13" s="109"/>
      <c r="BD13" s="269"/>
      <c r="BF13" s="401"/>
      <c r="BG13" s="273"/>
      <c r="BH13" s="273"/>
      <c r="BI13" s="402"/>
      <c r="BJ13" s="485"/>
      <c r="BK13" s="479"/>
      <c r="BL13" s="269"/>
    </row>
    <row r="14" ht="22.5" customHeight="1">
      <c r="A14" s="368"/>
      <c r="B14" s="270">
        <v>46212.0</v>
      </c>
      <c r="C14" s="312" t="s">
        <v>5879</v>
      </c>
      <c r="D14" s="486" t="s">
        <v>5880</v>
      </c>
      <c r="E14" s="58" t="s">
        <v>32</v>
      </c>
      <c r="F14" s="58" t="s">
        <v>2347</v>
      </c>
      <c r="G14" s="61"/>
      <c r="H14" s="269"/>
      <c r="J14" s="401">
        <v>46211.0</v>
      </c>
      <c r="K14" s="273" t="s">
        <v>5881</v>
      </c>
      <c r="L14" s="273" t="s">
        <v>5882</v>
      </c>
      <c r="M14" s="274" t="s">
        <v>18</v>
      </c>
      <c r="N14" s="274" t="s">
        <v>2337</v>
      </c>
      <c r="O14" s="61"/>
      <c r="P14" s="269" t="b">
        <v>1</v>
      </c>
      <c r="R14" s="270"/>
      <c r="S14" s="294"/>
      <c r="T14" s="411"/>
      <c r="U14" s="391"/>
      <c r="V14" s="58"/>
      <c r="W14" s="109"/>
      <c r="X14" s="269"/>
      <c r="Z14" s="270"/>
      <c r="AA14" s="109"/>
      <c r="AB14" s="109"/>
      <c r="AC14" s="58"/>
      <c r="AD14" s="58"/>
      <c r="AE14" s="109"/>
      <c r="AF14" s="269"/>
      <c r="AH14" s="379"/>
      <c r="AI14" s="294"/>
      <c r="AJ14" s="294"/>
      <c r="AK14" s="391"/>
      <c r="AL14" s="391"/>
      <c r="AM14" s="61"/>
      <c r="AN14" s="269"/>
      <c r="AP14" s="403"/>
      <c r="AQ14" s="294"/>
      <c r="AR14" s="294"/>
      <c r="AS14" s="391"/>
      <c r="AT14" s="391"/>
      <c r="AU14" s="61"/>
      <c r="AV14" s="269"/>
      <c r="AX14" s="270"/>
      <c r="AY14" s="273"/>
      <c r="AZ14" s="413"/>
      <c r="BA14" s="402"/>
      <c r="BB14" s="58"/>
      <c r="BC14" s="61"/>
      <c r="BD14" s="269"/>
      <c r="BF14" s="403"/>
      <c r="BG14" s="294"/>
      <c r="BH14" s="294"/>
      <c r="BI14" s="295"/>
      <c r="BJ14" s="487"/>
      <c r="BK14" s="482"/>
      <c r="BL14" s="269"/>
    </row>
    <row r="15" ht="22.5" customHeight="1">
      <c r="A15" s="368"/>
      <c r="B15" s="270">
        <v>46212.0</v>
      </c>
      <c r="C15" s="312" t="s">
        <v>5883</v>
      </c>
      <c r="D15" s="417" t="s">
        <v>5884</v>
      </c>
      <c r="E15" s="418" t="s">
        <v>16</v>
      </c>
      <c r="F15" s="418" t="s">
        <v>2347</v>
      </c>
      <c r="G15" s="61"/>
      <c r="H15" s="269"/>
      <c r="J15" s="403">
        <v>46211.0</v>
      </c>
      <c r="K15" s="294" t="s">
        <v>5885</v>
      </c>
      <c r="L15" s="294" t="s">
        <v>5886</v>
      </c>
      <c r="M15" s="295" t="s">
        <v>27</v>
      </c>
      <c r="N15" s="295" t="s">
        <v>2337</v>
      </c>
      <c r="O15" s="61"/>
      <c r="P15" s="269" t="b">
        <v>1</v>
      </c>
      <c r="R15" s="270"/>
      <c r="S15" s="488"/>
      <c r="T15" s="273"/>
      <c r="U15" s="402"/>
      <c r="V15" s="402"/>
      <c r="W15" s="61"/>
      <c r="X15" s="269"/>
      <c r="Z15" s="270"/>
      <c r="AA15" s="384"/>
      <c r="AB15" s="109"/>
      <c r="AC15" s="58"/>
      <c r="AD15" s="58"/>
      <c r="AE15" s="109"/>
      <c r="AF15" s="269"/>
      <c r="AH15" s="379"/>
      <c r="AI15" s="294"/>
      <c r="AJ15" s="294"/>
      <c r="AK15" s="391"/>
      <c r="AL15" s="391"/>
      <c r="AM15" s="61"/>
      <c r="AN15" s="269"/>
      <c r="AP15" s="401"/>
      <c r="AQ15" s="273"/>
      <c r="AR15" s="273"/>
      <c r="AS15" s="402"/>
      <c r="AT15" s="402"/>
      <c r="AU15" s="109"/>
      <c r="AV15" s="269"/>
      <c r="AX15" s="270"/>
      <c r="AY15" s="294"/>
      <c r="AZ15" s="411"/>
      <c r="BA15" s="391"/>
      <c r="BB15" s="58"/>
      <c r="BC15" s="61"/>
      <c r="BD15" s="269"/>
      <c r="BF15" s="401"/>
      <c r="BG15" s="273"/>
      <c r="BH15" s="273"/>
      <c r="BI15" s="274"/>
      <c r="BJ15" s="485"/>
      <c r="BK15" s="479"/>
      <c r="BL15" s="269"/>
    </row>
    <row r="16" ht="22.5" customHeight="1">
      <c r="A16" s="368"/>
      <c r="B16" s="270">
        <v>46212.0</v>
      </c>
      <c r="C16" s="465" t="s">
        <v>5887</v>
      </c>
      <c r="D16" s="465" t="s">
        <v>5888</v>
      </c>
      <c r="E16" s="492" t="s">
        <v>44</v>
      </c>
      <c r="F16" s="492" t="s">
        <v>20</v>
      </c>
      <c r="G16" s="427"/>
      <c r="H16" s="269"/>
      <c r="J16" s="401">
        <v>46211.0</v>
      </c>
      <c r="K16" s="273" t="s">
        <v>5889</v>
      </c>
      <c r="L16" s="273" t="s">
        <v>5890</v>
      </c>
      <c r="M16" s="274" t="s">
        <v>11</v>
      </c>
      <c r="N16" s="274" t="s">
        <v>2337</v>
      </c>
      <c r="O16" s="61"/>
      <c r="P16" s="269" t="b">
        <v>1</v>
      </c>
      <c r="R16" s="270"/>
      <c r="S16" s="488"/>
      <c r="T16" s="294"/>
      <c r="U16" s="391"/>
      <c r="V16" s="391"/>
      <c r="W16" s="61"/>
      <c r="X16" s="269"/>
      <c r="Z16" s="270"/>
      <c r="AA16" s="109"/>
      <c r="AB16" s="109"/>
      <c r="AC16" s="58"/>
      <c r="AD16" s="58"/>
      <c r="AE16" s="61"/>
      <c r="AF16" s="269"/>
      <c r="AH16" s="379"/>
      <c r="AI16" s="430"/>
      <c r="AJ16" s="430"/>
      <c r="AK16" s="431"/>
      <c r="AL16" s="431"/>
      <c r="AM16" s="61"/>
      <c r="AN16" s="269"/>
      <c r="AP16" s="403"/>
      <c r="AQ16" s="294"/>
      <c r="AR16" s="294"/>
      <c r="AS16" s="391"/>
      <c r="AT16" s="391"/>
      <c r="AU16" s="61"/>
      <c r="AV16" s="269"/>
      <c r="AX16" s="270"/>
      <c r="AY16" s="273"/>
      <c r="AZ16" s="413"/>
      <c r="BA16" s="402"/>
      <c r="BB16" s="58"/>
      <c r="BC16" s="61"/>
      <c r="BD16" s="269"/>
      <c r="BF16" s="403"/>
      <c r="BG16" s="417"/>
      <c r="BH16" s="294"/>
      <c r="BI16" s="295"/>
      <c r="BJ16" s="487"/>
      <c r="BK16" s="490"/>
      <c r="BL16" s="269"/>
    </row>
    <row r="17" ht="22.5" customHeight="1">
      <c r="A17" s="368"/>
      <c r="B17" s="270">
        <v>46212.0</v>
      </c>
      <c r="C17" s="465" t="s">
        <v>5891</v>
      </c>
      <c r="D17" s="465" t="s">
        <v>5892</v>
      </c>
      <c r="E17" s="492" t="s">
        <v>10</v>
      </c>
      <c r="F17" s="492" t="s">
        <v>20</v>
      </c>
      <c r="G17" s="427"/>
      <c r="H17" s="269"/>
      <c r="J17" s="403">
        <v>46211.0</v>
      </c>
      <c r="K17" s="294" t="s">
        <v>5893</v>
      </c>
      <c r="L17" s="294" t="s">
        <v>5894</v>
      </c>
      <c r="M17" s="295" t="s">
        <v>30</v>
      </c>
      <c r="N17" s="295" t="s">
        <v>2337</v>
      </c>
      <c r="O17" s="61"/>
      <c r="P17" s="269" t="b">
        <v>1</v>
      </c>
      <c r="R17" s="270"/>
      <c r="S17" s="488"/>
      <c r="T17" s="294"/>
      <c r="U17" s="391"/>
      <c r="V17" s="391"/>
      <c r="W17" s="109"/>
      <c r="X17" s="269"/>
      <c r="Z17" s="270"/>
      <c r="AA17" s="109"/>
      <c r="AB17" s="109"/>
      <c r="AC17" s="58"/>
      <c r="AD17" s="58"/>
      <c r="AE17" s="109"/>
      <c r="AF17" s="269"/>
      <c r="AH17" s="379"/>
      <c r="AI17" s="273"/>
      <c r="AJ17" s="273"/>
      <c r="AK17" s="402"/>
      <c r="AL17" s="402"/>
      <c r="AM17" s="109"/>
      <c r="AN17" s="269"/>
      <c r="AP17" s="401"/>
      <c r="AQ17" s="273"/>
      <c r="AR17" s="273"/>
      <c r="AS17" s="402"/>
      <c r="AT17" s="402"/>
      <c r="AU17" s="61"/>
      <c r="AV17" s="269"/>
      <c r="AX17" s="270"/>
      <c r="AY17" s="294"/>
      <c r="AZ17" s="411"/>
      <c r="BA17" s="391"/>
      <c r="BB17" s="58"/>
      <c r="BC17" s="61"/>
      <c r="BD17" s="269"/>
      <c r="BF17" s="476"/>
      <c r="BG17" s="460"/>
      <c r="BH17" s="460"/>
      <c r="BI17" s="470"/>
      <c r="BJ17" s="493"/>
      <c r="BK17" s="61"/>
      <c r="BL17" s="269"/>
    </row>
    <row r="18" ht="22.5" customHeight="1">
      <c r="A18" s="368"/>
      <c r="B18" s="270">
        <v>46212.0</v>
      </c>
      <c r="C18" s="465" t="s">
        <v>5895</v>
      </c>
      <c r="D18" s="465" t="s">
        <v>5896</v>
      </c>
      <c r="E18" s="492" t="s">
        <v>24</v>
      </c>
      <c r="F18" s="492" t="s">
        <v>20</v>
      </c>
      <c r="G18" s="61"/>
      <c r="H18" s="269"/>
      <c r="J18" s="401">
        <v>46211.0</v>
      </c>
      <c r="K18" s="273" t="s">
        <v>5897</v>
      </c>
      <c r="L18" s="273" t="s">
        <v>5898</v>
      </c>
      <c r="M18" s="274" t="s">
        <v>30</v>
      </c>
      <c r="N18" s="274" t="s">
        <v>2337</v>
      </c>
      <c r="O18" s="109"/>
      <c r="P18" s="269" t="b">
        <v>1</v>
      </c>
      <c r="R18" s="270"/>
      <c r="S18" s="488"/>
      <c r="T18" s="273"/>
      <c r="U18" s="402"/>
      <c r="V18" s="402"/>
      <c r="W18" s="109"/>
      <c r="X18" s="269"/>
      <c r="Z18" s="270"/>
      <c r="AA18" s="109"/>
      <c r="AB18" s="109"/>
      <c r="AC18" s="58"/>
      <c r="AD18" s="58"/>
      <c r="AE18" s="109"/>
      <c r="AF18" s="269"/>
      <c r="AH18" s="494"/>
      <c r="AI18" s="378"/>
      <c r="AJ18" s="378"/>
      <c r="AK18" s="376"/>
      <c r="AL18" s="376"/>
      <c r="AM18" s="495"/>
      <c r="AN18" s="269"/>
      <c r="AP18" s="380"/>
      <c r="AQ18" s="294"/>
      <c r="AR18" s="294"/>
      <c r="AS18" s="409"/>
      <c r="AT18" s="391"/>
      <c r="AU18" s="61"/>
      <c r="AV18" s="269"/>
      <c r="AX18" s="270"/>
      <c r="AY18" s="273"/>
      <c r="AZ18" s="413"/>
      <c r="BA18" s="402"/>
      <c r="BB18" s="58"/>
      <c r="BC18" s="61"/>
      <c r="BD18" s="269"/>
      <c r="BF18" s="380"/>
      <c r="BG18" s="294"/>
      <c r="BH18" s="294"/>
      <c r="BI18" s="295"/>
      <c r="BJ18" s="295"/>
      <c r="BK18" s="61"/>
      <c r="BL18" s="269"/>
    </row>
    <row r="19" ht="22.5" customHeight="1">
      <c r="A19" s="368"/>
      <c r="B19" s="270">
        <v>46212.0</v>
      </c>
      <c r="C19" s="417" t="s">
        <v>5899</v>
      </c>
      <c r="D19" s="417" t="s">
        <v>5900</v>
      </c>
      <c r="E19" s="418" t="s">
        <v>44</v>
      </c>
      <c r="F19" s="418" t="s">
        <v>20</v>
      </c>
      <c r="G19" s="61"/>
      <c r="H19" s="269"/>
      <c r="J19" s="403">
        <v>46211.0</v>
      </c>
      <c r="K19" s="294" t="s">
        <v>5901</v>
      </c>
      <c r="L19" s="294" t="s">
        <v>5902</v>
      </c>
      <c r="M19" s="295" t="s">
        <v>21</v>
      </c>
      <c r="N19" s="295" t="s">
        <v>2337</v>
      </c>
      <c r="O19" s="109"/>
      <c r="P19" s="269" t="b">
        <v>1</v>
      </c>
      <c r="R19" s="270"/>
      <c r="S19" s="488"/>
      <c r="T19" s="273"/>
      <c r="U19" s="402"/>
      <c r="V19" s="402"/>
      <c r="W19" s="109"/>
      <c r="X19" s="269"/>
      <c r="Z19" s="270"/>
      <c r="AA19" s="109"/>
      <c r="AB19" s="109"/>
      <c r="AC19" s="58"/>
      <c r="AD19" s="58"/>
      <c r="AE19" s="61"/>
      <c r="AF19" s="269"/>
      <c r="AH19" s="494"/>
      <c r="AI19" s="373"/>
      <c r="AJ19" s="373"/>
      <c r="AK19" s="374"/>
      <c r="AL19" s="374"/>
      <c r="AM19" s="61"/>
      <c r="AN19" s="269"/>
      <c r="AP19" s="382"/>
      <c r="AQ19" s="273"/>
      <c r="AR19" s="273"/>
      <c r="AS19" s="395"/>
      <c r="AT19" s="410"/>
      <c r="AU19" s="496"/>
      <c r="AV19" s="269"/>
      <c r="AX19" s="270"/>
      <c r="AY19" s="273"/>
      <c r="AZ19" s="109"/>
      <c r="BA19" s="58"/>
      <c r="BB19" s="58"/>
      <c r="BC19" s="61"/>
      <c r="BD19" s="269"/>
      <c r="BF19" s="382"/>
      <c r="BG19" s="430"/>
      <c r="BH19" s="430"/>
      <c r="BI19" s="410"/>
      <c r="BJ19" s="410"/>
      <c r="BK19" s="109"/>
      <c r="BL19" s="269"/>
    </row>
    <row r="20" ht="22.5" customHeight="1">
      <c r="A20" s="368"/>
      <c r="B20" s="270">
        <v>46212.0</v>
      </c>
      <c r="C20" s="465" t="s">
        <v>5903</v>
      </c>
      <c r="D20" s="465" t="s">
        <v>5904</v>
      </c>
      <c r="E20" s="492" t="s">
        <v>10</v>
      </c>
      <c r="F20" s="492" t="s">
        <v>20</v>
      </c>
      <c r="G20" s="109"/>
      <c r="H20" s="269"/>
      <c r="J20" s="401">
        <v>46211.0</v>
      </c>
      <c r="K20" s="273" t="s">
        <v>5905</v>
      </c>
      <c r="L20" s="273" t="s">
        <v>5906</v>
      </c>
      <c r="M20" s="274" t="s">
        <v>15</v>
      </c>
      <c r="N20" s="274" t="s">
        <v>2337</v>
      </c>
      <c r="O20" s="61"/>
      <c r="P20" s="269" t="b">
        <v>1</v>
      </c>
      <c r="R20" s="270"/>
      <c r="S20" s="273"/>
      <c r="T20" s="413"/>
      <c r="U20" s="402"/>
      <c r="V20" s="58"/>
      <c r="W20" s="61"/>
      <c r="X20" s="269"/>
      <c r="Z20" s="270"/>
      <c r="AA20" s="109"/>
      <c r="AB20" s="407"/>
      <c r="AC20" s="58"/>
      <c r="AD20" s="58"/>
      <c r="AE20" s="109"/>
      <c r="AF20" s="269"/>
      <c r="AH20" s="379"/>
      <c r="AI20" s="497"/>
      <c r="AJ20" s="373"/>
      <c r="AK20" s="457"/>
      <c r="AL20" s="457"/>
      <c r="AM20" s="109"/>
      <c r="AN20" s="269"/>
      <c r="AP20" s="380"/>
      <c r="AQ20" s="294"/>
      <c r="AR20" s="294"/>
      <c r="AS20" s="409"/>
      <c r="AT20" s="295"/>
      <c r="AU20" s="498"/>
      <c r="AV20" s="269"/>
      <c r="AX20" s="270"/>
      <c r="AY20" s="465"/>
      <c r="AZ20" s="109"/>
      <c r="BA20" s="58"/>
      <c r="BB20" s="58"/>
      <c r="BC20" s="61"/>
      <c r="BD20" s="269"/>
      <c r="BF20" s="380"/>
      <c r="BG20" s="294"/>
      <c r="BH20" s="294"/>
      <c r="BI20" s="295"/>
      <c r="BJ20" s="295"/>
      <c r="BK20" s="109"/>
      <c r="BL20" s="269"/>
    </row>
    <row r="21" ht="22.5" customHeight="1">
      <c r="A21" s="368"/>
      <c r="B21" s="270">
        <v>46212.0</v>
      </c>
      <c r="C21" s="533" t="s">
        <v>5907</v>
      </c>
      <c r="D21" s="533" t="s">
        <v>5908</v>
      </c>
      <c r="E21" s="547" t="s">
        <v>24</v>
      </c>
      <c r="F21" s="58" t="s">
        <v>20</v>
      </c>
      <c r="G21" s="61"/>
      <c r="H21" s="269"/>
      <c r="J21" s="432">
        <v>46212.0</v>
      </c>
      <c r="K21" s="312" t="s">
        <v>5909</v>
      </c>
      <c r="L21" s="417" t="s">
        <v>5910</v>
      </c>
      <c r="M21" s="434" t="s">
        <v>23</v>
      </c>
      <c r="N21" s="509" t="s">
        <v>2347</v>
      </c>
      <c r="O21" s="61"/>
      <c r="P21" s="269" t="b">
        <v>1</v>
      </c>
      <c r="R21" s="270"/>
      <c r="S21" s="294"/>
      <c r="T21" s="411"/>
      <c r="U21" s="391"/>
      <c r="V21" s="58"/>
      <c r="W21" s="109"/>
      <c r="X21" s="269"/>
      <c r="Z21" s="270"/>
      <c r="AA21" s="109"/>
      <c r="AB21" s="109"/>
      <c r="AC21" s="58"/>
      <c r="AD21" s="58"/>
      <c r="AE21" s="109"/>
      <c r="AF21" s="298"/>
      <c r="AH21" s="379"/>
      <c r="AI21" s="499"/>
      <c r="AJ21" s="373"/>
      <c r="AK21" s="457"/>
      <c r="AL21" s="457"/>
      <c r="AM21" s="61"/>
      <c r="AN21" s="269"/>
      <c r="AP21" s="382"/>
      <c r="AQ21" s="273"/>
      <c r="AR21" s="273"/>
      <c r="AS21" s="395"/>
      <c r="AT21" s="410"/>
      <c r="AU21" s="496"/>
      <c r="AV21" s="269"/>
      <c r="AX21" s="270"/>
      <c r="AY21" s="465"/>
      <c r="AZ21" s="500"/>
      <c r="BA21" s="58"/>
      <c r="BB21" s="58"/>
      <c r="BC21" s="61"/>
      <c r="BD21" s="269"/>
      <c r="BF21" s="382"/>
      <c r="BG21" s="430"/>
      <c r="BH21" s="430"/>
      <c r="BI21" s="410"/>
      <c r="BJ21" s="410"/>
      <c r="BK21" s="61"/>
      <c r="BL21" s="298"/>
    </row>
    <row r="22" ht="22.5" customHeight="1">
      <c r="A22" s="368"/>
      <c r="B22" s="270">
        <v>46212.0</v>
      </c>
      <c r="C22" s="312" t="s">
        <v>5911</v>
      </c>
      <c r="D22" s="502" t="s">
        <v>5912</v>
      </c>
      <c r="E22" s="58" t="s">
        <v>22</v>
      </c>
      <c r="F22" s="58" t="s">
        <v>20</v>
      </c>
      <c r="G22" s="61"/>
      <c r="H22" s="269"/>
      <c r="J22" s="403">
        <v>46212.0</v>
      </c>
      <c r="K22" s="294" t="s">
        <v>5913</v>
      </c>
      <c r="L22" s="294" t="s">
        <v>5914</v>
      </c>
      <c r="M22" s="295" t="s">
        <v>11</v>
      </c>
      <c r="N22" s="295" t="s">
        <v>2337</v>
      </c>
      <c r="O22" s="61"/>
      <c r="P22" s="269" t="b">
        <v>1</v>
      </c>
      <c r="R22" s="270"/>
      <c r="S22" s="273"/>
      <c r="T22" s="413"/>
      <c r="U22" s="402"/>
      <c r="V22" s="58"/>
      <c r="W22" s="61"/>
      <c r="X22" s="269"/>
      <c r="Z22" s="270"/>
      <c r="AA22" s="109"/>
      <c r="AB22" s="109"/>
      <c r="AC22" s="58"/>
      <c r="AD22" s="58"/>
      <c r="AE22" s="61"/>
      <c r="AF22" s="269"/>
      <c r="AH22" s="379"/>
      <c r="AI22" s="294"/>
      <c r="AJ22" s="411"/>
      <c r="AK22" s="391"/>
      <c r="AL22" s="503"/>
      <c r="AM22" s="61"/>
      <c r="AN22" s="269"/>
      <c r="AP22" s="380"/>
      <c r="AQ22" s="294"/>
      <c r="AR22" s="294"/>
      <c r="AS22" s="409"/>
      <c r="AT22" s="295"/>
      <c r="AU22" s="498"/>
      <c r="AV22" s="269"/>
      <c r="AX22" s="270"/>
      <c r="AY22" s="465"/>
      <c r="AZ22" s="373"/>
      <c r="BA22" s="58"/>
      <c r="BB22" s="58"/>
      <c r="BC22" s="61"/>
      <c r="BD22" s="269"/>
      <c r="BF22" s="380"/>
      <c r="BG22" s="294"/>
      <c r="BH22" s="294"/>
      <c r="BI22" s="409"/>
      <c r="BJ22" s="391"/>
      <c r="BK22" s="61"/>
      <c r="BL22" s="269"/>
    </row>
    <row r="23" ht="22.5" customHeight="1">
      <c r="A23" s="368"/>
      <c r="B23" s="270">
        <v>46212.0</v>
      </c>
      <c r="C23" s="508" t="s">
        <v>5915</v>
      </c>
      <c r="D23" s="508" t="s">
        <v>5916</v>
      </c>
      <c r="E23" s="509" t="s">
        <v>22</v>
      </c>
      <c r="F23" s="58" t="s">
        <v>20</v>
      </c>
      <c r="G23" s="61"/>
      <c r="H23" s="269"/>
      <c r="J23" s="401">
        <v>46212.0</v>
      </c>
      <c r="K23" s="273" t="s">
        <v>5917</v>
      </c>
      <c r="L23" s="273" t="s">
        <v>5918</v>
      </c>
      <c r="M23" s="402" t="s">
        <v>11</v>
      </c>
      <c r="N23" s="274" t="s">
        <v>2337</v>
      </c>
      <c r="O23" s="61"/>
      <c r="P23" s="269" t="b">
        <v>1</v>
      </c>
      <c r="R23" s="270"/>
      <c r="S23" s="294"/>
      <c r="T23" s="411"/>
      <c r="U23" s="391"/>
      <c r="V23" s="58"/>
      <c r="W23" s="61"/>
      <c r="X23" s="269"/>
      <c r="Z23" s="270"/>
      <c r="AA23" s="109"/>
      <c r="AB23" s="109"/>
      <c r="AC23" s="58"/>
      <c r="AD23" s="58"/>
      <c r="AE23" s="61"/>
      <c r="AF23" s="269"/>
      <c r="AH23" s="494"/>
      <c r="AI23" s="430"/>
      <c r="AJ23" s="505"/>
      <c r="AK23" s="431"/>
      <c r="AL23" s="503"/>
      <c r="AM23" s="61"/>
      <c r="AN23" s="269"/>
      <c r="AP23" s="382"/>
      <c r="AQ23" s="273"/>
      <c r="AR23" s="273"/>
      <c r="AS23" s="395"/>
      <c r="AT23" s="410"/>
      <c r="AU23" s="496"/>
      <c r="AV23" s="269"/>
      <c r="AX23" s="270"/>
      <c r="AY23" s="109"/>
      <c r="AZ23" s="373"/>
      <c r="BA23" s="322"/>
      <c r="BB23" s="58"/>
      <c r="BC23" s="61"/>
      <c r="BD23" s="269"/>
      <c r="BF23" s="382"/>
      <c r="BG23" s="273"/>
      <c r="BH23" s="273"/>
      <c r="BI23" s="402"/>
      <c r="BJ23" s="402"/>
      <c r="BK23" s="109"/>
      <c r="BL23" s="269"/>
    </row>
    <row r="24" ht="22.5" customHeight="1">
      <c r="A24" s="368"/>
      <c r="B24" s="270">
        <v>46212.0</v>
      </c>
      <c r="C24" s="109" t="s">
        <v>5919</v>
      </c>
      <c r="D24" s="373" t="s">
        <v>5920</v>
      </c>
      <c r="E24" s="58" t="s">
        <v>22</v>
      </c>
      <c r="F24" s="58" t="s">
        <v>20</v>
      </c>
      <c r="G24" s="109"/>
      <c r="H24" s="269"/>
      <c r="J24" s="403">
        <v>46212.0</v>
      </c>
      <c r="K24" s="294" t="s">
        <v>5921</v>
      </c>
      <c r="L24" s="294" t="s">
        <v>5922</v>
      </c>
      <c r="M24" s="391" t="s">
        <v>30</v>
      </c>
      <c r="N24" s="295" t="s">
        <v>2337</v>
      </c>
      <c r="O24" s="109"/>
      <c r="P24" s="269" t="b">
        <v>1</v>
      </c>
      <c r="R24" s="270"/>
      <c r="S24" s="109"/>
      <c r="T24" s="109"/>
      <c r="U24" s="58"/>
      <c r="V24" s="58"/>
      <c r="W24" s="109"/>
      <c r="X24" s="269"/>
      <c r="Z24" s="270"/>
      <c r="AA24" s="109"/>
      <c r="AB24" s="109"/>
      <c r="AC24" s="58"/>
      <c r="AD24" s="58"/>
      <c r="AE24" s="61"/>
      <c r="AF24" s="269"/>
      <c r="AH24" s="379"/>
      <c r="AI24" s="405"/>
      <c r="AJ24" s="507"/>
      <c r="AK24" s="504"/>
      <c r="AL24" s="457"/>
      <c r="AM24" s="109"/>
      <c r="AN24" s="269"/>
      <c r="AP24" s="380"/>
      <c r="AQ24" s="294"/>
      <c r="AR24" s="294"/>
      <c r="AS24" s="409"/>
      <c r="AT24" s="295"/>
      <c r="AU24" s="61"/>
      <c r="AV24" s="269"/>
      <c r="AX24" s="270"/>
      <c r="AY24" s="384"/>
      <c r="AZ24" s="373"/>
      <c r="BA24" s="58"/>
      <c r="BB24" s="322"/>
      <c r="BC24" s="61"/>
      <c r="BD24" s="269"/>
      <c r="BF24" s="380"/>
      <c r="BG24" s="405"/>
      <c r="BH24" s="405"/>
      <c r="BI24" s="396"/>
      <c r="BJ24" s="504"/>
      <c r="BK24" s="61"/>
      <c r="BL24" s="269"/>
    </row>
    <row r="25" ht="22.5" customHeight="1">
      <c r="A25" s="368"/>
      <c r="B25" s="270">
        <v>46212.0</v>
      </c>
      <c r="C25" s="533" t="s">
        <v>5923</v>
      </c>
      <c r="D25" s="533" t="s">
        <v>5924</v>
      </c>
      <c r="E25" s="547" t="s">
        <v>24</v>
      </c>
      <c r="F25" s="58" t="s">
        <v>20</v>
      </c>
      <c r="G25" s="61"/>
      <c r="H25" s="269"/>
      <c r="J25" s="401">
        <v>46212.0</v>
      </c>
      <c r="K25" s="273" t="s">
        <v>5925</v>
      </c>
      <c r="L25" s="273" t="s">
        <v>5926</v>
      </c>
      <c r="M25" s="402" t="s">
        <v>11</v>
      </c>
      <c r="N25" s="274" t="s">
        <v>2337</v>
      </c>
      <c r="O25" s="61"/>
      <c r="P25" s="269" t="b">
        <v>1</v>
      </c>
      <c r="R25" s="270"/>
      <c r="S25" s="109"/>
      <c r="T25" s="109"/>
      <c r="U25" s="58"/>
      <c r="V25" s="58"/>
      <c r="W25" s="61"/>
      <c r="X25" s="269"/>
      <c r="Z25" s="270"/>
      <c r="AA25" s="109"/>
      <c r="AB25" s="109"/>
      <c r="AC25" s="58"/>
      <c r="AD25" s="58"/>
      <c r="AE25" s="61"/>
      <c r="AF25" s="269"/>
      <c r="AH25" s="379"/>
      <c r="AI25" s="273"/>
      <c r="AJ25" s="413"/>
      <c r="AK25" s="402"/>
      <c r="AL25" s="457"/>
      <c r="AM25" s="61"/>
      <c r="AN25" s="269"/>
      <c r="AP25" s="382"/>
      <c r="AQ25" s="273"/>
      <c r="AR25" s="273"/>
      <c r="AS25" s="395"/>
      <c r="AT25" s="410"/>
      <c r="AU25" s="61"/>
      <c r="AV25" s="269"/>
      <c r="AX25" s="270"/>
      <c r="AY25" s="384"/>
      <c r="AZ25" s="373"/>
      <c r="BA25" s="58"/>
      <c r="BB25" s="58"/>
      <c r="BC25" s="61"/>
      <c r="BD25" s="269"/>
      <c r="BF25" s="380"/>
      <c r="BG25" s="273"/>
      <c r="BH25" s="273"/>
      <c r="BI25" s="395"/>
      <c r="BJ25" s="402"/>
      <c r="BK25" s="61"/>
      <c r="BL25" s="269"/>
    </row>
    <row r="26" ht="22.5" customHeight="1">
      <c r="A26" s="368"/>
      <c r="B26" s="270"/>
      <c r="C26" s="294"/>
      <c r="D26" s="294"/>
      <c r="E26" s="391"/>
      <c r="F26" s="58"/>
      <c r="G26" s="61"/>
      <c r="H26" s="269"/>
      <c r="J26" s="403">
        <v>46212.0</v>
      </c>
      <c r="K26" s="294" t="s">
        <v>5927</v>
      </c>
      <c r="L26" s="294" t="s">
        <v>5928</v>
      </c>
      <c r="M26" s="391" t="s">
        <v>11</v>
      </c>
      <c r="N26" s="295" t="s">
        <v>2337</v>
      </c>
      <c r="O26" s="61"/>
      <c r="P26" s="269" t="b">
        <v>1</v>
      </c>
      <c r="R26" s="270"/>
      <c r="S26" s="109"/>
      <c r="T26" s="109"/>
      <c r="U26" s="58"/>
      <c r="V26" s="58"/>
      <c r="W26" s="61"/>
      <c r="X26" s="269"/>
      <c r="Z26" s="270"/>
      <c r="AA26" s="109"/>
      <c r="AB26" s="109"/>
      <c r="AC26" s="58"/>
      <c r="AD26" s="58"/>
      <c r="AE26" s="109"/>
      <c r="AF26" s="269"/>
      <c r="AH26" s="511"/>
      <c r="AI26" s="109"/>
      <c r="AJ26" s="373"/>
      <c r="AK26" s="322"/>
      <c r="AL26" s="58"/>
      <c r="AM26" s="61"/>
      <c r="AN26" s="269"/>
      <c r="AP26" s="382"/>
      <c r="AQ26" s="460"/>
      <c r="AR26" s="460"/>
      <c r="AS26" s="461"/>
      <c r="AT26" s="461"/>
      <c r="AU26" s="61"/>
      <c r="AV26" s="269"/>
      <c r="AX26" s="270"/>
      <c r="AY26" s="384"/>
      <c r="AZ26" s="439"/>
      <c r="BA26" s="58"/>
      <c r="BB26" s="58"/>
      <c r="BC26" s="61"/>
      <c r="BD26" s="269"/>
      <c r="BF26" s="380"/>
      <c r="BG26" s="405"/>
      <c r="BH26" s="405"/>
      <c r="BI26" s="504"/>
      <c r="BJ26" s="504"/>
      <c r="BK26" s="61"/>
      <c r="BL26" s="269"/>
    </row>
    <row r="27" ht="22.5" customHeight="1">
      <c r="A27" s="368"/>
      <c r="B27" s="270"/>
      <c r="C27" s="273"/>
      <c r="D27" s="273"/>
      <c r="E27" s="402"/>
      <c r="F27" s="58"/>
      <c r="G27" s="61"/>
      <c r="H27" s="269"/>
      <c r="J27" s="401">
        <v>46212.0</v>
      </c>
      <c r="K27" s="273" t="s">
        <v>5929</v>
      </c>
      <c r="L27" s="273" t="s">
        <v>5930</v>
      </c>
      <c r="M27" s="402" t="s">
        <v>11</v>
      </c>
      <c r="N27" s="274" t="s">
        <v>2337</v>
      </c>
      <c r="O27" s="61"/>
      <c r="P27" s="269" t="b">
        <v>1</v>
      </c>
      <c r="R27" s="270"/>
      <c r="S27" s="109"/>
      <c r="T27" s="109"/>
      <c r="U27" s="322"/>
      <c r="V27" s="58"/>
      <c r="W27" s="109"/>
      <c r="X27" s="269"/>
      <c r="Z27" s="270"/>
      <c r="AA27" s="109"/>
      <c r="AB27" s="109"/>
      <c r="AC27" s="58"/>
      <c r="AD27" s="58"/>
      <c r="AE27" s="109"/>
      <c r="AF27" s="269"/>
      <c r="AH27" s="270"/>
      <c r="AI27" s="109"/>
      <c r="AJ27" s="373"/>
      <c r="AK27" s="322"/>
      <c r="AL27" s="58"/>
      <c r="AM27" s="109"/>
      <c r="AN27" s="269"/>
      <c r="AP27" s="382"/>
      <c r="AQ27" s="460"/>
      <c r="AR27" s="460"/>
      <c r="AS27" s="470"/>
      <c r="AT27" s="461"/>
      <c r="AU27" s="498"/>
      <c r="AV27" s="269"/>
      <c r="AX27" s="270"/>
      <c r="AY27" s="460"/>
      <c r="AZ27" s="512"/>
      <c r="BA27" s="58"/>
      <c r="BB27" s="58"/>
      <c r="BC27" s="61"/>
      <c r="BD27" s="269"/>
      <c r="BF27" s="401"/>
      <c r="BG27" s="273"/>
      <c r="BH27" s="273"/>
      <c r="BI27" s="402"/>
      <c r="BJ27" s="402"/>
      <c r="BK27" s="61"/>
      <c r="BL27" s="269"/>
    </row>
    <row r="28" ht="22.5" customHeight="1">
      <c r="A28" s="368"/>
      <c r="B28" s="270"/>
      <c r="C28" s="109"/>
      <c r="D28" s="373"/>
      <c r="E28" s="58"/>
      <c r="F28" s="58"/>
      <c r="G28" s="61"/>
      <c r="H28" s="269"/>
      <c r="J28" s="403">
        <v>46212.0</v>
      </c>
      <c r="K28" s="294" t="s">
        <v>5931</v>
      </c>
      <c r="L28" s="294" t="s">
        <v>5932</v>
      </c>
      <c r="M28" s="391" t="s">
        <v>11</v>
      </c>
      <c r="N28" s="295" t="s">
        <v>2337</v>
      </c>
      <c r="O28" s="61"/>
      <c r="P28" s="269" t="b">
        <v>1</v>
      </c>
      <c r="R28" s="270"/>
      <c r="S28" s="109"/>
      <c r="T28" s="109"/>
      <c r="U28" s="58"/>
      <c r="V28" s="58"/>
      <c r="W28" s="61"/>
      <c r="X28" s="269"/>
      <c r="Z28" s="270"/>
      <c r="AA28" s="109"/>
      <c r="AB28" s="109"/>
      <c r="AC28" s="58"/>
      <c r="AD28" s="58"/>
      <c r="AE28" s="61"/>
      <c r="AF28" s="269"/>
      <c r="AH28" s="270"/>
      <c r="AI28" s="109"/>
      <c r="AJ28" s="373"/>
      <c r="AK28" s="322"/>
      <c r="AL28" s="58"/>
      <c r="AM28" s="109"/>
      <c r="AN28" s="269"/>
      <c r="AP28" s="382"/>
      <c r="AQ28" s="463"/>
      <c r="AR28" s="463"/>
      <c r="AS28" s="474"/>
      <c r="AT28" s="461"/>
      <c r="AU28" s="496"/>
      <c r="AV28" s="269"/>
      <c r="AX28" s="270"/>
      <c r="AY28" s="294"/>
      <c r="AZ28" s="411"/>
      <c r="BA28" s="391"/>
      <c r="BB28" s="58"/>
      <c r="BC28" s="61"/>
      <c r="BD28" s="269"/>
      <c r="BF28" s="403"/>
      <c r="BG28" s="294"/>
      <c r="BH28" s="294"/>
      <c r="BI28" s="391"/>
      <c r="BJ28" s="391"/>
      <c r="BK28" s="61"/>
      <c r="BL28" s="269"/>
    </row>
    <row r="29" ht="22.5" customHeight="1">
      <c r="A29" s="368"/>
      <c r="B29" s="270"/>
      <c r="C29" s="109"/>
      <c r="D29" s="373"/>
      <c r="E29" s="58"/>
      <c r="F29" s="58"/>
      <c r="G29" s="61"/>
      <c r="H29" s="269"/>
      <c r="J29" s="401">
        <v>46212.0</v>
      </c>
      <c r="K29" s="273" t="s">
        <v>5933</v>
      </c>
      <c r="L29" s="273" t="s">
        <v>5934</v>
      </c>
      <c r="M29" s="402" t="s">
        <v>27</v>
      </c>
      <c r="N29" s="274" t="s">
        <v>2337</v>
      </c>
      <c r="O29" s="61"/>
      <c r="P29" s="269" t="b">
        <v>1</v>
      </c>
      <c r="R29" s="270"/>
      <c r="S29" s="109"/>
      <c r="T29" s="109"/>
      <c r="U29" s="58"/>
      <c r="V29" s="58"/>
      <c r="W29" s="61"/>
      <c r="X29" s="269"/>
      <c r="Z29" s="270"/>
      <c r="AA29" s="109"/>
      <c r="AB29" s="109"/>
      <c r="AC29" s="58"/>
      <c r="AD29" s="58"/>
      <c r="AE29" s="61"/>
      <c r="AF29" s="269"/>
      <c r="AH29" s="270"/>
      <c r="AI29" s="109"/>
      <c r="AJ29" s="373"/>
      <c r="AK29" s="322"/>
      <c r="AL29" s="58"/>
      <c r="AM29" s="61"/>
      <c r="AN29" s="269"/>
      <c r="AP29" s="382"/>
      <c r="AQ29" s="460"/>
      <c r="AR29" s="460"/>
      <c r="AS29" s="470"/>
      <c r="AT29" s="470"/>
      <c r="AU29" s="515"/>
      <c r="AV29" s="269"/>
      <c r="AX29" s="270"/>
      <c r="AY29" s="273"/>
      <c r="AZ29" s="413"/>
      <c r="BA29" s="402"/>
      <c r="BB29" s="58"/>
      <c r="BC29" s="61"/>
      <c r="BD29" s="269"/>
      <c r="BF29" s="401"/>
      <c r="BG29" s="273"/>
      <c r="BH29" s="273"/>
      <c r="BI29" s="402"/>
      <c r="BJ29" s="402"/>
      <c r="BK29" s="61"/>
      <c r="BL29" s="269"/>
    </row>
    <row r="30" ht="22.5" customHeight="1">
      <c r="A30" s="368"/>
      <c r="B30" s="270"/>
      <c r="C30" s="109"/>
      <c r="D30" s="373"/>
      <c r="E30" s="58"/>
      <c r="F30" s="58"/>
      <c r="G30" s="109"/>
      <c r="H30" s="269"/>
      <c r="J30" s="403">
        <v>46212.0</v>
      </c>
      <c r="K30" s="294" t="s">
        <v>5935</v>
      </c>
      <c r="L30" s="294" t="s">
        <v>5936</v>
      </c>
      <c r="M30" s="391" t="s">
        <v>11</v>
      </c>
      <c r="N30" s="295" t="s">
        <v>2337</v>
      </c>
      <c r="O30" s="61"/>
      <c r="P30" s="269" t="b">
        <v>1</v>
      </c>
      <c r="R30" s="270"/>
      <c r="S30" s="109"/>
      <c r="T30" s="109"/>
      <c r="U30" s="58"/>
      <c r="V30" s="58"/>
      <c r="W30" s="61"/>
      <c r="X30" s="269"/>
      <c r="Z30" s="270"/>
      <c r="AA30" s="109"/>
      <c r="AB30" s="109"/>
      <c r="AC30" s="58"/>
      <c r="AD30" s="58"/>
      <c r="AE30" s="109"/>
      <c r="AF30" s="269"/>
      <c r="AH30" s="270"/>
      <c r="AI30" s="109"/>
      <c r="AJ30" s="373"/>
      <c r="AK30" s="322"/>
      <c r="AL30" s="58"/>
      <c r="AM30" s="61"/>
      <c r="AN30" s="269"/>
      <c r="AP30" s="516"/>
      <c r="AQ30" s="463"/>
      <c r="AR30" s="463"/>
      <c r="AS30" s="474"/>
      <c r="AT30" s="474"/>
      <c r="AU30" s="517"/>
      <c r="AV30" s="269"/>
      <c r="AX30" s="270"/>
      <c r="AY30" s="294"/>
      <c r="AZ30" s="411"/>
      <c r="BA30" s="391"/>
      <c r="BB30" s="58"/>
      <c r="BC30" s="61"/>
      <c r="BD30" s="269"/>
      <c r="BF30" s="403"/>
      <c r="BG30" s="294"/>
      <c r="BH30" s="294"/>
      <c r="BI30" s="391"/>
      <c r="BJ30" s="391"/>
      <c r="BK30" s="109"/>
      <c r="BL30" s="269"/>
    </row>
    <row r="31" ht="22.5" customHeight="1">
      <c r="A31" s="368"/>
      <c r="B31" s="270"/>
      <c r="C31" s="109"/>
      <c r="D31" s="373"/>
      <c r="E31" s="58"/>
      <c r="F31" s="58"/>
      <c r="G31" s="61"/>
      <c r="H31" s="269"/>
      <c r="J31" s="382"/>
      <c r="K31" s="273"/>
      <c r="L31" s="273"/>
      <c r="M31" s="398"/>
      <c r="N31" s="410"/>
      <c r="O31" s="61"/>
      <c r="P31" s="269"/>
      <c r="R31" s="270"/>
      <c r="S31" s="109"/>
      <c r="T31" s="109"/>
      <c r="U31" s="58"/>
      <c r="V31" s="58"/>
      <c r="W31" s="61"/>
      <c r="X31" s="269"/>
      <c r="Z31" s="270"/>
      <c r="AA31" s="109"/>
      <c r="AB31" s="109"/>
      <c r="AC31" s="58"/>
      <c r="AD31" s="58"/>
      <c r="AE31" s="61"/>
      <c r="AF31" s="269"/>
      <c r="AH31" s="270"/>
      <c r="AI31" s="109"/>
      <c r="AJ31" s="373"/>
      <c r="AK31" s="322"/>
      <c r="AL31" s="58"/>
      <c r="AM31" s="61"/>
      <c r="AN31" s="269"/>
      <c r="AP31" s="476"/>
      <c r="AQ31" s="460"/>
      <c r="AR31" s="460"/>
      <c r="AS31" s="461"/>
      <c r="AT31" s="470"/>
      <c r="AU31" s="518"/>
      <c r="AV31" s="269"/>
      <c r="AX31" s="270"/>
      <c r="AY31" s="460"/>
      <c r="AZ31" s="512"/>
      <c r="BA31" s="58"/>
      <c r="BB31" s="58"/>
      <c r="BC31" s="61"/>
      <c r="BD31" s="269"/>
      <c r="BF31" s="403"/>
      <c r="BG31" s="109"/>
      <c r="BH31" s="109"/>
      <c r="BI31" s="58"/>
      <c r="BJ31" s="58"/>
      <c r="BK31" s="61"/>
      <c r="BL31" s="269"/>
    </row>
    <row r="32" ht="22.5" customHeight="1">
      <c r="A32" s="368"/>
      <c r="B32" s="270"/>
      <c r="C32" s="109"/>
      <c r="D32" s="373"/>
      <c r="E32" s="58"/>
      <c r="F32" s="58"/>
      <c r="G32" s="427"/>
      <c r="H32" s="269"/>
      <c r="J32" s="380"/>
      <c r="K32" s="294"/>
      <c r="L32" s="294"/>
      <c r="M32" s="396"/>
      <c r="N32" s="295"/>
      <c r="O32" s="61"/>
      <c r="P32" s="269"/>
      <c r="R32" s="270"/>
      <c r="S32" s="109"/>
      <c r="T32" s="109"/>
      <c r="U32" s="58"/>
      <c r="V32" s="58"/>
      <c r="W32" s="61"/>
      <c r="X32" s="269"/>
      <c r="Z32" s="270"/>
      <c r="AA32" s="519"/>
      <c r="AB32" s="460"/>
      <c r="AC32" s="470"/>
      <c r="AD32" s="471"/>
      <c r="AE32" s="61"/>
      <c r="AF32" s="269"/>
      <c r="AH32" s="270"/>
      <c r="AI32" s="109"/>
      <c r="AJ32" s="373"/>
      <c r="AK32" s="322"/>
      <c r="AL32" s="58"/>
      <c r="AM32" s="109"/>
      <c r="AN32" s="269"/>
      <c r="AP32" s="476"/>
      <c r="AQ32" s="463"/>
      <c r="AR32" s="463"/>
      <c r="AS32" s="464"/>
      <c r="AT32" s="474"/>
      <c r="AU32" s="469"/>
      <c r="AV32" s="269"/>
      <c r="AX32" s="270"/>
      <c r="AY32" s="463"/>
      <c r="AZ32" s="520"/>
      <c r="BA32" s="58"/>
      <c r="BB32" s="58"/>
      <c r="BC32" s="61"/>
      <c r="BD32" s="269"/>
      <c r="BF32" s="403"/>
      <c r="BG32" s="109"/>
      <c r="BH32" s="109"/>
      <c r="BI32" s="58"/>
      <c r="BJ32" s="58"/>
      <c r="BK32" s="61"/>
      <c r="BL32" s="269"/>
    </row>
    <row r="33" ht="22.5" customHeight="1">
      <c r="A33" s="368"/>
      <c r="B33" s="270"/>
      <c r="C33" s="109"/>
      <c r="D33" s="373"/>
      <c r="E33" s="58"/>
      <c r="F33" s="58"/>
      <c r="G33" s="109"/>
      <c r="H33" s="269"/>
      <c r="J33" s="382"/>
      <c r="K33" s="273"/>
      <c r="L33" s="273"/>
      <c r="M33" s="398"/>
      <c r="N33" s="410"/>
      <c r="O33" s="109"/>
      <c r="P33" s="269"/>
      <c r="R33" s="270"/>
      <c r="S33" s="109"/>
      <c r="T33" s="109"/>
      <c r="U33" s="58"/>
      <c r="V33" s="58"/>
      <c r="W33" s="427"/>
      <c r="X33" s="269"/>
      <c r="Z33" s="270"/>
      <c r="AA33" s="519"/>
      <c r="AB33" s="519"/>
      <c r="AC33" s="521"/>
      <c r="AD33" s="471"/>
      <c r="AE33" s="109"/>
      <c r="AF33" s="269"/>
      <c r="AH33" s="270"/>
      <c r="AI33" s="109"/>
      <c r="AJ33" s="373"/>
      <c r="AK33" s="322"/>
      <c r="AL33" s="58"/>
      <c r="AM33" s="61"/>
      <c r="AN33" s="269"/>
      <c r="AP33" s="476"/>
      <c r="AQ33" s="460"/>
      <c r="AR33" s="460"/>
      <c r="AS33" s="461"/>
      <c r="AT33" s="470"/>
      <c r="AU33" s="518"/>
      <c r="AV33" s="269"/>
      <c r="AX33" s="270"/>
      <c r="AY33" s="460"/>
      <c r="AZ33" s="512"/>
      <c r="BA33" s="58"/>
      <c r="BB33" s="58"/>
      <c r="BC33" s="61"/>
      <c r="BD33" s="269"/>
      <c r="BF33" s="403"/>
      <c r="BG33" s="109"/>
      <c r="BH33" s="109"/>
      <c r="BI33" s="58"/>
      <c r="BJ33" s="58"/>
      <c r="BK33" s="61"/>
      <c r="BL33" s="269"/>
    </row>
    <row r="34" ht="22.5" customHeight="1">
      <c r="A34" s="368"/>
      <c r="B34" s="270"/>
      <c r="C34" s="109"/>
      <c r="D34" s="373"/>
      <c r="E34" s="58"/>
      <c r="F34" s="58"/>
      <c r="G34" s="61"/>
      <c r="H34" s="269"/>
      <c r="J34" s="380"/>
      <c r="K34" s="294"/>
      <c r="L34" s="294"/>
      <c r="M34" s="396"/>
      <c r="N34" s="295"/>
      <c r="O34" s="61"/>
      <c r="P34" s="269"/>
      <c r="R34" s="270"/>
      <c r="S34" s="109"/>
      <c r="T34" s="109"/>
      <c r="U34" s="58"/>
      <c r="V34" s="58"/>
      <c r="W34" s="61"/>
      <c r="X34" s="269"/>
      <c r="Z34" s="270"/>
      <c r="AA34" s="109"/>
      <c r="AB34" s="109"/>
      <c r="AC34" s="58"/>
      <c r="AD34" s="471"/>
      <c r="AE34" s="61"/>
      <c r="AF34" s="269"/>
      <c r="AH34" s="270"/>
      <c r="AI34" s="109"/>
      <c r="AJ34" s="373"/>
      <c r="AK34" s="58"/>
      <c r="AL34" s="58"/>
      <c r="AM34" s="61"/>
      <c r="AN34" s="269"/>
      <c r="AP34" s="270"/>
      <c r="AQ34" s="109"/>
      <c r="AR34" s="109"/>
      <c r="AS34" s="58"/>
      <c r="AT34" s="58"/>
      <c r="AU34" s="61"/>
      <c r="AV34" s="269"/>
      <c r="AX34" s="270"/>
      <c r="AY34" s="463"/>
      <c r="AZ34" s="520"/>
      <c r="BA34" s="58"/>
      <c r="BB34" s="58"/>
      <c r="BC34" s="61"/>
      <c r="BD34" s="269"/>
      <c r="BF34" s="403"/>
      <c r="BG34" s="109"/>
      <c r="BH34" s="109"/>
      <c r="BI34" s="58"/>
      <c r="BJ34" s="58"/>
      <c r="BK34" s="109"/>
      <c r="BL34" s="269"/>
    </row>
    <row r="35" ht="22.5" customHeight="1">
      <c r="A35" s="368"/>
      <c r="B35" s="270"/>
      <c r="C35" s="109"/>
      <c r="D35" s="373"/>
      <c r="E35" s="58"/>
      <c r="F35" s="58"/>
      <c r="G35" s="61"/>
      <c r="H35" s="269"/>
      <c r="J35" s="382"/>
      <c r="K35" s="273"/>
      <c r="L35" s="273"/>
      <c r="M35" s="398"/>
      <c r="N35" s="410"/>
      <c r="O35" s="109"/>
      <c r="P35" s="269"/>
      <c r="R35" s="270"/>
      <c r="S35" s="273"/>
      <c r="T35" s="273"/>
      <c r="U35" s="402"/>
      <c r="V35" s="274"/>
      <c r="W35" s="61"/>
      <c r="X35" s="269"/>
      <c r="Z35" s="403"/>
      <c r="AA35" s="294"/>
      <c r="AB35" s="294"/>
      <c r="AC35" s="391"/>
      <c r="AD35" s="391"/>
      <c r="AE35" s="61"/>
      <c r="AF35" s="269"/>
      <c r="AH35" s="270"/>
      <c r="AI35" s="294"/>
      <c r="AJ35" s="294"/>
      <c r="AK35" s="391"/>
      <c r="AL35" s="295"/>
      <c r="AM35" s="109"/>
      <c r="AN35" s="269"/>
      <c r="AP35" s="270"/>
      <c r="AQ35" s="109"/>
      <c r="AR35" s="109"/>
      <c r="AS35" s="58"/>
      <c r="AT35" s="58"/>
      <c r="AU35" s="61"/>
      <c r="AV35" s="269"/>
      <c r="AX35" s="270"/>
      <c r="AY35" s="460"/>
      <c r="AZ35" s="512"/>
      <c r="BA35" s="58"/>
      <c r="BB35" s="58"/>
      <c r="BC35" s="61"/>
      <c r="BD35" s="269"/>
      <c r="BF35" s="401"/>
      <c r="BG35" s="273"/>
      <c r="BH35" s="273"/>
      <c r="BI35" s="402"/>
      <c r="BJ35" s="402"/>
      <c r="BK35" s="61"/>
      <c r="BL35" s="269"/>
    </row>
    <row r="36" ht="22.5" customHeight="1">
      <c r="A36" s="368"/>
      <c r="B36" s="270"/>
      <c r="C36" s="294"/>
      <c r="D36" s="294"/>
      <c r="E36" s="391"/>
      <c r="F36" s="58"/>
      <c r="G36" s="61"/>
      <c r="H36" s="269"/>
      <c r="J36" s="380"/>
      <c r="K36" s="294"/>
      <c r="L36" s="294"/>
      <c r="M36" s="396"/>
      <c r="N36" s="295"/>
      <c r="O36" s="109"/>
      <c r="P36" s="269"/>
      <c r="R36" s="270"/>
      <c r="S36" s="294"/>
      <c r="T36" s="294"/>
      <c r="U36" s="391"/>
      <c r="V36" s="295"/>
      <c r="W36" s="109"/>
      <c r="X36" s="269"/>
      <c r="Z36" s="401"/>
      <c r="AA36" s="273"/>
      <c r="AB36" s="273"/>
      <c r="AC36" s="402"/>
      <c r="AD36" s="402"/>
      <c r="AE36" s="61"/>
      <c r="AF36" s="269"/>
      <c r="AH36" s="270"/>
      <c r="AI36" s="475"/>
      <c r="AJ36" s="273"/>
      <c r="AK36" s="462"/>
      <c r="AL36" s="462"/>
      <c r="AM36" s="475"/>
      <c r="AN36" s="269"/>
      <c r="AP36" s="270"/>
      <c r="AQ36" s="109"/>
      <c r="AR36" s="109"/>
      <c r="AS36" s="58"/>
      <c r="AT36" s="58"/>
      <c r="AU36" s="61"/>
      <c r="AV36" s="269"/>
      <c r="AX36" s="270"/>
      <c r="AY36" s="463"/>
      <c r="AZ36" s="520"/>
      <c r="BA36" s="58"/>
      <c r="BB36" s="58"/>
      <c r="BC36" s="61"/>
      <c r="BD36" s="269"/>
      <c r="BF36" s="403"/>
      <c r="BG36" s="294"/>
      <c r="BH36" s="294"/>
      <c r="BI36" s="391"/>
      <c r="BJ36" s="391"/>
      <c r="BK36" s="61"/>
      <c r="BL36" s="269"/>
    </row>
    <row r="37" ht="22.5" customHeight="1">
      <c r="A37" s="368"/>
      <c r="B37" s="270"/>
      <c r="C37" s="430"/>
      <c r="D37" s="430"/>
      <c r="E37" s="431"/>
      <c r="F37" s="58"/>
      <c r="G37" s="109"/>
      <c r="H37" s="269"/>
      <c r="J37" s="270"/>
      <c r="K37" s="109"/>
      <c r="L37" s="109"/>
      <c r="M37" s="58"/>
      <c r="N37" s="344"/>
      <c r="O37" s="61"/>
      <c r="P37" s="269"/>
      <c r="R37" s="270"/>
      <c r="S37" s="294"/>
      <c r="T37" s="294"/>
      <c r="U37" s="391"/>
      <c r="V37" s="295"/>
      <c r="W37" s="61"/>
      <c r="X37" s="269"/>
      <c r="Z37" s="403"/>
      <c r="AA37" s="294"/>
      <c r="AB37" s="294"/>
      <c r="AC37" s="391"/>
      <c r="AD37" s="391"/>
      <c r="AE37" s="61"/>
      <c r="AF37" s="269"/>
      <c r="AH37" s="270"/>
      <c r="AI37" s="405"/>
      <c r="AJ37" s="405"/>
      <c r="AK37" s="504"/>
      <c r="AL37" s="504"/>
      <c r="AM37" s="522"/>
      <c r="AN37" s="269"/>
      <c r="AP37" s="270"/>
      <c r="AQ37" s="109"/>
      <c r="AR37" s="109"/>
      <c r="AS37" s="58"/>
      <c r="AT37" s="58"/>
      <c r="AU37" s="61"/>
      <c r="AV37" s="269"/>
      <c r="AX37" s="270"/>
      <c r="AY37" s="460"/>
      <c r="AZ37" s="512"/>
      <c r="BA37" s="58"/>
      <c r="BB37" s="58"/>
      <c r="BC37" s="61"/>
      <c r="BD37" s="269"/>
      <c r="BF37" s="401"/>
      <c r="BG37" s="273"/>
      <c r="BH37" s="273"/>
      <c r="BI37" s="402"/>
      <c r="BJ37" s="402"/>
      <c r="BK37" s="61"/>
      <c r="BL37" s="269"/>
    </row>
    <row r="38" ht="22.5" customHeight="1">
      <c r="A38" s="368"/>
      <c r="B38" s="270"/>
      <c r="C38" s="109"/>
      <c r="D38" s="373"/>
      <c r="E38" s="58"/>
      <c r="F38" s="58"/>
      <c r="G38" s="61"/>
      <c r="H38" s="269"/>
      <c r="J38" s="270"/>
      <c r="K38" s="109"/>
      <c r="L38" s="109"/>
      <c r="M38" s="58"/>
      <c r="N38" s="344"/>
      <c r="O38" s="61"/>
      <c r="P38" s="269"/>
      <c r="R38" s="270"/>
      <c r="S38" s="312"/>
      <c r="T38" s="109"/>
      <c r="U38" s="58"/>
      <c r="V38" s="58"/>
      <c r="W38" s="109"/>
      <c r="X38" s="269"/>
      <c r="Z38" s="401"/>
      <c r="AA38" s="273"/>
      <c r="AB38" s="273"/>
      <c r="AC38" s="402"/>
      <c r="AD38" s="402"/>
      <c r="AE38" s="61"/>
      <c r="AF38" s="269"/>
      <c r="AH38" s="270"/>
      <c r="AI38" s="430"/>
      <c r="AJ38" s="430"/>
      <c r="AK38" s="431"/>
      <c r="AL38" s="431"/>
      <c r="AM38" s="61"/>
      <c r="AN38" s="269"/>
      <c r="AP38" s="270"/>
      <c r="AQ38" s="109"/>
      <c r="AR38" s="109"/>
      <c r="AS38" s="58"/>
      <c r="AT38" s="58"/>
      <c r="AU38" s="61"/>
      <c r="AV38" s="269"/>
      <c r="AX38" s="270"/>
      <c r="AY38" s="463"/>
      <c r="AZ38" s="520"/>
      <c r="BA38" s="58"/>
      <c r="BB38" s="58"/>
      <c r="BC38" s="61"/>
      <c r="BD38" s="269"/>
      <c r="BF38" s="403"/>
      <c r="BG38" s="294"/>
      <c r="BH38" s="294"/>
      <c r="BI38" s="295"/>
      <c r="BJ38" s="295"/>
      <c r="BK38" s="61"/>
      <c r="BL38" s="269"/>
    </row>
    <row r="39" ht="22.5" customHeight="1">
      <c r="A39" s="368"/>
      <c r="B39" s="270"/>
      <c r="C39" s="273"/>
      <c r="D39" s="273"/>
      <c r="E39" s="402"/>
      <c r="F39" s="58"/>
      <c r="G39" s="61"/>
      <c r="H39" s="269"/>
      <c r="J39" s="270"/>
      <c r="K39" s="109"/>
      <c r="L39" s="109"/>
      <c r="M39" s="58"/>
      <c r="N39" s="344"/>
      <c r="O39" s="61"/>
      <c r="P39" s="269"/>
      <c r="R39" s="270"/>
      <c r="S39" s="273"/>
      <c r="T39" s="273"/>
      <c r="U39" s="402"/>
      <c r="V39" s="274"/>
      <c r="W39" s="61"/>
      <c r="X39" s="269"/>
      <c r="Z39" s="403"/>
      <c r="AA39" s="294"/>
      <c r="AB39" s="294"/>
      <c r="AC39" s="391"/>
      <c r="AD39" s="391"/>
      <c r="AE39" s="109"/>
      <c r="AF39" s="269"/>
      <c r="AH39" s="270"/>
      <c r="AI39" s="405"/>
      <c r="AJ39" s="405"/>
      <c r="AK39" s="504"/>
      <c r="AL39" s="504"/>
      <c r="AM39" s="61"/>
      <c r="AN39" s="269"/>
      <c r="AP39" s="270"/>
      <c r="AQ39" s="109"/>
      <c r="AR39" s="109"/>
      <c r="AS39" s="58"/>
      <c r="AT39" s="58"/>
      <c r="AU39" s="61"/>
      <c r="AV39" s="269"/>
      <c r="AX39" s="270"/>
      <c r="AY39" s="460"/>
      <c r="AZ39" s="512"/>
      <c r="BA39" s="58"/>
      <c r="BB39" s="58"/>
      <c r="BC39" s="61"/>
      <c r="BD39" s="269"/>
      <c r="BF39" s="380"/>
      <c r="BG39" s="405"/>
      <c r="BH39" s="405"/>
      <c r="BI39" s="406"/>
      <c r="BJ39" s="406"/>
      <c r="BK39" s="61"/>
      <c r="BL39" s="269"/>
    </row>
    <row r="40" ht="22.5" customHeight="1">
      <c r="A40" s="368"/>
      <c r="B40" s="270"/>
      <c r="C40" s="405"/>
      <c r="D40" s="405"/>
      <c r="E40" s="504"/>
      <c r="F40" s="58"/>
      <c r="G40" s="109"/>
      <c r="H40" s="269"/>
      <c r="J40" s="270"/>
      <c r="K40" s="109"/>
      <c r="L40" s="109"/>
      <c r="M40" s="58"/>
      <c r="N40" s="344"/>
      <c r="O40" s="61"/>
      <c r="P40" s="269"/>
      <c r="R40" s="270"/>
      <c r="S40" s="273"/>
      <c r="T40" s="273"/>
      <c r="U40" s="492"/>
      <c r="V40" s="274"/>
      <c r="W40" s="109"/>
      <c r="X40" s="269"/>
      <c r="Z40" s="401"/>
      <c r="AA40" s="273"/>
      <c r="AB40" s="273"/>
      <c r="AC40" s="402"/>
      <c r="AD40" s="402"/>
      <c r="AE40" s="61"/>
      <c r="AF40" s="269"/>
      <c r="AH40" s="270"/>
      <c r="AI40" s="294"/>
      <c r="AJ40" s="294"/>
      <c r="AK40" s="391"/>
      <c r="AL40" s="391"/>
      <c r="AM40" s="61"/>
      <c r="AN40" s="269"/>
      <c r="AP40" s="382"/>
      <c r="AQ40" s="430"/>
      <c r="AR40" s="430"/>
      <c r="AS40" s="431"/>
      <c r="AT40" s="431"/>
      <c r="AU40" s="61"/>
      <c r="AV40" s="269"/>
      <c r="AX40" s="270"/>
      <c r="AY40" s="463"/>
      <c r="AZ40" s="520"/>
      <c r="BA40" s="58"/>
      <c r="BB40" s="58"/>
      <c r="BC40" s="61"/>
      <c r="BD40" s="269"/>
      <c r="BF40" s="382"/>
      <c r="BG40" s="273"/>
      <c r="BH40" s="273"/>
      <c r="BI40" s="383"/>
      <c r="BJ40" s="274"/>
      <c r="BK40" s="61"/>
      <c r="BL40" s="269"/>
    </row>
    <row r="41" ht="22.5" customHeight="1">
      <c r="A41" s="368"/>
      <c r="B41" s="270"/>
      <c r="C41" s="109"/>
      <c r="D41" s="373"/>
      <c r="E41" s="58"/>
      <c r="F41" s="58"/>
      <c r="G41" s="61"/>
      <c r="H41" s="269"/>
      <c r="J41" s="270"/>
      <c r="K41" s="109"/>
      <c r="L41" s="109"/>
      <c r="M41" s="58"/>
      <c r="N41" s="344"/>
      <c r="O41" s="109"/>
      <c r="P41" s="269"/>
      <c r="R41" s="270"/>
      <c r="S41" s="294"/>
      <c r="T41" s="294"/>
      <c r="U41" s="295"/>
      <c r="V41" s="295"/>
      <c r="W41" s="109"/>
      <c r="X41" s="269"/>
      <c r="Z41" s="403"/>
      <c r="AA41" s="294"/>
      <c r="AB41" s="294"/>
      <c r="AC41" s="391"/>
      <c r="AD41" s="391"/>
      <c r="AE41" s="61"/>
      <c r="AF41" s="269"/>
      <c r="AH41" s="270"/>
      <c r="AI41" s="475"/>
      <c r="AJ41" s="475"/>
      <c r="AK41" s="462"/>
      <c r="AL41" s="462"/>
      <c r="AM41" s="61"/>
      <c r="AN41" s="269"/>
      <c r="AP41" s="380"/>
      <c r="AQ41" s="405"/>
      <c r="AR41" s="405"/>
      <c r="AS41" s="504"/>
      <c r="AT41" s="391"/>
      <c r="AU41" s="61"/>
      <c r="AV41" s="269"/>
      <c r="AX41" s="270"/>
      <c r="AY41" s="460"/>
      <c r="AZ41" s="512"/>
      <c r="BA41" s="58"/>
      <c r="BB41" s="58"/>
      <c r="BC41" s="61"/>
      <c r="BD41" s="269"/>
      <c r="BF41" s="380"/>
      <c r="BG41" s="405"/>
      <c r="BH41" s="405"/>
      <c r="BI41" s="441"/>
      <c r="BJ41" s="406"/>
      <c r="BK41" s="61"/>
      <c r="BL41" s="269"/>
    </row>
    <row r="42" ht="22.5" customHeight="1">
      <c r="A42" s="368"/>
      <c r="B42" s="270"/>
      <c r="C42" s="109"/>
      <c r="D42" s="373"/>
      <c r="E42" s="58"/>
      <c r="F42" s="58"/>
      <c r="G42" s="109"/>
      <c r="H42" s="269"/>
      <c r="J42" s="270"/>
      <c r="K42" s="109"/>
      <c r="L42" s="109"/>
      <c r="M42" s="58"/>
      <c r="N42" s="344"/>
      <c r="O42" s="61"/>
      <c r="P42" s="269"/>
      <c r="R42" s="270"/>
      <c r="S42" s="294"/>
      <c r="T42" s="294"/>
      <c r="U42" s="391"/>
      <c r="V42" s="295"/>
      <c r="W42" s="61"/>
      <c r="X42" s="269"/>
      <c r="Z42" s="401"/>
      <c r="AA42" s="273"/>
      <c r="AB42" s="273"/>
      <c r="AC42" s="402"/>
      <c r="AD42" s="402"/>
      <c r="AE42" s="61"/>
      <c r="AF42" s="269"/>
      <c r="AH42" s="270"/>
      <c r="AI42" s="430"/>
      <c r="AJ42" s="430"/>
      <c r="AK42" s="431"/>
      <c r="AL42" s="431"/>
      <c r="AM42" s="61"/>
      <c r="AN42" s="269"/>
      <c r="AP42" s="382"/>
      <c r="AQ42" s="430"/>
      <c r="AR42" s="430"/>
      <c r="AS42" s="431"/>
      <c r="AT42" s="431"/>
      <c r="AU42" s="61"/>
      <c r="AV42" s="269"/>
      <c r="AX42" s="270"/>
      <c r="AY42" s="463"/>
      <c r="AZ42" s="520"/>
      <c r="BA42" s="58"/>
      <c r="BB42" s="58"/>
      <c r="BC42" s="61"/>
      <c r="BD42" s="269"/>
      <c r="BF42" s="382"/>
      <c r="BG42" s="273"/>
      <c r="BH42" s="273"/>
      <c r="BI42" s="383"/>
      <c r="BJ42" s="274"/>
      <c r="BK42" s="61"/>
      <c r="BL42" s="269"/>
    </row>
    <row r="43" ht="22.5" customHeight="1">
      <c r="A43" s="368"/>
      <c r="B43" s="270"/>
      <c r="C43" s="312"/>
      <c r="D43" s="528"/>
      <c r="E43" s="58"/>
      <c r="F43" s="58"/>
      <c r="G43" s="61"/>
      <c r="H43" s="269"/>
      <c r="J43" s="270"/>
      <c r="K43" s="109"/>
      <c r="L43" s="109"/>
      <c r="M43" s="58"/>
      <c r="N43" s="344"/>
      <c r="O43" s="61"/>
      <c r="P43" s="269"/>
      <c r="R43" s="270"/>
      <c r="S43" s="384"/>
      <c r="T43" s="109"/>
      <c r="U43" s="58"/>
      <c r="V43" s="58"/>
      <c r="W43" s="61"/>
      <c r="X43" s="269"/>
      <c r="Z43" s="401"/>
      <c r="AA43" s="109"/>
      <c r="AB43" s="109"/>
      <c r="AC43" s="58"/>
      <c r="AD43" s="58"/>
      <c r="AE43" s="109"/>
      <c r="AF43" s="269"/>
      <c r="AH43" s="270"/>
      <c r="AI43" s="273"/>
      <c r="AJ43" s="273"/>
      <c r="AK43" s="402"/>
      <c r="AL43" s="402"/>
      <c r="AM43" s="61"/>
      <c r="AN43" s="269"/>
      <c r="AP43" s="380"/>
      <c r="AQ43" s="405"/>
      <c r="AR43" s="405"/>
      <c r="AS43" s="504"/>
      <c r="AT43" s="504"/>
      <c r="AU43" s="61"/>
      <c r="AV43" s="269"/>
      <c r="AX43" s="270"/>
      <c r="AY43" s="384"/>
      <c r="AZ43" s="373"/>
      <c r="BA43" s="58"/>
      <c r="BB43" s="58"/>
      <c r="BC43" s="61"/>
      <c r="BD43" s="269"/>
      <c r="BF43" s="401"/>
      <c r="BG43" s="273"/>
      <c r="BH43" s="273"/>
      <c r="BI43" s="274"/>
      <c r="BJ43" s="274"/>
      <c r="BK43" s="61"/>
      <c r="BL43" s="269"/>
    </row>
    <row r="44" ht="22.5" customHeight="1">
      <c r="A44" s="368"/>
      <c r="B44" s="270"/>
      <c r="C44" s="109"/>
      <c r="D44" s="373"/>
      <c r="E44" s="58"/>
      <c r="F44" s="58"/>
      <c r="G44" s="61"/>
      <c r="H44" s="269"/>
      <c r="J44" s="270"/>
      <c r="K44" s="109"/>
      <c r="L44" s="109"/>
      <c r="M44" s="58"/>
      <c r="N44" s="344"/>
      <c r="O44" s="61"/>
      <c r="P44" s="269"/>
      <c r="R44" s="270"/>
      <c r="S44" s="109"/>
      <c r="T44" s="109"/>
      <c r="U44" s="58"/>
      <c r="V44" s="58"/>
      <c r="W44" s="61"/>
      <c r="X44" s="269"/>
      <c r="Z44" s="270"/>
      <c r="AA44" s="109"/>
      <c r="AB44" s="109"/>
      <c r="AC44" s="58"/>
      <c r="AD44" s="58"/>
      <c r="AE44" s="109"/>
      <c r="AF44" s="269"/>
      <c r="AH44" s="270"/>
      <c r="AI44" s="475"/>
      <c r="AJ44" s="273"/>
      <c r="AK44" s="462"/>
      <c r="AL44" s="462"/>
      <c r="AM44" s="61"/>
      <c r="AN44" s="269"/>
      <c r="AP44" s="270"/>
      <c r="AQ44" s="109"/>
      <c r="AR44" s="109"/>
      <c r="AS44" s="58"/>
      <c r="AT44" s="58"/>
      <c r="AU44" s="109"/>
      <c r="AV44" s="269"/>
      <c r="AX44" s="270"/>
      <c r="AY44" s="384"/>
      <c r="AZ44" s="373"/>
      <c r="BA44" s="58"/>
      <c r="BB44" s="58"/>
      <c r="BC44" s="61"/>
      <c r="BD44" s="269"/>
      <c r="BF44" s="403"/>
      <c r="BG44" s="294"/>
      <c r="BH44" s="294"/>
      <c r="BI44" s="295"/>
      <c r="BJ44" s="295"/>
      <c r="BK44" s="61"/>
      <c r="BL44" s="269"/>
    </row>
    <row r="45" ht="22.5" customHeight="1">
      <c r="A45" s="368"/>
      <c r="B45" s="270"/>
      <c r="C45" s="109"/>
      <c r="D45" s="373"/>
      <c r="E45" s="58"/>
      <c r="F45" s="58"/>
      <c r="G45" s="109"/>
      <c r="H45" s="269"/>
      <c r="J45" s="270"/>
      <c r="K45" s="109"/>
      <c r="L45" s="109"/>
      <c r="M45" s="58"/>
      <c r="N45" s="344"/>
      <c r="O45" s="61"/>
      <c r="P45" s="269"/>
      <c r="R45" s="270"/>
      <c r="S45" s="109"/>
      <c r="T45" s="109"/>
      <c r="U45" s="58"/>
      <c r="V45" s="58"/>
      <c r="W45" s="61"/>
      <c r="X45" s="269"/>
      <c r="Z45" s="270"/>
      <c r="AA45" s="109"/>
      <c r="AB45" s="109"/>
      <c r="AC45" s="58"/>
      <c r="AD45" s="58"/>
      <c r="AE45" s="61"/>
      <c r="AF45" s="269"/>
      <c r="AH45" s="530"/>
      <c r="AI45" s="456"/>
      <c r="AJ45" s="373"/>
      <c r="AK45" s="457"/>
      <c r="AL45" s="457"/>
      <c r="AM45" s="109"/>
      <c r="AN45" s="269"/>
      <c r="AP45" s="403"/>
      <c r="AQ45" s="294"/>
      <c r="AR45" s="294"/>
      <c r="AS45" s="391"/>
      <c r="AT45" s="391"/>
      <c r="AU45" s="61"/>
      <c r="AV45" s="269"/>
      <c r="AX45" s="270"/>
      <c r="AY45" s="384"/>
      <c r="AZ45" s="373"/>
      <c r="BA45" s="58"/>
      <c r="BB45" s="58"/>
      <c r="BC45" s="61"/>
      <c r="BD45" s="269"/>
      <c r="BF45" s="401"/>
      <c r="BG45" s="273"/>
      <c r="BH45" s="273"/>
      <c r="BI45" s="274"/>
      <c r="BJ45" s="274"/>
      <c r="BK45" s="61"/>
      <c r="BL45" s="269"/>
    </row>
    <row r="46" ht="22.5" customHeight="1">
      <c r="A46" s="368"/>
      <c r="B46" s="270"/>
      <c r="C46" s="109"/>
      <c r="D46" s="373"/>
      <c r="E46" s="58"/>
      <c r="F46" s="58"/>
      <c r="G46" s="61"/>
      <c r="H46" s="269"/>
      <c r="J46" s="270"/>
      <c r="K46" s="109"/>
      <c r="L46" s="109"/>
      <c r="M46" s="58"/>
      <c r="N46" s="344"/>
      <c r="O46" s="61"/>
      <c r="P46" s="269"/>
      <c r="R46" s="270"/>
      <c r="S46" s="109"/>
      <c r="T46" s="109"/>
      <c r="U46" s="58"/>
      <c r="V46" s="58"/>
      <c r="W46" s="61"/>
      <c r="X46" s="269"/>
      <c r="Z46" s="270"/>
      <c r="AA46" s="109"/>
      <c r="AB46" s="109"/>
      <c r="AC46" s="58"/>
      <c r="AD46" s="58"/>
      <c r="AE46" s="61"/>
      <c r="AF46" s="269"/>
      <c r="AH46" s="270"/>
      <c r="AI46" s="499"/>
      <c r="AJ46" s="499"/>
      <c r="AK46" s="457"/>
      <c r="AL46" s="457"/>
      <c r="AM46" s="61"/>
      <c r="AN46" s="269"/>
      <c r="AP46" s="401"/>
      <c r="AQ46" s="465"/>
      <c r="AR46" s="273"/>
      <c r="AS46" s="402"/>
      <c r="AT46" s="402"/>
      <c r="AU46" s="109"/>
      <c r="AV46" s="269"/>
      <c r="AX46" s="270"/>
      <c r="AY46" s="384"/>
      <c r="AZ46" s="373"/>
      <c r="BA46" s="58"/>
      <c r="BB46" s="58"/>
      <c r="BC46" s="61"/>
      <c r="BD46" s="269"/>
      <c r="BF46" s="403"/>
      <c r="BG46" s="294"/>
      <c r="BH46" s="294"/>
      <c r="BI46" s="295"/>
      <c r="BJ46" s="295"/>
      <c r="BK46" s="61"/>
      <c r="BL46" s="269"/>
    </row>
    <row r="47" ht="22.5" customHeight="1">
      <c r="A47" s="368"/>
      <c r="B47" s="270"/>
      <c r="C47" s="109"/>
      <c r="D47" s="373"/>
      <c r="E47" s="344"/>
      <c r="F47" s="344"/>
      <c r="G47" s="61"/>
      <c r="H47" s="269"/>
      <c r="J47" s="270"/>
      <c r="K47" s="109"/>
      <c r="L47" s="109"/>
      <c r="M47" s="58"/>
      <c r="N47" s="344"/>
      <c r="O47" s="61"/>
      <c r="P47" s="269"/>
      <c r="R47" s="270"/>
      <c r="S47" s="109"/>
      <c r="T47" s="109"/>
      <c r="U47" s="58"/>
      <c r="V47" s="58"/>
      <c r="W47" s="109"/>
      <c r="X47" s="269"/>
      <c r="Z47" s="270"/>
      <c r="AA47" s="109"/>
      <c r="AB47" s="109"/>
      <c r="AC47" s="58"/>
      <c r="AD47" s="58"/>
      <c r="AE47" s="109"/>
      <c r="AF47" s="269"/>
      <c r="AH47" s="270"/>
      <c r="AI47" s="456"/>
      <c r="AJ47" s="373"/>
      <c r="AK47" s="457"/>
      <c r="AL47" s="457"/>
      <c r="AM47" s="61"/>
      <c r="AN47" s="269"/>
      <c r="AP47" s="403"/>
      <c r="AQ47" s="294"/>
      <c r="AR47" s="294"/>
      <c r="AS47" s="391"/>
      <c r="AT47" s="391"/>
      <c r="AU47" s="61"/>
      <c r="AV47" s="269"/>
      <c r="AX47" s="270"/>
      <c r="AY47" s="384"/>
      <c r="AZ47" s="373"/>
      <c r="BA47" s="58"/>
      <c r="BB47" s="58"/>
      <c r="BC47" s="61"/>
      <c r="BD47" s="269"/>
      <c r="BF47" s="382"/>
      <c r="BG47" s="430"/>
      <c r="BH47" s="430"/>
      <c r="BI47" s="399"/>
      <c r="BJ47" s="410"/>
      <c r="BK47" s="61"/>
      <c r="BL47" s="269"/>
    </row>
    <row r="48" ht="22.5" customHeight="1">
      <c r="A48" s="368"/>
      <c r="B48" s="270"/>
      <c r="C48" s="109"/>
      <c r="D48" s="373"/>
      <c r="E48" s="344"/>
      <c r="F48" s="344"/>
      <c r="G48" s="109"/>
      <c r="H48" s="269"/>
      <c r="J48" s="270"/>
      <c r="K48" s="109"/>
      <c r="L48" s="109"/>
      <c r="M48" s="58"/>
      <c r="N48" s="344"/>
      <c r="O48" s="61"/>
      <c r="P48" s="269"/>
      <c r="R48" s="270"/>
      <c r="S48" s="109"/>
      <c r="T48" s="109"/>
      <c r="U48" s="58"/>
      <c r="V48" s="58"/>
      <c r="W48" s="61"/>
      <c r="X48" s="269"/>
      <c r="Z48" s="270"/>
      <c r="AA48" s="109"/>
      <c r="AB48" s="109"/>
      <c r="AC48" s="58"/>
      <c r="AD48" s="58"/>
      <c r="AE48" s="61"/>
      <c r="AF48" s="269"/>
      <c r="AH48" s="270"/>
      <c r="AI48" s="312"/>
      <c r="AJ48" s="373"/>
      <c r="AK48" s="58"/>
      <c r="AL48" s="58"/>
      <c r="AM48" s="109"/>
      <c r="AN48" s="269"/>
      <c r="AP48" s="401"/>
      <c r="AQ48" s="273"/>
      <c r="AR48" s="273"/>
      <c r="AS48" s="402"/>
      <c r="AT48" s="402"/>
      <c r="AU48" s="61"/>
      <c r="AV48" s="269"/>
      <c r="AX48" s="270"/>
      <c r="AY48" s="384"/>
      <c r="AZ48" s="373"/>
      <c r="BA48" s="58"/>
      <c r="BB48" s="58"/>
      <c r="BC48" s="61"/>
      <c r="BD48" s="269"/>
      <c r="BF48" s="380"/>
      <c r="BG48" s="294"/>
      <c r="BH48" s="294"/>
      <c r="BI48" s="381"/>
      <c r="BJ48" s="295"/>
      <c r="BK48" s="61"/>
      <c r="BL48" s="269"/>
    </row>
    <row r="49" ht="22.5" customHeight="1">
      <c r="A49" s="368"/>
      <c r="B49" s="270"/>
      <c r="C49" s="312"/>
      <c r="D49" s="373"/>
      <c r="E49" s="58"/>
      <c r="F49" s="58"/>
      <c r="G49" s="61"/>
      <c r="H49" s="269"/>
      <c r="J49" s="270"/>
      <c r="K49" s="109"/>
      <c r="L49" s="109"/>
      <c r="M49" s="58"/>
      <c r="N49" s="344"/>
      <c r="O49" s="61"/>
      <c r="P49" s="269"/>
      <c r="R49" s="270"/>
      <c r="S49" s="109"/>
      <c r="T49" s="109"/>
      <c r="U49" s="58"/>
      <c r="V49" s="58"/>
      <c r="W49" s="61"/>
      <c r="X49" s="269"/>
      <c r="Z49" s="270"/>
      <c r="AA49" s="109"/>
      <c r="AB49" s="109"/>
      <c r="AC49" s="58"/>
      <c r="AD49" s="58"/>
      <c r="AE49" s="61"/>
      <c r="AF49" s="269"/>
      <c r="AH49" s="270"/>
      <c r="AI49" s="294"/>
      <c r="AJ49" s="294"/>
      <c r="AK49" s="391"/>
      <c r="AL49" s="295"/>
      <c r="AM49" s="61"/>
      <c r="AN49" s="269"/>
      <c r="AP49" s="403"/>
      <c r="AQ49" s="294"/>
      <c r="AR49" s="294"/>
      <c r="AS49" s="391"/>
      <c r="AT49" s="295"/>
      <c r="AU49" s="61"/>
      <c r="AV49" s="269"/>
      <c r="AX49" s="270"/>
      <c r="AY49" s="384"/>
      <c r="AZ49" s="373"/>
      <c r="BA49" s="58"/>
      <c r="BB49" s="58"/>
      <c r="BC49" s="109"/>
      <c r="BD49" s="269"/>
      <c r="BF49" s="382"/>
      <c r="BG49" s="430"/>
      <c r="BH49" s="430"/>
      <c r="BI49" s="399"/>
      <c r="BJ49" s="410"/>
      <c r="BK49" s="61"/>
      <c r="BL49" s="269"/>
    </row>
    <row r="50" ht="22.5" customHeight="1">
      <c r="A50" s="368"/>
      <c r="B50" s="270"/>
      <c r="C50" s="109"/>
      <c r="D50" s="373"/>
      <c r="E50" s="58"/>
      <c r="F50" s="58"/>
      <c r="G50" s="61"/>
      <c r="H50" s="269"/>
      <c r="J50" s="270"/>
      <c r="K50" s="109"/>
      <c r="L50" s="109"/>
      <c r="M50" s="58"/>
      <c r="N50" s="344"/>
      <c r="O50" s="61"/>
      <c r="P50" s="269"/>
      <c r="R50" s="270"/>
      <c r="S50" s="109"/>
      <c r="T50" s="109"/>
      <c r="U50" s="58"/>
      <c r="V50" s="58"/>
      <c r="W50" s="109"/>
      <c r="X50" s="269"/>
      <c r="Z50" s="270"/>
      <c r="AA50" s="109"/>
      <c r="AB50" s="109"/>
      <c r="AC50" s="58"/>
      <c r="AD50" s="58"/>
      <c r="AE50" s="61"/>
      <c r="AF50" s="269"/>
      <c r="AH50" s="270"/>
      <c r="AI50" s="294"/>
      <c r="AJ50" s="294"/>
      <c r="AK50" s="391"/>
      <c r="AL50" s="295"/>
      <c r="AM50" s="61"/>
      <c r="AN50" s="269"/>
      <c r="AP50" s="401"/>
      <c r="AQ50" s="273"/>
      <c r="AR50" s="273"/>
      <c r="AS50" s="274"/>
      <c r="AT50" s="274"/>
      <c r="AU50" s="61"/>
      <c r="AV50" s="269"/>
      <c r="AX50" s="270"/>
      <c r="AY50" s="384"/>
      <c r="AZ50" s="373"/>
      <c r="BA50" s="58"/>
      <c r="BB50" s="58"/>
      <c r="BC50" s="109"/>
      <c r="BD50" s="269"/>
      <c r="BF50" s="401"/>
      <c r="BG50" s="273"/>
      <c r="BH50" s="273"/>
      <c r="BI50" s="274"/>
      <c r="BJ50" s="274"/>
      <c r="BK50" s="61"/>
      <c r="BL50" s="269"/>
    </row>
    <row r="51" ht="22.5" customHeight="1">
      <c r="A51" s="368"/>
      <c r="B51" s="270"/>
      <c r="C51" s="109"/>
      <c r="D51" s="373"/>
      <c r="E51" s="58"/>
      <c r="F51" s="58"/>
      <c r="G51" s="61"/>
      <c r="H51" s="269"/>
      <c r="J51" s="270"/>
      <c r="K51" s="109"/>
      <c r="L51" s="109"/>
      <c r="M51" s="58"/>
      <c r="N51" s="344"/>
      <c r="O51" s="61"/>
      <c r="P51" s="269"/>
      <c r="R51" s="270"/>
      <c r="S51" s="294"/>
      <c r="T51" s="294"/>
      <c r="U51" s="295"/>
      <c r="V51" s="58"/>
      <c r="W51" s="109"/>
      <c r="X51" s="269"/>
      <c r="Z51" s="270"/>
      <c r="AA51" s="109"/>
      <c r="AB51" s="109"/>
      <c r="AC51" s="58"/>
      <c r="AD51" s="58"/>
      <c r="AE51" s="61"/>
      <c r="AF51" s="269"/>
      <c r="AH51" s="270"/>
      <c r="AI51" s="463"/>
      <c r="AJ51" s="463"/>
      <c r="AK51" s="474"/>
      <c r="AL51" s="474"/>
      <c r="AM51" s="61"/>
      <c r="AN51" s="269"/>
      <c r="AP51" s="270"/>
      <c r="AQ51" s="61"/>
      <c r="AR51" s="61"/>
      <c r="AS51" s="81"/>
      <c r="AT51" s="81"/>
      <c r="AU51" s="61"/>
      <c r="AV51" s="269"/>
      <c r="AX51" s="270"/>
      <c r="AY51" s="109"/>
      <c r="AZ51" s="373"/>
      <c r="BA51" s="58"/>
      <c r="BB51" s="58"/>
      <c r="BC51" s="61"/>
      <c r="BD51" s="269"/>
      <c r="BF51" s="403"/>
      <c r="BG51" s="294"/>
      <c r="BH51" s="294"/>
      <c r="BI51" s="295"/>
      <c r="BJ51" s="295"/>
      <c r="BK51" s="61"/>
      <c r="BL51" s="269"/>
    </row>
    <row r="52" ht="22.5" customHeight="1">
      <c r="A52" s="368"/>
      <c r="B52" s="270"/>
      <c r="C52" s="109"/>
      <c r="D52" s="373"/>
      <c r="E52" s="58"/>
      <c r="F52" s="58"/>
      <c r="G52" s="109"/>
      <c r="H52" s="269"/>
      <c r="J52" s="270"/>
      <c r="K52" s="109"/>
      <c r="L52" s="109"/>
      <c r="M52" s="58"/>
      <c r="N52" s="344"/>
      <c r="O52" s="61"/>
      <c r="P52" s="269"/>
      <c r="R52" s="270"/>
      <c r="S52" s="273"/>
      <c r="T52" s="273"/>
      <c r="U52" s="402"/>
      <c r="V52" s="58"/>
      <c r="W52" s="61"/>
      <c r="X52" s="269"/>
      <c r="Z52" s="380"/>
      <c r="AA52" s="273"/>
      <c r="AB52" s="273"/>
      <c r="AC52" s="395"/>
      <c r="AD52" s="58"/>
      <c r="AE52" s="61"/>
      <c r="AF52" s="269"/>
      <c r="AH52" s="270"/>
      <c r="AI52" s="463"/>
      <c r="AJ52" s="463"/>
      <c r="AK52" s="474"/>
      <c r="AL52" s="474"/>
      <c r="AM52" s="61"/>
      <c r="AN52" s="269"/>
      <c r="AP52" s="270"/>
      <c r="AQ52" s="109"/>
      <c r="AR52" s="109"/>
      <c r="AS52" s="58"/>
      <c r="AT52" s="58"/>
      <c r="AU52" s="61"/>
      <c r="AV52" s="269"/>
      <c r="AX52" s="270"/>
      <c r="AY52" s="384"/>
      <c r="AZ52" s="373"/>
      <c r="BA52" s="58"/>
      <c r="BB52" s="58"/>
      <c r="BC52" s="61"/>
      <c r="BD52" s="269"/>
      <c r="BF52" s="401"/>
      <c r="BG52" s="273"/>
      <c r="BH52" s="273"/>
      <c r="BI52" s="274"/>
      <c r="BJ52" s="274"/>
      <c r="BK52" s="61"/>
      <c r="BL52" s="269"/>
    </row>
    <row r="53" ht="22.5" customHeight="1">
      <c r="A53" s="368"/>
      <c r="B53" s="270"/>
      <c r="C53" s="312"/>
      <c r="D53" s="528"/>
      <c r="E53" s="58"/>
      <c r="F53" s="58"/>
      <c r="G53" s="427"/>
      <c r="H53" s="269"/>
      <c r="J53" s="270"/>
      <c r="K53" s="109"/>
      <c r="L53" s="109"/>
      <c r="M53" s="58"/>
      <c r="N53" s="344"/>
      <c r="O53" s="61"/>
      <c r="P53" s="269"/>
      <c r="R53" s="270"/>
      <c r="S53" s="294"/>
      <c r="T53" s="294"/>
      <c r="U53" s="391"/>
      <c r="V53" s="58"/>
      <c r="W53" s="61"/>
      <c r="X53" s="269"/>
      <c r="Z53" s="380"/>
      <c r="AA53" s="294"/>
      <c r="AB53" s="294"/>
      <c r="AC53" s="409"/>
      <c r="AD53" s="58"/>
      <c r="AE53" s="61"/>
      <c r="AF53" s="269"/>
      <c r="AH53" s="270"/>
      <c r="AI53" s="463"/>
      <c r="AJ53" s="463"/>
      <c r="AK53" s="474"/>
      <c r="AL53" s="474"/>
      <c r="AM53" s="61"/>
      <c r="AN53" s="269"/>
      <c r="AP53" s="270"/>
      <c r="AQ53" s="109"/>
      <c r="AR53" s="109"/>
      <c r="AS53" s="58"/>
      <c r="AT53" s="58"/>
      <c r="AU53" s="61"/>
      <c r="AV53" s="269"/>
      <c r="AX53" s="270"/>
      <c r="AY53" s="460"/>
      <c r="AZ53" s="460"/>
      <c r="BA53" s="470"/>
      <c r="BB53" s="470"/>
      <c r="BC53" s="61"/>
      <c r="BD53" s="269"/>
      <c r="BF53" s="401"/>
      <c r="BG53" s="109"/>
      <c r="BH53" s="109"/>
      <c r="BI53" s="58"/>
      <c r="BJ53" s="58"/>
      <c r="BK53" s="61"/>
      <c r="BL53" s="269"/>
    </row>
    <row r="54" ht="22.5" customHeight="1">
      <c r="A54" s="368"/>
      <c r="B54" s="270"/>
      <c r="C54" s="528"/>
      <c r="D54" s="392"/>
      <c r="E54" s="58"/>
      <c r="F54" s="58"/>
      <c r="G54" s="427"/>
      <c r="H54" s="269"/>
      <c r="J54" s="403"/>
      <c r="K54" s="294"/>
      <c r="L54" s="294"/>
      <c r="M54" s="391"/>
      <c r="N54" s="295"/>
      <c r="O54" s="109"/>
      <c r="P54" s="269"/>
      <c r="R54" s="270"/>
      <c r="S54" s="273"/>
      <c r="T54" s="273"/>
      <c r="U54" s="402"/>
      <c r="V54" s="58"/>
      <c r="W54" s="61"/>
      <c r="X54" s="269"/>
      <c r="Z54" s="380"/>
      <c r="AA54" s="273"/>
      <c r="AB54" s="273"/>
      <c r="AC54" s="395"/>
      <c r="AD54" s="58"/>
      <c r="AE54" s="61"/>
      <c r="AF54" s="269"/>
      <c r="AH54" s="270"/>
      <c r="AI54" s="463"/>
      <c r="AJ54" s="463"/>
      <c r="AK54" s="474"/>
      <c r="AL54" s="474"/>
      <c r="AM54" s="532"/>
      <c r="AN54" s="269"/>
      <c r="AP54" s="270"/>
      <c r="AQ54" s="109"/>
      <c r="AR54" s="109"/>
      <c r="AS54" s="58"/>
      <c r="AT54" s="58"/>
      <c r="AU54" s="61"/>
      <c r="AV54" s="269"/>
      <c r="AX54" s="270"/>
      <c r="AY54" s="109"/>
      <c r="AZ54" s="373"/>
      <c r="BA54" s="58"/>
      <c r="BB54" s="58"/>
      <c r="BC54" s="61"/>
      <c r="BD54" s="269"/>
      <c r="BF54" s="401"/>
      <c r="BG54" s="109"/>
      <c r="BH54" s="109"/>
      <c r="BI54" s="58"/>
      <c r="BJ54" s="58"/>
      <c r="BK54" s="61"/>
      <c r="BL54" s="269"/>
    </row>
    <row r="55" ht="22.5" customHeight="1">
      <c r="A55" s="368"/>
      <c r="B55" s="270"/>
      <c r="C55" s="533"/>
      <c r="D55" s="430"/>
      <c r="E55" s="431"/>
      <c r="F55" s="58"/>
      <c r="G55" s="109"/>
      <c r="H55" s="269"/>
      <c r="J55" s="401"/>
      <c r="K55" s="273"/>
      <c r="L55" s="273"/>
      <c r="M55" s="402"/>
      <c r="N55" s="274"/>
      <c r="O55" s="61"/>
      <c r="P55" s="269"/>
      <c r="R55" s="270"/>
      <c r="S55" s="294"/>
      <c r="T55" s="294"/>
      <c r="U55" s="391"/>
      <c r="V55" s="58"/>
      <c r="W55" s="109"/>
      <c r="X55" s="269"/>
      <c r="Z55" s="380"/>
      <c r="AA55" s="534"/>
      <c r="AB55" s="294"/>
      <c r="AC55" s="409"/>
      <c r="AD55" s="58"/>
      <c r="AE55" s="61"/>
      <c r="AF55" s="269"/>
      <c r="AH55" s="270"/>
      <c r="AI55" s="463"/>
      <c r="AJ55" s="463"/>
      <c r="AK55" s="474"/>
      <c r="AL55" s="474"/>
      <c r="AM55" s="61"/>
      <c r="AN55" s="269"/>
      <c r="AP55" s="270"/>
      <c r="AQ55" s="109"/>
      <c r="AR55" s="109"/>
      <c r="AS55" s="58"/>
      <c r="AT55" s="58"/>
      <c r="AU55" s="61"/>
      <c r="AV55" s="269"/>
      <c r="AX55" s="270"/>
      <c r="AY55" s="109"/>
      <c r="AZ55" s="373"/>
      <c r="BA55" s="58"/>
      <c r="BB55" s="58"/>
      <c r="BC55" s="61"/>
      <c r="BD55" s="269"/>
      <c r="BF55" s="401"/>
      <c r="BG55" s="109"/>
      <c r="BH55" s="109"/>
      <c r="BI55" s="58"/>
      <c r="BJ55" s="58"/>
      <c r="BK55" s="61"/>
      <c r="BL55" s="269"/>
    </row>
    <row r="56" ht="22.5" customHeight="1">
      <c r="A56" s="368"/>
      <c r="B56" s="270"/>
      <c r="C56" s="109"/>
      <c r="D56" s="373"/>
      <c r="E56" s="58"/>
      <c r="F56" s="58"/>
      <c r="G56" s="61"/>
      <c r="H56" s="269"/>
      <c r="J56" s="403"/>
      <c r="K56" s="294"/>
      <c r="L56" s="294"/>
      <c r="M56" s="391"/>
      <c r="N56" s="295"/>
      <c r="O56" s="61"/>
      <c r="P56" s="269"/>
      <c r="R56" s="270"/>
      <c r="S56" s="430"/>
      <c r="T56" s="430"/>
      <c r="U56" s="431"/>
      <c r="V56" s="58"/>
      <c r="W56" s="109"/>
      <c r="X56" s="269"/>
      <c r="Z56" s="380"/>
      <c r="AA56" s="535"/>
      <c r="AB56" s="273"/>
      <c r="AC56" s="395"/>
      <c r="AD56" s="58"/>
      <c r="AE56" s="61"/>
      <c r="AF56" s="269"/>
      <c r="AH56" s="270"/>
      <c r="AI56" s="463"/>
      <c r="AJ56" s="463"/>
      <c r="AK56" s="474"/>
      <c r="AL56" s="474"/>
      <c r="AM56" s="61"/>
      <c r="AN56" s="269"/>
      <c r="AP56" s="270"/>
      <c r="AQ56" s="109"/>
      <c r="AR56" s="109"/>
      <c r="AS56" s="58"/>
      <c r="AT56" s="58"/>
      <c r="AU56" s="61"/>
      <c r="AV56" s="269"/>
      <c r="AX56" s="270"/>
      <c r="AY56" s="109"/>
      <c r="AZ56" s="373"/>
      <c r="BA56" s="58"/>
      <c r="BB56" s="58"/>
      <c r="BC56" s="61"/>
      <c r="BD56" s="269"/>
      <c r="BF56" s="401"/>
      <c r="BG56" s="109"/>
      <c r="BH56" s="109"/>
      <c r="BI56" s="58"/>
      <c r="BJ56" s="58"/>
      <c r="BK56" s="61"/>
      <c r="BL56" s="269"/>
    </row>
    <row r="57" ht="22.5" customHeight="1">
      <c r="A57" s="368"/>
      <c r="B57" s="270"/>
      <c r="C57" s="109"/>
      <c r="D57" s="373"/>
      <c r="E57" s="58"/>
      <c r="F57" s="58"/>
      <c r="G57" s="109"/>
      <c r="H57" s="269"/>
      <c r="J57" s="401"/>
      <c r="K57" s="273"/>
      <c r="L57" s="273"/>
      <c r="M57" s="402"/>
      <c r="N57" s="274"/>
      <c r="O57" s="61"/>
      <c r="P57" s="269"/>
      <c r="R57" s="270"/>
      <c r="S57" s="294"/>
      <c r="T57" s="294"/>
      <c r="U57" s="295"/>
      <c r="V57" s="58"/>
      <c r="W57" s="532"/>
      <c r="X57" s="269"/>
      <c r="Z57" s="380"/>
      <c r="AA57" s="294"/>
      <c r="AB57" s="294"/>
      <c r="AC57" s="409"/>
      <c r="AD57" s="391"/>
      <c r="AE57" s="61"/>
      <c r="AF57" s="269"/>
      <c r="AH57" s="270"/>
      <c r="AI57" s="463"/>
      <c r="AJ57" s="463"/>
      <c r="AK57" s="464"/>
      <c r="AL57" s="474"/>
      <c r="AM57" s="61"/>
      <c r="AN57" s="269"/>
      <c r="AP57" s="403"/>
      <c r="AQ57" s="294"/>
      <c r="AR57" s="294"/>
      <c r="AS57" s="295"/>
      <c r="AT57" s="295"/>
      <c r="AU57" s="61"/>
      <c r="AV57" s="269"/>
      <c r="AX57" s="270"/>
      <c r="AY57" s="109"/>
      <c r="AZ57" s="373"/>
      <c r="BA57" s="58"/>
      <c r="BB57" s="58"/>
      <c r="BC57" s="61"/>
      <c r="BD57" s="269"/>
      <c r="BF57" s="401"/>
      <c r="BG57" s="109"/>
      <c r="BH57" s="109"/>
      <c r="BI57" s="58"/>
      <c r="BJ57" s="58"/>
      <c r="BK57" s="61"/>
      <c r="BL57" s="269"/>
    </row>
    <row r="58" ht="22.5" customHeight="1">
      <c r="A58" s="368"/>
      <c r="B58" s="270"/>
      <c r="C58" s="430"/>
      <c r="D58" s="430"/>
      <c r="E58" s="431"/>
      <c r="F58" s="58"/>
      <c r="G58" s="61"/>
      <c r="H58" s="269"/>
      <c r="J58" s="403"/>
      <c r="K58" s="294"/>
      <c r="L58" s="294"/>
      <c r="M58" s="391"/>
      <c r="N58" s="295"/>
      <c r="O58" s="61"/>
      <c r="P58" s="269"/>
      <c r="R58" s="270"/>
      <c r="S58" s="273"/>
      <c r="T58" s="273"/>
      <c r="U58" s="402"/>
      <c r="V58" s="58"/>
      <c r="W58" s="109"/>
      <c r="X58" s="269"/>
      <c r="Z58" s="382"/>
      <c r="AA58" s="535"/>
      <c r="AB58" s="273"/>
      <c r="AC58" s="395"/>
      <c r="AD58" s="402"/>
      <c r="AE58" s="61"/>
      <c r="AF58" s="269"/>
      <c r="AH58" s="270"/>
      <c r="AI58" s="460"/>
      <c r="AJ58" s="460"/>
      <c r="AK58" s="470"/>
      <c r="AL58" s="474"/>
      <c r="AM58" s="109"/>
      <c r="AN58" s="269"/>
      <c r="AP58" s="401"/>
      <c r="AQ58" s="273"/>
      <c r="AR58" s="273"/>
      <c r="AS58" s="274"/>
      <c r="AT58" s="274"/>
      <c r="AU58" s="61"/>
      <c r="AV58" s="269"/>
      <c r="AX58" s="270"/>
      <c r="AY58" s="109"/>
      <c r="AZ58" s="373"/>
      <c r="BA58" s="58"/>
      <c r="BB58" s="58"/>
      <c r="BC58" s="61"/>
      <c r="BD58" s="269"/>
      <c r="BF58" s="401"/>
      <c r="BG58" s="109"/>
      <c r="BH58" s="109"/>
      <c r="BI58" s="58"/>
      <c r="BJ58" s="58"/>
      <c r="BK58" s="61"/>
      <c r="BL58" s="269"/>
    </row>
    <row r="59" ht="22.5" customHeight="1">
      <c r="A59" s="368"/>
      <c r="B59" s="270"/>
      <c r="C59" s="109"/>
      <c r="D59" s="373"/>
      <c r="E59" s="58"/>
      <c r="F59" s="58"/>
      <c r="G59" s="61"/>
      <c r="H59" s="269"/>
      <c r="J59" s="380"/>
      <c r="K59" s="294"/>
      <c r="L59" s="294"/>
      <c r="M59" s="396"/>
      <c r="N59" s="295"/>
      <c r="O59" s="61"/>
      <c r="P59" s="269"/>
      <c r="R59" s="270"/>
      <c r="S59" s="273"/>
      <c r="T59" s="273"/>
      <c r="U59" s="402"/>
      <c r="V59" s="274"/>
      <c r="W59" s="109"/>
      <c r="X59" s="269"/>
      <c r="Z59" s="380"/>
      <c r="AA59" s="294"/>
      <c r="AB59" s="294"/>
      <c r="AC59" s="409"/>
      <c r="AD59" s="391"/>
      <c r="AE59" s="61"/>
      <c r="AF59" s="269"/>
      <c r="AH59" s="516"/>
      <c r="AI59" s="312"/>
      <c r="AJ59" s="463"/>
      <c r="AK59" s="474"/>
      <c r="AL59" s="474"/>
      <c r="AM59" s="109"/>
      <c r="AN59" s="269"/>
      <c r="AP59" s="403"/>
      <c r="AQ59" s="294"/>
      <c r="AR59" s="294"/>
      <c r="AS59" s="295"/>
      <c r="AT59" s="295"/>
      <c r="AU59" s="109"/>
      <c r="AV59" s="269"/>
      <c r="AX59" s="270"/>
      <c r="AY59" s="109"/>
      <c r="AZ59" s="373"/>
      <c r="BA59" s="58"/>
      <c r="BB59" s="58"/>
      <c r="BC59" s="61"/>
      <c r="BD59" s="269"/>
      <c r="BF59" s="401"/>
      <c r="BG59" s="109"/>
      <c r="BH59" s="109"/>
      <c r="BI59" s="58"/>
      <c r="BJ59" s="58"/>
      <c r="BK59" s="61"/>
      <c r="BL59" s="269"/>
    </row>
    <row r="60" ht="22.5" customHeight="1">
      <c r="A60" s="368"/>
      <c r="B60" s="270"/>
      <c r="C60" s="109"/>
      <c r="D60" s="373"/>
      <c r="E60" s="58"/>
      <c r="F60" s="58"/>
      <c r="G60" s="61"/>
      <c r="H60" s="269"/>
      <c r="J60" s="380"/>
      <c r="K60" s="294"/>
      <c r="L60" s="294"/>
      <c r="M60" s="396"/>
      <c r="N60" s="295"/>
      <c r="O60" s="61"/>
      <c r="P60" s="269"/>
      <c r="R60" s="270"/>
      <c r="S60" s="384"/>
      <c r="T60" s="439"/>
      <c r="U60" s="58"/>
      <c r="V60" s="58"/>
      <c r="W60" s="427"/>
      <c r="X60" s="298"/>
      <c r="Z60" s="380"/>
      <c r="AA60" s="294"/>
      <c r="AB60" s="294"/>
      <c r="AC60" s="409"/>
      <c r="AD60" s="391"/>
      <c r="AE60" s="61"/>
      <c r="AF60" s="269"/>
      <c r="AH60" s="270"/>
      <c r="AI60" s="109"/>
      <c r="AJ60" s="373"/>
      <c r="AK60" s="58"/>
      <c r="AL60" s="58"/>
      <c r="AM60" s="109"/>
      <c r="AN60" s="269"/>
      <c r="AP60" s="403"/>
      <c r="AQ60" s="294"/>
      <c r="AR60" s="294"/>
      <c r="AS60" s="295"/>
      <c r="AT60" s="295"/>
      <c r="AU60" s="61"/>
      <c r="AV60" s="269"/>
      <c r="AX60" s="270"/>
      <c r="AY60" s="109"/>
      <c r="AZ60" s="373"/>
      <c r="BA60" s="58"/>
      <c r="BB60" s="58"/>
      <c r="BC60" s="61"/>
      <c r="BD60" s="269"/>
      <c r="BF60" s="401"/>
      <c r="BG60" s="109"/>
      <c r="BH60" s="109"/>
      <c r="BI60" s="58"/>
      <c r="BJ60" s="58"/>
      <c r="BK60" s="61"/>
      <c r="BL60" s="269"/>
    </row>
    <row r="61" ht="22.5" customHeight="1">
      <c r="A61" s="368"/>
      <c r="B61" s="270"/>
      <c r="C61" s="109"/>
      <c r="D61" s="373"/>
      <c r="E61" s="58"/>
      <c r="F61" s="58"/>
      <c r="G61" s="109"/>
      <c r="H61" s="269"/>
      <c r="J61" s="382"/>
      <c r="K61" s="273"/>
      <c r="L61" s="273"/>
      <c r="M61" s="398"/>
      <c r="N61" s="410"/>
      <c r="O61" s="61"/>
      <c r="P61" s="269"/>
      <c r="R61" s="270"/>
      <c r="S61" s="109"/>
      <c r="T61" s="109"/>
      <c r="U61" s="58"/>
      <c r="V61" s="58"/>
      <c r="W61" s="61"/>
      <c r="X61" s="269"/>
      <c r="Z61" s="382"/>
      <c r="AA61" s="273"/>
      <c r="AB61" s="273"/>
      <c r="AC61" s="395"/>
      <c r="AD61" s="431"/>
      <c r="AE61" s="61"/>
      <c r="AF61" s="269"/>
      <c r="AH61" s="270"/>
      <c r="AI61" s="294"/>
      <c r="AJ61" s="294"/>
      <c r="AK61" s="391"/>
      <c r="AL61" s="391"/>
      <c r="AM61" s="109"/>
      <c r="AN61" s="269"/>
      <c r="AP61" s="401"/>
      <c r="AQ61" s="273"/>
      <c r="AR61" s="273"/>
      <c r="AS61" s="274"/>
      <c r="AT61" s="274"/>
      <c r="AU61" s="61"/>
      <c r="AV61" s="269"/>
      <c r="AX61" s="270"/>
      <c r="AY61" s="109"/>
      <c r="AZ61" s="373"/>
      <c r="BA61" s="58"/>
      <c r="BB61" s="58"/>
      <c r="BC61" s="61"/>
      <c r="BD61" s="269"/>
      <c r="BF61" s="401"/>
      <c r="BG61" s="109"/>
      <c r="BH61" s="109"/>
      <c r="BI61" s="58"/>
      <c r="BJ61" s="58"/>
      <c r="BK61" s="61"/>
      <c r="BL61" s="269"/>
    </row>
    <row r="62" ht="22.5" customHeight="1">
      <c r="A62" s="368"/>
      <c r="B62" s="270"/>
      <c r="C62" s="109"/>
      <c r="D62" s="373"/>
      <c r="E62" s="58"/>
      <c r="F62" s="58"/>
      <c r="G62" s="109"/>
      <c r="H62" s="269"/>
      <c r="J62" s="380"/>
      <c r="K62" s="294"/>
      <c r="L62" s="294"/>
      <c r="M62" s="441"/>
      <c r="N62" s="295"/>
      <c r="O62" s="61"/>
      <c r="P62" s="269"/>
      <c r="R62" s="403"/>
      <c r="S62" s="294"/>
      <c r="T62" s="294"/>
      <c r="U62" s="391"/>
      <c r="V62" s="295"/>
      <c r="W62" s="61"/>
      <c r="X62" s="269"/>
      <c r="Z62" s="380"/>
      <c r="AA62" s="294"/>
      <c r="AB62" s="294"/>
      <c r="AC62" s="409"/>
      <c r="AD62" s="391"/>
      <c r="AE62" s="61"/>
      <c r="AF62" s="298"/>
      <c r="AH62" s="270"/>
      <c r="AI62" s="273"/>
      <c r="AJ62" s="273"/>
      <c r="AK62" s="274"/>
      <c r="AL62" s="402"/>
      <c r="AM62" s="61"/>
      <c r="AN62" s="269"/>
      <c r="AP62" s="380"/>
      <c r="AQ62" s="294"/>
      <c r="AR62" s="294"/>
      <c r="AS62" s="295"/>
      <c r="AT62" s="295"/>
      <c r="AU62" s="61"/>
      <c r="AV62" s="269"/>
      <c r="AX62" s="270"/>
      <c r="AY62" s="109"/>
      <c r="AZ62" s="373"/>
      <c r="BA62" s="58"/>
      <c r="BB62" s="58"/>
      <c r="BC62" s="61"/>
      <c r="BD62" s="269"/>
      <c r="BF62" s="401"/>
      <c r="BG62" s="109"/>
      <c r="BH62" s="109"/>
      <c r="BI62" s="58"/>
      <c r="BJ62" s="58"/>
      <c r="BK62" s="61"/>
      <c r="BL62" s="269"/>
    </row>
    <row r="63" ht="22.5" customHeight="1">
      <c r="A63" s="368"/>
      <c r="B63" s="270"/>
      <c r="C63" s="109"/>
      <c r="D63" s="373"/>
      <c r="E63" s="58"/>
      <c r="F63" s="58"/>
      <c r="G63" s="109"/>
      <c r="H63" s="269"/>
      <c r="J63" s="270"/>
      <c r="K63" s="109"/>
      <c r="L63" s="109"/>
      <c r="M63" s="58"/>
      <c r="N63" s="344"/>
      <c r="O63" s="109"/>
      <c r="P63" s="269"/>
      <c r="R63" s="403"/>
      <c r="S63" s="109"/>
      <c r="T63" s="109"/>
      <c r="U63" s="58"/>
      <c r="V63" s="58"/>
      <c r="W63" s="61"/>
      <c r="X63" s="269"/>
      <c r="Z63" s="401"/>
      <c r="AA63" s="273"/>
      <c r="AB63" s="273"/>
      <c r="AC63" s="402"/>
      <c r="AD63" s="402"/>
      <c r="AE63" s="109"/>
      <c r="AF63" s="269"/>
      <c r="AH63" s="270"/>
      <c r="AI63" s="294"/>
      <c r="AJ63" s="294"/>
      <c r="AK63" s="295"/>
      <c r="AL63" s="58"/>
      <c r="AM63" s="61"/>
      <c r="AN63" s="269"/>
      <c r="AP63" s="382"/>
      <c r="AQ63" s="273"/>
      <c r="AR63" s="273"/>
      <c r="AS63" s="383"/>
      <c r="AT63" s="410"/>
      <c r="AU63" s="109"/>
      <c r="AV63" s="298"/>
      <c r="AX63" s="270"/>
      <c r="AY63" s="109"/>
      <c r="AZ63" s="373"/>
      <c r="BA63" s="58"/>
      <c r="BB63" s="58"/>
      <c r="BC63" s="61"/>
      <c r="BD63" s="269"/>
      <c r="BF63" s="403"/>
      <c r="BG63" s="294"/>
      <c r="BH63" s="294"/>
      <c r="BI63" s="295"/>
      <c r="BJ63" s="295"/>
      <c r="BK63" s="61"/>
      <c r="BL63" s="269"/>
    </row>
    <row r="64" ht="22.5" customHeight="1">
      <c r="A64" s="368"/>
      <c r="B64" s="270"/>
      <c r="C64" s="109"/>
      <c r="D64" s="373"/>
      <c r="E64" s="58"/>
      <c r="F64" s="58"/>
      <c r="G64" s="109"/>
      <c r="H64" s="269"/>
      <c r="J64" s="270"/>
      <c r="K64" s="109"/>
      <c r="L64" s="109"/>
      <c r="M64" s="58"/>
      <c r="N64" s="344"/>
      <c r="O64" s="61"/>
      <c r="P64" s="269"/>
      <c r="R64" s="403"/>
      <c r="S64" s="109"/>
      <c r="T64" s="109"/>
      <c r="U64" s="58"/>
      <c r="V64" s="58"/>
      <c r="W64" s="109"/>
      <c r="X64" s="269"/>
      <c r="Z64" s="403"/>
      <c r="AA64" s="294"/>
      <c r="AB64" s="294"/>
      <c r="AC64" s="391"/>
      <c r="AD64" s="391"/>
      <c r="AE64" s="61"/>
      <c r="AF64" s="269"/>
      <c r="AH64" s="270"/>
      <c r="AI64" s="430"/>
      <c r="AJ64" s="430"/>
      <c r="AK64" s="410"/>
      <c r="AL64" s="58"/>
      <c r="AM64" s="61"/>
      <c r="AN64" s="269"/>
      <c r="AP64" s="380"/>
      <c r="AQ64" s="294"/>
      <c r="AR64" s="294"/>
      <c r="AS64" s="381"/>
      <c r="AT64" s="295"/>
      <c r="AU64" s="61"/>
      <c r="AV64" s="269"/>
      <c r="AX64" s="270"/>
      <c r="AY64" s="109"/>
      <c r="AZ64" s="373"/>
      <c r="BA64" s="58"/>
      <c r="BB64" s="58"/>
      <c r="BC64" s="61"/>
      <c r="BD64" s="269"/>
      <c r="BF64" s="401"/>
      <c r="BG64" s="273"/>
      <c r="BH64" s="273"/>
      <c r="BI64" s="274"/>
      <c r="BJ64" s="274"/>
      <c r="BK64" s="61"/>
      <c r="BL64" s="269"/>
    </row>
    <row r="65" ht="22.5" customHeight="1">
      <c r="A65" s="368"/>
      <c r="B65" s="270"/>
      <c r="C65" s="109"/>
      <c r="D65" s="373"/>
      <c r="E65" s="58"/>
      <c r="F65" s="58"/>
      <c r="G65" s="61"/>
      <c r="H65" s="269"/>
      <c r="J65" s="270"/>
      <c r="K65" s="109"/>
      <c r="L65" s="109"/>
      <c r="M65" s="58"/>
      <c r="N65" s="344"/>
      <c r="O65" s="61"/>
      <c r="P65" s="269"/>
      <c r="R65" s="403"/>
      <c r="S65" s="465"/>
      <c r="T65" s="465"/>
      <c r="U65" s="492"/>
      <c r="V65" s="492"/>
      <c r="W65" s="61"/>
      <c r="X65" s="269"/>
      <c r="Z65" s="401"/>
      <c r="AA65" s="273"/>
      <c r="AB65" s="273"/>
      <c r="AC65" s="402"/>
      <c r="AD65" s="402"/>
      <c r="AE65" s="61"/>
      <c r="AF65" s="269"/>
      <c r="AH65" s="270"/>
      <c r="AI65" s="294"/>
      <c r="AJ65" s="294"/>
      <c r="AK65" s="295"/>
      <c r="AL65" s="58"/>
      <c r="AM65" s="61"/>
      <c r="AN65" s="269"/>
      <c r="AP65" s="382"/>
      <c r="AQ65" s="273"/>
      <c r="AR65" s="273"/>
      <c r="AS65" s="383"/>
      <c r="AT65" s="410"/>
      <c r="AU65" s="61"/>
      <c r="AV65" s="269"/>
      <c r="AX65" s="270"/>
      <c r="AY65" s="312"/>
      <c r="AZ65" s="373"/>
      <c r="BA65" s="58"/>
      <c r="BB65" s="58"/>
      <c r="BC65" s="61"/>
      <c r="BD65" s="269"/>
      <c r="BF65" s="403"/>
      <c r="BG65" s="294"/>
      <c r="BH65" s="294"/>
      <c r="BI65" s="295"/>
      <c r="BJ65" s="295"/>
      <c r="BK65" s="61"/>
      <c r="BL65" s="269"/>
    </row>
    <row r="66" ht="22.5" customHeight="1">
      <c r="A66" s="368"/>
      <c r="B66" s="270"/>
      <c r="C66" s="109"/>
      <c r="D66" s="373"/>
      <c r="E66" s="58"/>
      <c r="F66" s="58"/>
      <c r="G66" s="61"/>
      <c r="H66" s="269"/>
      <c r="J66" s="270"/>
      <c r="K66" s="109"/>
      <c r="L66" s="109"/>
      <c r="M66" s="58"/>
      <c r="N66" s="344"/>
      <c r="O66" s="109"/>
      <c r="P66" s="269"/>
      <c r="R66" s="403"/>
      <c r="S66" s="273"/>
      <c r="T66" s="273"/>
      <c r="U66" s="274"/>
      <c r="V66" s="274"/>
      <c r="W66" s="109"/>
      <c r="X66" s="298"/>
      <c r="Z66" s="403"/>
      <c r="AA66" s="294"/>
      <c r="AB66" s="294"/>
      <c r="AC66" s="391"/>
      <c r="AD66" s="391"/>
      <c r="AE66" s="61"/>
      <c r="AF66" s="269"/>
      <c r="AH66" s="270"/>
      <c r="AI66" s="430"/>
      <c r="AJ66" s="430"/>
      <c r="AK66" s="410"/>
      <c r="AL66" s="58"/>
      <c r="AM66" s="61"/>
      <c r="AN66" s="269"/>
      <c r="AP66" s="382"/>
      <c r="AQ66" s="109"/>
      <c r="AR66" s="109"/>
      <c r="AS66" s="58"/>
      <c r="AT66" s="58"/>
      <c r="AU66" s="61"/>
      <c r="AV66" s="269"/>
      <c r="AX66" s="270"/>
      <c r="AY66" s="109"/>
      <c r="AZ66" s="373"/>
      <c r="BA66" s="58"/>
      <c r="BB66" s="58"/>
      <c r="BC66" s="61"/>
      <c r="BD66" s="269"/>
      <c r="BF66" s="401"/>
      <c r="BG66" s="273"/>
      <c r="BH66" s="273"/>
      <c r="BI66" s="274"/>
      <c r="BJ66" s="274"/>
      <c r="BK66" s="61"/>
      <c r="BL66" s="269"/>
    </row>
    <row r="67" ht="22.5" customHeight="1">
      <c r="A67" s="368"/>
      <c r="B67" s="270"/>
      <c r="C67" s="109"/>
      <c r="D67" s="373"/>
      <c r="E67" s="58"/>
      <c r="F67" s="58"/>
      <c r="G67" s="109"/>
      <c r="H67" s="298"/>
      <c r="J67" s="270"/>
      <c r="K67" s="109"/>
      <c r="L67" s="109"/>
      <c r="M67" s="58"/>
      <c r="N67" s="344"/>
      <c r="O67" s="109"/>
      <c r="P67" s="269"/>
      <c r="R67" s="403"/>
      <c r="S67" s="294"/>
      <c r="T67" s="294"/>
      <c r="U67" s="295"/>
      <c r="V67" s="295"/>
      <c r="W67" s="61"/>
      <c r="X67" s="269"/>
      <c r="Z67" s="401"/>
      <c r="AA67" s="273"/>
      <c r="AB67" s="273"/>
      <c r="AC67" s="402"/>
      <c r="AD67" s="402"/>
      <c r="AE67" s="61"/>
      <c r="AF67" s="269"/>
      <c r="AG67" s="428"/>
      <c r="AH67" s="270"/>
      <c r="AI67" s="405"/>
      <c r="AJ67" s="405"/>
      <c r="AK67" s="406"/>
      <c r="AL67" s="58"/>
      <c r="AM67" s="61"/>
      <c r="AN67" s="269"/>
      <c r="AP67" s="382"/>
      <c r="AQ67" s="109"/>
      <c r="AR67" s="109"/>
      <c r="AS67" s="58"/>
      <c r="AT67" s="58"/>
      <c r="AU67" s="61"/>
      <c r="AV67" s="269"/>
      <c r="AX67" s="270"/>
      <c r="AY67" s="109"/>
      <c r="AZ67" s="373"/>
      <c r="BA67" s="58"/>
      <c r="BB67" s="58"/>
      <c r="BC67" s="61"/>
      <c r="BD67" s="269"/>
      <c r="BF67" s="403"/>
      <c r="BG67" s="294"/>
      <c r="BH67" s="294"/>
      <c r="BI67" s="295"/>
      <c r="BJ67" s="295"/>
      <c r="BK67" s="61"/>
      <c r="BL67" s="269"/>
    </row>
    <row r="68" ht="22.5" customHeight="1">
      <c r="A68" s="368"/>
      <c r="B68" s="270"/>
      <c r="C68" s="109"/>
      <c r="D68" s="373"/>
      <c r="E68" s="58"/>
      <c r="F68" s="58"/>
      <c r="G68" s="109"/>
      <c r="H68" s="269"/>
      <c r="J68" s="270"/>
      <c r="K68" s="109"/>
      <c r="L68" s="109"/>
      <c r="M68" s="58"/>
      <c r="N68" s="344"/>
      <c r="O68" s="61"/>
      <c r="P68" s="269"/>
      <c r="R68" s="403"/>
      <c r="S68" s="273"/>
      <c r="T68" s="273"/>
      <c r="U68" s="274"/>
      <c r="V68" s="274"/>
      <c r="W68" s="109"/>
      <c r="X68" s="269"/>
      <c r="Z68" s="403"/>
      <c r="AA68" s="294"/>
      <c r="AB68" s="294"/>
      <c r="AC68" s="391"/>
      <c r="AD68" s="391"/>
      <c r="AE68" s="61"/>
      <c r="AF68" s="269"/>
      <c r="AH68" s="270"/>
      <c r="AI68" s="273"/>
      <c r="AJ68" s="273"/>
      <c r="AK68" s="274"/>
      <c r="AL68" s="58"/>
      <c r="AM68" s="61"/>
      <c r="AN68" s="269"/>
      <c r="AP68" s="382"/>
      <c r="AQ68" s="109"/>
      <c r="AR68" s="109"/>
      <c r="AS68" s="58"/>
      <c r="AT68" s="58"/>
      <c r="AU68" s="61"/>
      <c r="AV68" s="269"/>
      <c r="AX68" s="270"/>
      <c r="AY68" s="109"/>
      <c r="AZ68" s="373"/>
      <c r="BA68" s="58"/>
      <c r="BB68" s="58"/>
      <c r="BC68" s="109"/>
      <c r="BD68" s="269"/>
      <c r="BF68" s="401"/>
      <c r="BG68" s="273"/>
      <c r="BH68" s="273"/>
      <c r="BI68" s="274"/>
      <c r="BJ68" s="274"/>
      <c r="BK68" s="61"/>
      <c r="BL68" s="269"/>
    </row>
    <row r="69" ht="22.5" customHeight="1">
      <c r="A69" s="368"/>
      <c r="B69" s="270"/>
      <c r="C69" s="109"/>
      <c r="D69" s="373"/>
      <c r="E69" s="58"/>
      <c r="F69" s="58"/>
      <c r="G69" s="61"/>
      <c r="H69" s="269"/>
      <c r="J69" s="401"/>
      <c r="K69" s="273"/>
      <c r="L69" s="273"/>
      <c r="M69" s="402"/>
      <c r="N69" s="274"/>
      <c r="O69" s="109"/>
      <c r="P69" s="269"/>
      <c r="R69" s="403"/>
      <c r="S69" s="294"/>
      <c r="T69" s="294"/>
      <c r="U69" s="295"/>
      <c r="V69" s="295"/>
      <c r="W69" s="61"/>
      <c r="X69" s="269"/>
      <c r="Z69" s="403"/>
      <c r="AA69" s="109"/>
      <c r="AB69" s="109"/>
      <c r="AC69" s="58"/>
      <c r="AD69" s="58"/>
      <c r="AE69" s="61"/>
      <c r="AF69" s="269"/>
      <c r="AH69" s="270"/>
      <c r="AI69" s="294"/>
      <c r="AJ69" s="294"/>
      <c r="AK69" s="295"/>
      <c r="AL69" s="58"/>
      <c r="AM69" s="61"/>
      <c r="AN69" s="269"/>
      <c r="AP69" s="382"/>
      <c r="AQ69" s="273"/>
      <c r="AR69" s="273"/>
      <c r="AS69" s="274"/>
      <c r="AT69" s="274"/>
      <c r="AU69" s="61"/>
      <c r="AV69" s="269"/>
      <c r="AX69" s="270"/>
      <c r="AY69" s="109"/>
      <c r="AZ69" s="373"/>
      <c r="BA69" s="58"/>
      <c r="BB69" s="58"/>
      <c r="BC69" s="536"/>
      <c r="BD69" s="269"/>
      <c r="BF69" s="403"/>
      <c r="BG69" s="294"/>
      <c r="BH69" s="294"/>
      <c r="BI69" s="295"/>
      <c r="BJ69" s="295"/>
      <c r="BK69" s="61"/>
      <c r="BL69" s="269"/>
    </row>
    <row r="70" ht="22.5" customHeight="1">
      <c r="A70" s="368"/>
      <c r="B70" s="270"/>
      <c r="C70" s="109"/>
      <c r="D70" s="373"/>
      <c r="E70" s="58"/>
      <c r="F70" s="58"/>
      <c r="G70" s="61"/>
      <c r="H70" s="269"/>
      <c r="J70" s="403"/>
      <c r="K70" s="294"/>
      <c r="L70" s="294"/>
      <c r="M70" s="391"/>
      <c r="N70" s="295"/>
      <c r="O70" s="61"/>
      <c r="P70" s="269"/>
      <c r="R70" s="403"/>
      <c r="S70" s="273"/>
      <c r="T70" s="273"/>
      <c r="U70" s="274"/>
      <c r="V70" s="274"/>
      <c r="W70" s="61"/>
      <c r="X70" s="269"/>
      <c r="Z70" s="516"/>
      <c r="AA70" s="463"/>
      <c r="AB70" s="463"/>
      <c r="AC70" s="474"/>
      <c r="AD70" s="474"/>
      <c r="AE70" s="61"/>
      <c r="AF70" s="269"/>
      <c r="AH70" s="270"/>
      <c r="AI70" s="273"/>
      <c r="AJ70" s="273"/>
      <c r="AK70" s="274"/>
      <c r="AL70" s="58"/>
      <c r="AM70" s="61"/>
      <c r="AN70" s="269"/>
      <c r="AP70" s="380"/>
      <c r="AQ70" s="405"/>
      <c r="AR70" s="405"/>
      <c r="AS70" s="406"/>
      <c r="AT70" s="406"/>
      <c r="AU70" s="61"/>
      <c r="AV70" s="269"/>
      <c r="AX70" s="270"/>
      <c r="AY70" s="294"/>
      <c r="AZ70" s="294"/>
      <c r="BA70" s="295"/>
      <c r="BB70" s="58"/>
      <c r="BC70" s="61"/>
      <c r="BD70" s="269"/>
      <c r="BF70" s="382"/>
      <c r="BG70" s="273"/>
      <c r="BH70" s="273"/>
      <c r="BI70" s="274"/>
      <c r="BJ70" s="274"/>
      <c r="BK70" s="61"/>
      <c r="BL70" s="269"/>
    </row>
    <row r="71" ht="22.5" customHeight="1">
      <c r="A71" s="368"/>
      <c r="B71" s="270"/>
      <c r="C71" s="294"/>
      <c r="D71" s="294"/>
      <c r="E71" s="391"/>
      <c r="F71" s="58"/>
      <c r="G71" s="61"/>
      <c r="H71" s="269"/>
      <c r="J71" s="401"/>
      <c r="K71" s="273"/>
      <c r="L71" s="273"/>
      <c r="M71" s="402"/>
      <c r="N71" s="274"/>
      <c r="O71" s="61"/>
      <c r="P71" s="269"/>
      <c r="R71" s="382"/>
      <c r="S71" s="273"/>
      <c r="T71" s="273"/>
      <c r="U71" s="383"/>
      <c r="V71" s="410"/>
      <c r="W71" s="109"/>
      <c r="X71" s="269"/>
      <c r="Z71" s="537"/>
      <c r="AA71" s="460"/>
      <c r="AB71" s="460"/>
      <c r="AC71" s="470"/>
      <c r="AD71" s="470"/>
      <c r="AE71" s="61"/>
      <c r="AF71" s="269"/>
      <c r="AH71" s="270"/>
      <c r="AI71" s="109"/>
      <c r="AJ71" s="373"/>
      <c r="AK71" s="58"/>
      <c r="AL71" s="58"/>
      <c r="AM71" s="61"/>
      <c r="AN71" s="269"/>
      <c r="AP71" s="382"/>
      <c r="AQ71" s="430"/>
      <c r="AR71" s="430"/>
      <c r="AS71" s="410"/>
      <c r="AT71" s="410"/>
      <c r="AU71" s="61"/>
      <c r="AV71" s="269"/>
      <c r="AX71" s="270"/>
      <c r="AY71" s="273"/>
      <c r="AZ71" s="273"/>
      <c r="BA71" s="274"/>
      <c r="BB71" s="58"/>
      <c r="BC71" s="61"/>
      <c r="BD71" s="269"/>
      <c r="BF71" s="380"/>
      <c r="BG71" s="405"/>
      <c r="BH71" s="405"/>
      <c r="BI71" s="406"/>
      <c r="BJ71" s="406"/>
      <c r="BK71" s="61"/>
      <c r="BL71" s="269"/>
    </row>
    <row r="72" ht="22.5" customHeight="1">
      <c r="A72" s="368"/>
      <c r="B72" s="270"/>
      <c r="C72" s="273"/>
      <c r="D72" s="273"/>
      <c r="E72" s="402"/>
      <c r="F72" s="58"/>
      <c r="G72" s="61"/>
      <c r="H72" s="269"/>
      <c r="J72" s="403"/>
      <c r="K72" s="294"/>
      <c r="L72" s="294"/>
      <c r="M72" s="391"/>
      <c r="N72" s="295"/>
      <c r="O72" s="61"/>
      <c r="P72" s="269"/>
      <c r="R72" s="380"/>
      <c r="S72" s="294"/>
      <c r="T72" s="294"/>
      <c r="U72" s="441"/>
      <c r="V72" s="295"/>
      <c r="W72" s="61"/>
      <c r="X72" s="269"/>
      <c r="Z72" s="516"/>
      <c r="AA72" s="463"/>
      <c r="AB72" s="463"/>
      <c r="AC72" s="474"/>
      <c r="AD72" s="474"/>
      <c r="AE72" s="61"/>
      <c r="AF72" s="269"/>
      <c r="AH72" s="270"/>
      <c r="AI72" s="294"/>
      <c r="AJ72" s="411"/>
      <c r="AK72" s="295"/>
      <c r="AL72" s="58"/>
      <c r="AM72" s="61"/>
      <c r="AN72" s="269"/>
      <c r="AP72" s="380"/>
      <c r="AQ72" s="294"/>
      <c r="AR72" s="294"/>
      <c r="AS72" s="381"/>
      <c r="AT72" s="295"/>
      <c r="AU72" s="61"/>
      <c r="AV72" s="269"/>
      <c r="AX72" s="270"/>
      <c r="AY72" s="405"/>
      <c r="AZ72" s="405"/>
      <c r="BA72" s="406"/>
      <c r="BB72" s="58"/>
      <c r="BC72" s="61"/>
      <c r="BD72" s="269"/>
      <c r="BF72" s="401"/>
      <c r="BG72" s="273"/>
      <c r="BH72" s="273"/>
      <c r="BI72" s="274"/>
      <c r="BJ72" s="274"/>
      <c r="BK72" s="61"/>
      <c r="BL72" s="269"/>
    </row>
    <row r="73" ht="22.5" customHeight="1">
      <c r="A73" s="368"/>
      <c r="B73" s="270"/>
      <c r="C73" s="294"/>
      <c r="D73" s="294"/>
      <c r="E73" s="391"/>
      <c r="F73" s="58"/>
      <c r="G73" s="61"/>
      <c r="H73" s="269"/>
      <c r="J73" s="401"/>
      <c r="K73" s="273"/>
      <c r="L73" s="273"/>
      <c r="M73" s="402"/>
      <c r="N73" s="274"/>
      <c r="O73" s="61"/>
      <c r="P73" s="269"/>
      <c r="R73" s="270"/>
      <c r="S73" s="312"/>
      <c r="T73" s="109"/>
      <c r="U73" s="58"/>
      <c r="V73" s="58"/>
      <c r="W73" s="427"/>
      <c r="X73" s="298"/>
      <c r="Z73" s="537"/>
      <c r="AA73" s="460"/>
      <c r="AB73" s="460"/>
      <c r="AC73" s="470"/>
      <c r="AD73" s="470"/>
      <c r="AE73" s="61"/>
      <c r="AF73" s="269"/>
      <c r="AH73" s="270"/>
      <c r="AI73" s="273"/>
      <c r="AJ73" s="413"/>
      <c r="AK73" s="274"/>
      <c r="AL73" s="58"/>
      <c r="AM73" s="61"/>
      <c r="AN73" s="269"/>
      <c r="AP73" s="403"/>
      <c r="AQ73" s="294"/>
      <c r="AR73" s="294"/>
      <c r="AS73" s="295"/>
      <c r="AT73" s="295"/>
      <c r="AU73" s="61"/>
      <c r="AV73" s="269"/>
      <c r="AX73" s="270"/>
      <c r="AY73" s="273"/>
      <c r="AZ73" s="273"/>
      <c r="BA73" s="274"/>
      <c r="BB73" s="58"/>
      <c r="BC73" s="61"/>
      <c r="BD73" s="269"/>
      <c r="BF73" s="403"/>
      <c r="BG73" s="294"/>
      <c r="BH73" s="294"/>
      <c r="BI73" s="295"/>
      <c r="BJ73" s="295"/>
      <c r="BK73" s="61"/>
      <c r="BL73" s="269"/>
    </row>
    <row r="74" ht="22.5" customHeight="1">
      <c r="A74" s="368"/>
      <c r="B74" s="270"/>
      <c r="C74" s="273"/>
      <c r="D74" s="273"/>
      <c r="E74" s="402"/>
      <c r="F74" s="58"/>
      <c r="G74" s="61"/>
      <c r="H74" s="269"/>
      <c r="J74" s="403"/>
      <c r="K74" s="294"/>
      <c r="L74" s="294"/>
      <c r="M74" s="391"/>
      <c r="N74" s="295"/>
      <c r="O74" s="61"/>
      <c r="P74" s="269"/>
      <c r="R74" s="270"/>
      <c r="S74" s="384"/>
      <c r="T74" s="109"/>
      <c r="U74" s="58"/>
      <c r="V74" s="58"/>
      <c r="W74" s="61"/>
      <c r="X74" s="269"/>
      <c r="Z74" s="516"/>
      <c r="AA74" s="463"/>
      <c r="AB74" s="463"/>
      <c r="AC74" s="474"/>
      <c r="AD74" s="474"/>
      <c r="AE74" s="61"/>
      <c r="AF74" s="269"/>
      <c r="AG74" s="428"/>
      <c r="AH74" s="270"/>
      <c r="AI74" s="294"/>
      <c r="AJ74" s="411"/>
      <c r="AK74" s="295"/>
      <c r="AL74" s="58"/>
      <c r="AM74" s="61"/>
      <c r="AN74" s="269"/>
      <c r="AP74" s="401"/>
      <c r="AQ74" s="273"/>
      <c r="AR74" s="273"/>
      <c r="AS74" s="274"/>
      <c r="AT74" s="274"/>
      <c r="AU74" s="61"/>
      <c r="AV74" s="269"/>
      <c r="AX74" s="270"/>
      <c r="AY74" s="405"/>
      <c r="AZ74" s="405"/>
      <c r="BA74" s="406"/>
      <c r="BB74" s="58"/>
      <c r="BC74" s="61"/>
      <c r="BD74" s="269"/>
      <c r="BF74" s="401"/>
      <c r="BG74" s="273"/>
      <c r="BH74" s="273"/>
      <c r="BI74" s="274"/>
      <c r="BJ74" s="274"/>
      <c r="BK74" s="61"/>
      <c r="BL74" s="269"/>
    </row>
    <row r="75" ht="22.5" customHeight="1">
      <c r="A75" s="368"/>
      <c r="B75" s="270"/>
      <c r="C75" s="294"/>
      <c r="D75" s="294"/>
      <c r="E75" s="391"/>
      <c r="F75" s="58"/>
      <c r="G75" s="61"/>
      <c r="H75" s="269"/>
      <c r="J75" s="401"/>
      <c r="K75" s="273"/>
      <c r="L75" s="273"/>
      <c r="M75" s="402"/>
      <c r="N75" s="274"/>
      <c r="O75" s="61"/>
      <c r="P75" s="269"/>
      <c r="R75" s="270"/>
      <c r="S75" s="384"/>
      <c r="T75" s="109"/>
      <c r="U75" s="58"/>
      <c r="V75" s="58"/>
      <c r="W75" s="109"/>
      <c r="X75" s="269"/>
      <c r="Z75" s="476"/>
      <c r="AA75" s="463"/>
      <c r="AB75" s="460"/>
      <c r="AC75" s="470"/>
      <c r="AD75" s="470"/>
      <c r="AE75" s="61"/>
      <c r="AF75" s="269"/>
      <c r="AH75" s="270"/>
      <c r="AI75" s="273"/>
      <c r="AJ75" s="413"/>
      <c r="AK75" s="274"/>
      <c r="AL75" s="58"/>
      <c r="AM75" s="61"/>
      <c r="AN75" s="269"/>
      <c r="AP75" s="403"/>
      <c r="AQ75" s="294"/>
      <c r="AR75" s="294"/>
      <c r="AS75" s="295"/>
      <c r="AT75" s="295"/>
      <c r="AU75" s="61"/>
      <c r="AV75" s="269"/>
      <c r="AX75" s="270"/>
      <c r="AY75" s="430"/>
      <c r="AZ75" s="430"/>
      <c r="BA75" s="410"/>
      <c r="BB75" s="58"/>
      <c r="BC75" s="61"/>
      <c r="BD75" s="269"/>
      <c r="BF75" s="403"/>
      <c r="BG75" s="294"/>
      <c r="BH75" s="294"/>
      <c r="BI75" s="295"/>
      <c r="BJ75" s="295"/>
      <c r="BK75" s="61"/>
      <c r="BL75" s="269"/>
    </row>
    <row r="76" ht="22.5" customHeight="1">
      <c r="A76" s="368"/>
      <c r="B76" s="270"/>
      <c r="C76" s="312"/>
      <c r="D76" s="373"/>
      <c r="E76" s="58"/>
      <c r="F76" s="58"/>
      <c r="G76" s="61"/>
      <c r="H76" s="269"/>
      <c r="J76" s="270"/>
      <c r="K76" s="109"/>
      <c r="L76" s="109"/>
      <c r="M76" s="58"/>
      <c r="N76" s="344"/>
      <c r="O76" s="61"/>
      <c r="P76" s="269"/>
      <c r="R76" s="270"/>
      <c r="S76" s="294"/>
      <c r="T76" s="294"/>
      <c r="U76" s="295"/>
      <c r="V76" s="58"/>
      <c r="W76" s="61"/>
      <c r="X76" s="269"/>
      <c r="Z76" s="476"/>
      <c r="AA76" s="460"/>
      <c r="AB76" s="460"/>
      <c r="AC76" s="461"/>
      <c r="AD76" s="461"/>
      <c r="AE76" s="61"/>
      <c r="AF76" s="269"/>
      <c r="AH76" s="270"/>
      <c r="AI76" s="294"/>
      <c r="AJ76" s="411"/>
      <c r="AK76" s="295"/>
      <c r="AL76" s="58"/>
      <c r="AM76" s="61"/>
      <c r="AN76" s="269"/>
      <c r="AP76" s="270"/>
      <c r="AQ76" s="109"/>
      <c r="AR76" s="109"/>
      <c r="AS76" s="58"/>
      <c r="AT76" s="58"/>
      <c r="AU76" s="61"/>
      <c r="AV76" s="269"/>
      <c r="AX76" s="270"/>
      <c r="AY76" s="294"/>
      <c r="AZ76" s="294"/>
      <c r="BA76" s="295"/>
      <c r="BB76" s="58"/>
      <c r="BC76" s="61"/>
      <c r="BD76" s="269"/>
      <c r="BF76" s="401"/>
      <c r="BG76" s="273"/>
      <c r="BH76" s="273"/>
      <c r="BI76" s="274"/>
      <c r="BJ76" s="274"/>
      <c r="BK76" s="61"/>
      <c r="BL76" s="269"/>
    </row>
    <row r="77" ht="22.5" customHeight="1">
      <c r="A77" s="368"/>
      <c r="B77" s="270"/>
      <c r="C77" s="109"/>
      <c r="D77" s="373"/>
      <c r="E77" s="58"/>
      <c r="F77" s="58"/>
      <c r="G77" s="61"/>
      <c r="H77" s="269"/>
      <c r="J77" s="270"/>
      <c r="K77" s="109"/>
      <c r="L77" s="109"/>
      <c r="M77" s="58"/>
      <c r="N77" s="344"/>
      <c r="O77" s="61"/>
      <c r="P77" s="269"/>
      <c r="R77" s="270"/>
      <c r="S77" s="273"/>
      <c r="T77" s="273"/>
      <c r="U77" s="274"/>
      <c r="V77" s="58"/>
      <c r="W77" s="61"/>
      <c r="X77" s="269"/>
      <c r="Z77" s="476"/>
      <c r="AA77" s="463"/>
      <c r="AB77" s="463"/>
      <c r="AC77" s="464"/>
      <c r="AD77" s="464"/>
      <c r="AE77" s="61"/>
      <c r="AF77" s="269"/>
      <c r="AH77" s="270"/>
      <c r="AI77" s="273"/>
      <c r="AJ77" s="413"/>
      <c r="AK77" s="274"/>
      <c r="AL77" s="58"/>
      <c r="AM77" s="61"/>
      <c r="AN77" s="269"/>
      <c r="AP77" s="270"/>
      <c r="AQ77" s="109"/>
      <c r="AR77" s="109"/>
      <c r="AS77" s="58"/>
      <c r="AT77" s="58"/>
      <c r="AU77" s="109"/>
      <c r="AV77" s="269"/>
      <c r="AX77" s="270"/>
      <c r="AY77" s="430"/>
      <c r="AZ77" s="430"/>
      <c r="BA77" s="410"/>
      <c r="BB77" s="58"/>
      <c r="BC77" s="61"/>
      <c r="BD77" s="269"/>
      <c r="BF77" s="403"/>
      <c r="BG77" s="294"/>
      <c r="BH77" s="294"/>
      <c r="BI77" s="295"/>
      <c r="BJ77" s="295"/>
      <c r="BK77" s="61"/>
      <c r="BL77" s="269"/>
    </row>
    <row r="78" ht="22.5" customHeight="1">
      <c r="A78" s="368"/>
      <c r="B78" s="270"/>
      <c r="C78" s="109"/>
      <c r="D78" s="373"/>
      <c r="E78" s="58"/>
      <c r="F78" s="58"/>
      <c r="G78" s="61"/>
      <c r="H78" s="269"/>
      <c r="J78" s="270"/>
      <c r="K78" s="109"/>
      <c r="L78" s="109"/>
      <c r="M78" s="58"/>
      <c r="N78" s="344"/>
      <c r="O78" s="61"/>
      <c r="P78" s="269"/>
      <c r="R78" s="270"/>
      <c r="S78" s="294"/>
      <c r="T78" s="411"/>
      <c r="U78" s="295"/>
      <c r="V78" s="58"/>
      <c r="W78" s="61"/>
      <c r="X78" s="269"/>
      <c r="Z78" s="401"/>
      <c r="AA78" s="273"/>
      <c r="AB78" s="273"/>
      <c r="AC78" s="402"/>
      <c r="AD78" s="402"/>
      <c r="AE78" s="61"/>
      <c r="AF78" s="269"/>
      <c r="AH78" s="270"/>
      <c r="AI78" s="294"/>
      <c r="AJ78" s="411"/>
      <c r="AK78" s="295"/>
      <c r="AL78" s="58"/>
      <c r="AM78" s="61"/>
      <c r="AN78" s="269"/>
      <c r="AP78" s="270"/>
      <c r="AQ78" s="109"/>
      <c r="AR78" s="109"/>
      <c r="AS78" s="58"/>
      <c r="AT78" s="58"/>
      <c r="AU78" s="61"/>
      <c r="AV78" s="269"/>
      <c r="AX78" s="270"/>
      <c r="AY78" s="109"/>
      <c r="AZ78" s="373"/>
      <c r="BA78" s="58"/>
      <c r="BB78" s="58"/>
      <c r="BC78" s="61"/>
      <c r="BD78" s="269"/>
      <c r="BF78" s="401"/>
      <c r="BG78" s="273"/>
      <c r="BH78" s="273"/>
      <c r="BI78" s="274"/>
      <c r="BJ78" s="274"/>
      <c r="BK78" s="61"/>
      <c r="BL78" s="269"/>
    </row>
    <row r="79" ht="22.5" customHeight="1">
      <c r="A79" s="368"/>
      <c r="B79" s="270"/>
      <c r="C79" s="294"/>
      <c r="D79" s="294"/>
      <c r="E79" s="391"/>
      <c r="F79" s="370"/>
      <c r="G79" s="195"/>
      <c r="H79" s="371"/>
      <c r="J79" s="270"/>
      <c r="K79" s="109"/>
      <c r="L79" s="109"/>
      <c r="M79" s="58"/>
      <c r="N79" s="344"/>
      <c r="O79" s="61"/>
      <c r="P79" s="269"/>
      <c r="R79" s="270"/>
      <c r="S79" s="273"/>
      <c r="T79" s="413"/>
      <c r="U79" s="274"/>
      <c r="V79" s="58"/>
      <c r="W79" s="61"/>
      <c r="X79" s="269"/>
      <c r="Z79" s="403"/>
      <c r="AA79" s="294"/>
      <c r="AB79" s="294"/>
      <c r="AC79" s="391"/>
      <c r="AD79" s="391"/>
      <c r="AE79" s="109"/>
      <c r="AF79" s="269"/>
      <c r="AH79" s="270"/>
      <c r="AI79" s="273"/>
      <c r="AJ79" s="413"/>
      <c r="AK79" s="274"/>
      <c r="AL79" s="58"/>
      <c r="AM79" s="61"/>
      <c r="AN79" s="269"/>
      <c r="AP79" s="270"/>
      <c r="AQ79" s="109"/>
      <c r="AR79" s="109"/>
      <c r="AS79" s="58"/>
      <c r="AT79" s="58"/>
      <c r="AU79" s="61"/>
      <c r="AV79" s="269"/>
      <c r="AX79" s="270"/>
      <c r="AY79" s="109"/>
      <c r="AZ79" s="373"/>
      <c r="BA79" s="58"/>
      <c r="BB79" s="58"/>
      <c r="BC79" s="61"/>
      <c r="BD79" s="269"/>
      <c r="BF79" s="403"/>
      <c r="BG79" s="294"/>
      <c r="BH79" s="294"/>
      <c r="BI79" s="295"/>
      <c r="BJ79" s="295"/>
      <c r="BK79" s="61"/>
      <c r="BL79" s="269"/>
    </row>
    <row r="80" ht="22.5" customHeight="1">
      <c r="A80" s="368"/>
      <c r="B80" s="270"/>
      <c r="C80" s="326"/>
      <c r="D80" s="326"/>
      <c r="E80" s="370"/>
      <c r="F80" s="370"/>
      <c r="G80" s="195"/>
      <c r="H80" s="371"/>
      <c r="J80" s="270"/>
      <c r="K80" s="109"/>
      <c r="L80" s="109"/>
      <c r="M80" s="58"/>
      <c r="N80" s="344"/>
      <c r="O80" s="109"/>
      <c r="P80" s="269"/>
      <c r="R80" s="270"/>
      <c r="S80" s="294"/>
      <c r="T80" s="411"/>
      <c r="U80" s="295"/>
      <c r="V80" s="58"/>
      <c r="W80" s="61"/>
      <c r="X80" s="269"/>
      <c r="Z80" s="401"/>
      <c r="AA80" s="273"/>
      <c r="AB80" s="273"/>
      <c r="AC80" s="402"/>
      <c r="AD80" s="402"/>
      <c r="AE80" s="61"/>
      <c r="AF80" s="269"/>
      <c r="AH80" s="270"/>
      <c r="AI80" s="109"/>
      <c r="AJ80" s="373"/>
      <c r="AK80" s="58"/>
      <c r="AL80" s="58"/>
      <c r="AM80" s="61"/>
      <c r="AN80" s="269"/>
      <c r="AP80" s="270"/>
      <c r="AQ80" s="109"/>
      <c r="AR80" s="109"/>
      <c r="AS80" s="58"/>
      <c r="AT80" s="58"/>
      <c r="AU80" s="61"/>
      <c r="AV80" s="269"/>
      <c r="AX80" s="270"/>
      <c r="AY80" s="109"/>
      <c r="AZ80" s="373"/>
      <c r="BA80" s="58"/>
      <c r="BB80" s="58"/>
      <c r="BC80" s="61"/>
      <c r="BD80" s="269"/>
      <c r="BF80" s="401"/>
      <c r="BG80" s="273"/>
      <c r="BH80" s="273"/>
      <c r="BI80" s="274"/>
      <c r="BJ80" s="274"/>
      <c r="BK80" s="61"/>
      <c r="BL80" s="269"/>
    </row>
    <row r="81" ht="22.5" customHeight="1">
      <c r="A81" s="368"/>
      <c r="B81" s="270"/>
      <c r="C81" s="273"/>
      <c r="D81" s="273"/>
      <c r="E81" s="402"/>
      <c r="F81" s="274"/>
      <c r="G81" s="326"/>
      <c r="H81" s="371"/>
      <c r="J81" s="270"/>
      <c r="K81" s="109"/>
      <c r="L81" s="109"/>
      <c r="M81" s="58"/>
      <c r="N81" s="344"/>
      <c r="O81" s="109"/>
      <c r="P81" s="269"/>
      <c r="R81" s="270"/>
      <c r="S81" s="273"/>
      <c r="T81" s="413"/>
      <c r="U81" s="274"/>
      <c r="V81" s="58"/>
      <c r="W81" s="61"/>
      <c r="X81" s="269"/>
      <c r="Z81" s="403"/>
      <c r="AA81" s="294"/>
      <c r="AB81" s="294"/>
      <c r="AC81" s="391"/>
      <c r="AD81" s="391"/>
      <c r="AE81" s="61"/>
      <c r="AF81" s="269"/>
      <c r="AH81" s="270"/>
      <c r="AI81" s="109"/>
      <c r="AJ81" s="373"/>
      <c r="AK81" s="58"/>
      <c r="AL81" s="58"/>
      <c r="AM81" s="61"/>
      <c r="AN81" s="269"/>
      <c r="AP81" s="270"/>
      <c r="AQ81" s="109"/>
      <c r="AR81" s="109"/>
      <c r="AS81" s="58"/>
      <c r="AT81" s="58"/>
      <c r="AU81" s="61"/>
      <c r="AV81" s="269"/>
      <c r="AX81" s="270"/>
      <c r="AY81" s="109"/>
      <c r="AZ81" s="373"/>
      <c r="BA81" s="58"/>
      <c r="BB81" s="58"/>
      <c r="BC81" s="61"/>
      <c r="BD81" s="269"/>
      <c r="BF81" s="401"/>
      <c r="BG81" s="273"/>
      <c r="BH81" s="273"/>
      <c r="BI81" s="274"/>
      <c r="BJ81" s="274"/>
      <c r="BK81" s="61"/>
      <c r="BL81" s="269"/>
    </row>
    <row r="82" ht="22.5" customHeight="1">
      <c r="A82" s="368"/>
      <c r="B82" s="270"/>
      <c r="C82" s="294"/>
      <c r="D82" s="294"/>
      <c r="E82" s="391"/>
      <c r="F82" s="295"/>
      <c r="G82" s="195"/>
      <c r="H82" s="371"/>
      <c r="J82" s="380"/>
      <c r="K82" s="430"/>
      <c r="L82" s="430"/>
      <c r="M82" s="431"/>
      <c r="N82" s="344"/>
      <c r="O82" s="61"/>
      <c r="P82" s="269"/>
      <c r="R82" s="270"/>
      <c r="S82" s="294"/>
      <c r="T82" s="294"/>
      <c r="U82" s="295"/>
      <c r="V82" s="58"/>
      <c r="W82" s="61"/>
      <c r="X82" s="269"/>
      <c r="Z82" s="403"/>
      <c r="AA82" s="109"/>
      <c r="AB82" s="109"/>
      <c r="AC82" s="58"/>
      <c r="AD82" s="58"/>
      <c r="AE82" s="61"/>
      <c r="AF82" s="269"/>
      <c r="AH82" s="270"/>
      <c r="AI82" s="109"/>
      <c r="AJ82" s="373"/>
      <c r="AK82" s="58"/>
      <c r="AL82" s="58"/>
      <c r="AM82" s="61"/>
      <c r="AN82" s="269"/>
      <c r="AP82" s="270"/>
      <c r="AQ82" s="109"/>
      <c r="AR82" s="109"/>
      <c r="AS82" s="58"/>
      <c r="AT82" s="58"/>
      <c r="AU82" s="61"/>
      <c r="AV82" s="269"/>
      <c r="AX82" s="270"/>
      <c r="AY82" s="312"/>
      <c r="AZ82" s="538"/>
      <c r="BA82" s="58"/>
      <c r="BB82" s="58"/>
      <c r="BC82" s="61"/>
      <c r="BD82" s="269"/>
      <c r="BF82" s="194"/>
      <c r="BG82" s="61"/>
      <c r="BH82" s="61"/>
      <c r="BI82" s="81"/>
      <c r="BJ82" s="81"/>
      <c r="BK82" s="61"/>
      <c r="BL82" s="291"/>
    </row>
    <row r="83" ht="22.5" customHeight="1">
      <c r="A83" s="368"/>
      <c r="B83" s="270"/>
      <c r="C83" s="326"/>
      <c r="D83" s="326"/>
      <c r="E83" s="370"/>
      <c r="F83" s="385"/>
      <c r="G83" s="195"/>
      <c r="H83" s="371"/>
      <c r="J83" s="382"/>
      <c r="K83" s="405"/>
      <c r="L83" s="405"/>
      <c r="M83" s="504"/>
      <c r="N83" s="344"/>
      <c r="O83" s="61"/>
      <c r="P83" s="269"/>
      <c r="R83" s="270"/>
      <c r="S83" s="273"/>
      <c r="T83" s="273"/>
      <c r="U83" s="274"/>
      <c r="V83" s="58"/>
      <c r="W83" s="61"/>
      <c r="X83" s="269"/>
      <c r="Z83" s="401"/>
      <c r="AA83" s="273"/>
      <c r="AB83" s="273"/>
      <c r="AC83" s="402"/>
      <c r="AD83" s="402"/>
      <c r="AE83" s="61"/>
      <c r="AF83" s="269"/>
      <c r="AH83" s="270"/>
      <c r="AI83" s="109"/>
      <c r="AJ83" s="373"/>
      <c r="AK83" s="58"/>
      <c r="AL83" s="58"/>
      <c r="AM83" s="109"/>
      <c r="AN83" s="269"/>
      <c r="AP83" s="270"/>
      <c r="AQ83" s="109"/>
      <c r="AR83" s="109"/>
      <c r="AS83" s="58"/>
      <c r="AT83" s="58"/>
      <c r="AU83" s="61"/>
      <c r="AV83" s="269"/>
      <c r="AX83" s="270"/>
      <c r="AY83" s="312"/>
      <c r="AZ83" s="539"/>
      <c r="BA83" s="58"/>
      <c r="BB83" s="58"/>
      <c r="BC83" s="61"/>
      <c r="BD83" s="269"/>
      <c r="BF83" s="194"/>
      <c r="BG83" s="61"/>
      <c r="BH83" s="61"/>
      <c r="BI83" s="81"/>
      <c r="BJ83" s="81"/>
      <c r="BK83" s="61"/>
      <c r="BL83" s="291"/>
    </row>
    <row r="84" ht="22.5" customHeight="1">
      <c r="A84" s="368"/>
      <c r="B84" s="270"/>
      <c r="C84" s="326"/>
      <c r="D84" s="326"/>
      <c r="E84" s="370"/>
      <c r="F84" s="385"/>
      <c r="G84" s="195"/>
      <c r="H84" s="371"/>
      <c r="J84" s="380"/>
      <c r="K84" s="273"/>
      <c r="L84" s="273"/>
      <c r="M84" s="402"/>
      <c r="N84" s="344"/>
      <c r="O84" s="61"/>
      <c r="P84" s="269"/>
      <c r="R84" s="270"/>
      <c r="S84" s="109"/>
      <c r="T84" s="109"/>
      <c r="U84" s="58"/>
      <c r="V84" s="58"/>
      <c r="W84" s="109"/>
      <c r="X84" s="298"/>
      <c r="Z84" s="401"/>
      <c r="AA84" s="460"/>
      <c r="AB84" s="460"/>
      <c r="AC84" s="470"/>
      <c r="AD84" s="470"/>
      <c r="AE84" s="498"/>
      <c r="AF84" s="269"/>
      <c r="AH84" s="270"/>
      <c r="AI84" s="109"/>
      <c r="AJ84" s="373"/>
      <c r="AK84" s="58"/>
      <c r="AL84" s="58"/>
      <c r="AM84" s="61"/>
      <c r="AN84" s="269"/>
      <c r="AP84" s="401"/>
      <c r="AQ84" s="273"/>
      <c r="AR84" s="273"/>
      <c r="AS84" s="274"/>
      <c r="AT84" s="274"/>
      <c r="AU84" s="61"/>
      <c r="AV84" s="269"/>
      <c r="AX84" s="270"/>
      <c r="AY84" s="109"/>
      <c r="AZ84" s="373"/>
      <c r="BA84" s="58"/>
      <c r="BB84" s="58"/>
      <c r="BC84" s="61"/>
      <c r="BD84" s="269"/>
      <c r="BF84" s="194"/>
      <c r="BG84" s="61"/>
      <c r="BH84" s="61"/>
      <c r="BI84" s="81"/>
      <c r="BJ84" s="81"/>
      <c r="BK84" s="61"/>
      <c r="BL84" s="291"/>
    </row>
    <row r="85" ht="22.5" customHeight="1">
      <c r="A85" s="368"/>
      <c r="B85" s="437"/>
      <c r="C85" s="326"/>
      <c r="D85" s="326"/>
      <c r="E85" s="370"/>
      <c r="F85" s="385"/>
      <c r="G85" s="195"/>
      <c r="H85" s="371"/>
      <c r="J85" s="382"/>
      <c r="K85" s="294"/>
      <c r="L85" s="294"/>
      <c r="M85" s="396"/>
      <c r="N85" s="344"/>
      <c r="O85" s="61"/>
      <c r="P85" s="269"/>
      <c r="R85" s="270"/>
      <c r="S85" s="384"/>
      <c r="T85" s="109"/>
      <c r="U85" s="58"/>
      <c r="V85" s="58"/>
      <c r="W85" s="61"/>
      <c r="X85" s="269"/>
      <c r="Z85" s="516"/>
      <c r="AA85" s="463"/>
      <c r="AB85" s="463"/>
      <c r="AC85" s="474"/>
      <c r="AD85" s="474"/>
      <c r="AE85" s="496"/>
      <c r="AF85" s="269"/>
      <c r="AH85" s="270"/>
      <c r="AI85" s="294"/>
      <c r="AJ85" s="294"/>
      <c r="AK85" s="295"/>
      <c r="AL85" s="295"/>
      <c r="AM85" s="61"/>
      <c r="AN85" s="269"/>
      <c r="AP85" s="401"/>
      <c r="AQ85" s="109"/>
      <c r="AR85" s="109"/>
      <c r="AS85" s="58"/>
      <c r="AT85" s="58"/>
      <c r="AU85" s="109"/>
      <c r="AV85" s="298"/>
      <c r="AX85" s="270"/>
      <c r="AY85" s="109"/>
      <c r="AZ85" s="373"/>
      <c r="BA85" s="58"/>
      <c r="BB85" s="58"/>
      <c r="BC85" s="61"/>
      <c r="BD85" s="269"/>
      <c r="BF85" s="194"/>
      <c r="BG85" s="61"/>
      <c r="BH85" s="61"/>
      <c r="BI85" s="81"/>
      <c r="BJ85" s="81"/>
      <c r="BK85" s="61"/>
      <c r="BL85" s="291"/>
    </row>
    <row r="86" ht="22.5" customHeight="1">
      <c r="A86" s="368"/>
      <c r="B86" s="369"/>
      <c r="C86" s="326"/>
      <c r="D86" s="326"/>
      <c r="E86" s="370"/>
      <c r="F86" s="385"/>
      <c r="G86" s="326"/>
      <c r="H86" s="371"/>
      <c r="J86" s="380"/>
      <c r="K86" s="294"/>
      <c r="L86" s="294"/>
      <c r="M86" s="396"/>
      <c r="N86" s="295"/>
      <c r="O86" s="61"/>
      <c r="P86" s="269"/>
      <c r="R86" s="270"/>
      <c r="S86" s="294"/>
      <c r="T86" s="411"/>
      <c r="U86" s="295"/>
      <c r="V86" s="58"/>
      <c r="W86" s="61"/>
      <c r="X86" s="269"/>
      <c r="Z86" s="537"/>
      <c r="AA86" s="460"/>
      <c r="AB86" s="460"/>
      <c r="AC86" s="470"/>
      <c r="AD86" s="470"/>
      <c r="AE86" s="515"/>
      <c r="AF86" s="269"/>
      <c r="AH86" s="270"/>
      <c r="AI86" s="273"/>
      <c r="AJ86" s="273"/>
      <c r="AK86" s="274"/>
      <c r="AL86" s="274"/>
      <c r="AM86" s="61"/>
      <c r="AN86" s="269"/>
      <c r="AP86" s="401"/>
      <c r="AQ86" s="109"/>
      <c r="AR86" s="109"/>
      <c r="AS86" s="58"/>
      <c r="AT86" s="58"/>
      <c r="AU86" s="109"/>
      <c r="AV86" s="269"/>
      <c r="AX86" s="270"/>
      <c r="AY86" s="109"/>
      <c r="AZ86" s="373"/>
      <c r="BA86" s="58"/>
      <c r="BB86" s="58"/>
      <c r="BC86" s="61"/>
      <c r="BD86" s="269"/>
      <c r="BF86" s="194"/>
      <c r="BG86" s="61"/>
      <c r="BH86" s="61"/>
      <c r="BI86" s="81"/>
      <c r="BJ86" s="81"/>
      <c r="BK86" s="61"/>
      <c r="BL86" s="291"/>
    </row>
    <row r="87" ht="22.5" customHeight="1">
      <c r="A87" s="368"/>
      <c r="B87" s="369"/>
      <c r="C87" s="326"/>
      <c r="D87" s="326"/>
      <c r="E87" s="370"/>
      <c r="F87" s="385"/>
      <c r="G87" s="326"/>
      <c r="H87" s="386"/>
      <c r="J87" s="382"/>
      <c r="K87" s="273"/>
      <c r="L87" s="273"/>
      <c r="M87" s="541"/>
      <c r="N87" s="274"/>
      <c r="O87" s="109"/>
      <c r="P87" s="269"/>
      <c r="R87" s="270"/>
      <c r="S87" s="273"/>
      <c r="T87" s="413"/>
      <c r="U87" s="274"/>
      <c r="V87" s="58"/>
      <c r="W87" s="61"/>
      <c r="X87" s="269"/>
      <c r="Z87" s="516"/>
      <c r="AA87" s="463"/>
      <c r="AB87" s="463"/>
      <c r="AC87" s="474"/>
      <c r="AD87" s="474"/>
      <c r="AE87" s="496"/>
      <c r="AF87" s="269"/>
      <c r="AH87" s="270"/>
      <c r="AI87" s="294"/>
      <c r="AJ87" s="294"/>
      <c r="AK87" s="295"/>
      <c r="AL87" s="295"/>
      <c r="AM87" s="61"/>
      <c r="AN87" s="269"/>
      <c r="AP87" s="401"/>
      <c r="AQ87" s="109"/>
      <c r="AR87" s="109"/>
      <c r="AS87" s="58"/>
      <c r="AT87" s="58"/>
      <c r="AU87" s="61"/>
      <c r="AV87" s="269"/>
      <c r="AX87" s="270"/>
      <c r="AY87" s="109"/>
      <c r="AZ87" s="373"/>
      <c r="BA87" s="58"/>
      <c r="BB87" s="58"/>
      <c r="BC87" s="61"/>
      <c r="BD87" s="269"/>
      <c r="BF87" s="194"/>
      <c r="BG87" s="61"/>
      <c r="BH87" s="61"/>
      <c r="BI87" s="81"/>
      <c r="BJ87" s="81"/>
      <c r="BK87" s="61"/>
      <c r="BL87" s="291"/>
    </row>
    <row r="88" ht="22.5" customHeight="1">
      <c r="A88" s="368"/>
      <c r="B88" s="369"/>
      <c r="C88" s="326"/>
      <c r="D88" s="326"/>
      <c r="E88" s="370"/>
      <c r="F88" s="385"/>
      <c r="G88" s="195"/>
      <c r="H88" s="371"/>
      <c r="J88" s="382"/>
      <c r="K88" s="430"/>
      <c r="L88" s="430"/>
      <c r="M88" s="542"/>
      <c r="N88" s="410"/>
      <c r="O88" s="109"/>
      <c r="P88" s="269"/>
      <c r="R88" s="270"/>
      <c r="S88" s="294"/>
      <c r="T88" s="411"/>
      <c r="U88" s="295"/>
      <c r="V88" s="58"/>
      <c r="W88" s="61"/>
      <c r="X88" s="269"/>
      <c r="Z88" s="537"/>
      <c r="AA88" s="460"/>
      <c r="AB88" s="460"/>
      <c r="AC88" s="470"/>
      <c r="AD88" s="470"/>
      <c r="AE88" s="515"/>
      <c r="AF88" s="269"/>
      <c r="AH88" s="270"/>
      <c r="AI88" s="273"/>
      <c r="AJ88" s="273"/>
      <c r="AK88" s="274"/>
      <c r="AL88" s="274"/>
      <c r="AM88" s="61"/>
      <c r="AN88" s="269"/>
      <c r="AP88" s="401"/>
      <c r="AQ88" s="109"/>
      <c r="AR88" s="109"/>
      <c r="AS88" s="58"/>
      <c r="AT88" s="58"/>
      <c r="AU88" s="109"/>
      <c r="AV88" s="269"/>
      <c r="AX88" s="270"/>
      <c r="AY88" s="109"/>
      <c r="AZ88" s="373"/>
      <c r="BA88" s="58"/>
      <c r="BB88" s="58"/>
      <c r="BC88" s="61"/>
      <c r="BD88" s="269"/>
      <c r="BF88" s="194"/>
      <c r="BG88" s="61"/>
      <c r="BH88" s="61"/>
      <c r="BI88" s="81"/>
      <c r="BJ88" s="81"/>
      <c r="BK88" s="61"/>
      <c r="BL88" s="291"/>
    </row>
    <row r="89" ht="22.5" customHeight="1">
      <c r="A89" s="368"/>
      <c r="B89" s="369"/>
      <c r="C89" s="326"/>
      <c r="D89" s="326"/>
      <c r="E89" s="370"/>
      <c r="F89" s="385"/>
      <c r="G89" s="326"/>
      <c r="H89" s="371"/>
      <c r="J89" s="543"/>
      <c r="K89" s="536"/>
      <c r="L89" s="536"/>
      <c r="M89" s="544"/>
      <c r="N89" s="560"/>
      <c r="O89" s="536"/>
      <c r="P89" s="546"/>
      <c r="R89" s="270"/>
      <c r="S89" s="273"/>
      <c r="T89" s="413"/>
      <c r="U89" s="274"/>
      <c r="V89" s="58"/>
      <c r="W89" s="61"/>
      <c r="X89" s="269"/>
      <c r="Z89" s="270"/>
      <c r="AA89" s="109"/>
      <c r="AB89" s="109"/>
      <c r="AC89" s="271"/>
      <c r="AD89" s="58"/>
      <c r="AE89" s="109"/>
      <c r="AF89" s="269"/>
      <c r="AH89" s="270"/>
      <c r="AI89" s="312"/>
      <c r="AJ89" s="373"/>
      <c r="AK89" s="58"/>
      <c r="AL89" s="58"/>
      <c r="AM89" s="61"/>
      <c r="AN89" s="269"/>
      <c r="AP89" s="270"/>
      <c r="AQ89" s="109"/>
      <c r="AR89" s="109"/>
      <c r="AS89" s="58"/>
      <c r="AT89" s="58"/>
      <c r="AU89" s="61"/>
      <c r="AV89" s="269"/>
      <c r="AX89" s="270"/>
      <c r="AY89" s="109"/>
      <c r="AZ89" s="373"/>
      <c r="BA89" s="58"/>
      <c r="BB89" s="58"/>
      <c r="BC89" s="61"/>
      <c r="BD89" s="269"/>
      <c r="BF89" s="194"/>
      <c r="BG89" s="61"/>
      <c r="BH89" s="61"/>
      <c r="BI89" s="81"/>
      <c r="BJ89" s="81"/>
      <c r="BK89" s="61"/>
      <c r="BL89" s="291"/>
    </row>
    <row r="90" ht="22.5" customHeight="1">
      <c r="A90" s="368"/>
      <c r="B90" s="369"/>
      <c r="C90" s="326"/>
      <c r="D90" s="326"/>
      <c r="E90" s="370"/>
      <c r="F90" s="385"/>
      <c r="G90" s="326"/>
      <c r="H90" s="371"/>
      <c r="J90" s="380"/>
      <c r="K90" s="294"/>
      <c r="L90" s="294"/>
      <c r="M90" s="409"/>
      <c r="N90" s="295"/>
      <c r="O90" s="61"/>
      <c r="P90" s="269"/>
      <c r="R90" s="270"/>
      <c r="S90" s="312"/>
      <c r="T90" s="312"/>
      <c r="U90" s="58"/>
      <c r="V90" s="58"/>
      <c r="W90" s="61"/>
      <c r="X90" s="269"/>
      <c r="Z90" s="270"/>
      <c r="AA90" s="109"/>
      <c r="AB90" s="109"/>
      <c r="AC90" s="58"/>
      <c r="AD90" s="58"/>
      <c r="AE90" s="61"/>
      <c r="AF90" s="269"/>
      <c r="AH90" s="270"/>
      <c r="AI90" s="312"/>
      <c r="AJ90" s="373"/>
      <c r="AK90" s="58"/>
      <c r="AL90" s="58"/>
      <c r="AM90" s="61"/>
      <c r="AN90" s="269"/>
      <c r="AP90" s="270"/>
      <c r="AQ90" s="109"/>
      <c r="AR90" s="109"/>
      <c r="AS90" s="58"/>
      <c r="AT90" s="58"/>
      <c r="AU90" s="61"/>
      <c r="AV90" s="269"/>
      <c r="AX90" s="270"/>
      <c r="AY90" s="109"/>
      <c r="AZ90" s="373"/>
      <c r="BA90" s="58"/>
      <c r="BB90" s="58"/>
      <c r="BC90" s="61"/>
      <c r="BD90" s="269"/>
      <c r="BF90" s="194"/>
      <c r="BG90" s="61"/>
      <c r="BH90" s="61"/>
      <c r="BI90" s="81"/>
      <c r="BJ90" s="81"/>
      <c r="BK90" s="61"/>
      <c r="BL90" s="291"/>
    </row>
    <row r="91" ht="22.5" customHeight="1">
      <c r="A91" s="368"/>
      <c r="B91" s="369"/>
      <c r="C91" s="326"/>
      <c r="D91" s="326"/>
      <c r="E91" s="370"/>
      <c r="F91" s="385"/>
      <c r="G91" s="326"/>
      <c r="H91" s="386"/>
      <c r="J91" s="382"/>
      <c r="K91" s="394"/>
      <c r="L91" s="273"/>
      <c r="M91" s="395"/>
      <c r="N91" s="274"/>
      <c r="O91" s="61"/>
      <c r="P91" s="269"/>
      <c r="R91" s="270"/>
      <c r="S91" s="312"/>
      <c r="T91" s="312"/>
      <c r="U91" s="58"/>
      <c r="V91" s="58"/>
      <c r="W91" s="61"/>
      <c r="X91" s="269"/>
      <c r="Z91" s="270"/>
      <c r="AA91" s="109"/>
      <c r="AB91" s="109"/>
      <c r="AC91" s="58"/>
      <c r="AD91" s="58"/>
      <c r="AE91" s="61"/>
      <c r="AF91" s="269"/>
      <c r="AH91" s="270"/>
      <c r="AI91" s="312"/>
      <c r="AJ91" s="373"/>
      <c r="AK91" s="58"/>
      <c r="AL91" s="58"/>
      <c r="AM91" s="61"/>
      <c r="AN91" s="269"/>
      <c r="AP91" s="270"/>
      <c r="AQ91" s="109"/>
      <c r="AR91" s="109"/>
      <c r="AS91" s="58"/>
      <c r="AT91" s="58"/>
      <c r="AU91" s="61"/>
      <c r="AV91" s="269"/>
      <c r="AX91" s="270"/>
      <c r="AY91" s="109"/>
      <c r="AZ91" s="373"/>
      <c r="BA91" s="58"/>
      <c r="BB91" s="58"/>
      <c r="BC91" s="61"/>
      <c r="BD91" s="269"/>
      <c r="BF91" s="194"/>
      <c r="BG91" s="61"/>
      <c r="BH91" s="61"/>
      <c r="BI91" s="81"/>
      <c r="BJ91" s="81"/>
      <c r="BK91" s="61"/>
      <c r="BL91" s="291"/>
    </row>
    <row r="92" ht="22.5" customHeight="1">
      <c r="A92" s="368"/>
      <c r="B92" s="369"/>
      <c r="C92" s="326"/>
      <c r="D92" s="326"/>
      <c r="E92" s="370"/>
      <c r="F92" s="385"/>
      <c r="G92" s="326"/>
      <c r="H92" s="371"/>
      <c r="J92" s="380"/>
      <c r="K92" s="294"/>
      <c r="L92" s="294"/>
      <c r="M92" s="409"/>
      <c r="N92" s="295"/>
      <c r="O92" s="61"/>
      <c r="P92" s="269"/>
      <c r="R92" s="270"/>
      <c r="S92" s="548"/>
      <c r="T92" s="109"/>
      <c r="U92" s="344"/>
      <c r="V92" s="58"/>
      <c r="W92" s="61"/>
      <c r="X92" s="298"/>
      <c r="Z92" s="270"/>
      <c r="AA92" s="109"/>
      <c r="AB92" s="109"/>
      <c r="AC92" s="58"/>
      <c r="AD92" s="58"/>
      <c r="AE92" s="61"/>
      <c r="AF92" s="269"/>
      <c r="AH92" s="270"/>
      <c r="AI92" s="312"/>
      <c r="AJ92" s="373"/>
      <c r="AK92" s="58"/>
      <c r="AL92" s="58"/>
      <c r="AM92" s="61"/>
      <c r="AN92" s="269"/>
      <c r="AP92" s="270"/>
      <c r="AQ92" s="109"/>
      <c r="AR92" s="109"/>
      <c r="AS92" s="58"/>
      <c r="AT92" s="58"/>
      <c r="AU92" s="61"/>
      <c r="AV92" s="269"/>
      <c r="AX92" s="270"/>
      <c r="AY92" s="109"/>
      <c r="AZ92" s="373"/>
      <c r="BA92" s="58"/>
      <c r="BB92" s="58"/>
      <c r="BC92" s="61"/>
      <c r="BD92" s="269"/>
      <c r="BF92" s="194"/>
      <c r="BG92" s="61"/>
      <c r="BH92" s="61"/>
      <c r="BI92" s="81"/>
      <c r="BJ92" s="81"/>
      <c r="BK92" s="61"/>
      <c r="BL92" s="291"/>
    </row>
    <row r="93" ht="22.5" customHeight="1">
      <c r="A93" s="368"/>
      <c r="B93" s="369"/>
      <c r="C93" s="326"/>
      <c r="D93" s="326"/>
      <c r="E93" s="370"/>
      <c r="F93" s="385"/>
      <c r="G93" s="326"/>
      <c r="H93" s="371"/>
      <c r="J93" s="382"/>
      <c r="K93" s="273"/>
      <c r="L93" s="273"/>
      <c r="M93" s="395"/>
      <c r="N93" s="410"/>
      <c r="O93" s="61"/>
      <c r="P93" s="269"/>
      <c r="R93" s="270"/>
      <c r="S93" s="109"/>
      <c r="T93" s="109"/>
      <c r="U93" s="344"/>
      <c r="V93" s="58"/>
      <c r="W93" s="61"/>
      <c r="X93" s="298"/>
      <c r="Z93" s="270"/>
      <c r="AA93" s="109"/>
      <c r="AB93" s="109"/>
      <c r="AC93" s="58"/>
      <c r="AD93" s="58"/>
      <c r="AE93" s="61"/>
      <c r="AF93" s="269"/>
      <c r="AH93" s="270"/>
      <c r="AI93" s="312"/>
      <c r="AJ93" s="312"/>
      <c r="AK93" s="58"/>
      <c r="AL93" s="58"/>
      <c r="AM93" s="61"/>
      <c r="AN93" s="269"/>
      <c r="AP93" s="270"/>
      <c r="AQ93" s="109"/>
      <c r="AR93" s="109"/>
      <c r="AS93" s="58"/>
      <c r="AT93" s="58"/>
      <c r="AU93" s="61"/>
      <c r="AV93" s="269"/>
      <c r="AX93" s="270"/>
      <c r="AY93" s="109"/>
      <c r="AZ93" s="373"/>
      <c r="BA93" s="58"/>
      <c r="BB93" s="58"/>
      <c r="BC93" s="61"/>
      <c r="BD93" s="269"/>
      <c r="BF93" s="194"/>
      <c r="BG93" s="61"/>
      <c r="BH93" s="61"/>
      <c r="BI93" s="81"/>
      <c r="BJ93" s="81"/>
      <c r="BK93" s="61"/>
      <c r="BL93" s="291"/>
    </row>
    <row r="94" ht="22.5" customHeight="1">
      <c r="A94" s="368"/>
      <c r="B94" s="369"/>
      <c r="C94" s="326"/>
      <c r="D94" s="326"/>
      <c r="E94" s="370"/>
      <c r="F94" s="385"/>
      <c r="G94" s="326"/>
      <c r="H94" s="371"/>
      <c r="J94" s="380"/>
      <c r="K94" s="294"/>
      <c r="L94" s="294"/>
      <c r="M94" s="409"/>
      <c r="N94" s="295"/>
      <c r="O94" s="61"/>
      <c r="P94" s="269"/>
      <c r="R94" s="270"/>
      <c r="S94" s="109"/>
      <c r="T94" s="109"/>
      <c r="U94" s="344"/>
      <c r="V94" s="58"/>
      <c r="W94" s="61"/>
      <c r="X94" s="298"/>
      <c r="Z94" s="270"/>
      <c r="AA94" s="294"/>
      <c r="AB94" s="294"/>
      <c r="AC94" s="409"/>
      <c r="AD94" s="391"/>
      <c r="AE94" s="61"/>
      <c r="AF94" s="269"/>
      <c r="AH94" s="270"/>
      <c r="AI94" s="312"/>
      <c r="AJ94" s="312"/>
      <c r="AK94" s="58"/>
      <c r="AL94" s="58"/>
      <c r="AM94" s="61"/>
      <c r="AN94" s="269"/>
      <c r="AP94" s="270"/>
      <c r="AQ94" s="109"/>
      <c r="AR94" s="109"/>
      <c r="AS94" s="58"/>
      <c r="AT94" s="58"/>
      <c r="AU94" s="61"/>
      <c r="AV94" s="269"/>
      <c r="AX94" s="270"/>
      <c r="AY94" s="109"/>
      <c r="AZ94" s="373"/>
      <c r="BA94" s="58"/>
      <c r="BB94" s="58"/>
      <c r="BC94" s="61"/>
      <c r="BD94" s="269"/>
      <c r="BE94" s="428"/>
      <c r="BF94" s="194"/>
      <c r="BG94" s="61"/>
      <c r="BH94" s="61"/>
      <c r="BI94" s="81"/>
      <c r="BJ94" s="81"/>
      <c r="BK94" s="61"/>
      <c r="BL94" s="291"/>
    </row>
    <row r="95" ht="22.5" customHeight="1">
      <c r="A95" s="368"/>
      <c r="B95" s="369"/>
      <c r="C95" s="326"/>
      <c r="D95" s="326"/>
      <c r="E95" s="370"/>
      <c r="F95" s="385"/>
      <c r="G95" s="326"/>
      <c r="H95" s="371"/>
      <c r="J95" s="382"/>
      <c r="K95" s="273"/>
      <c r="L95" s="273"/>
      <c r="M95" s="395"/>
      <c r="N95" s="410"/>
      <c r="O95" s="61"/>
      <c r="P95" s="269"/>
      <c r="R95" s="270"/>
      <c r="S95" s="109"/>
      <c r="T95" s="109"/>
      <c r="U95" s="344"/>
      <c r="V95" s="58"/>
      <c r="W95" s="61"/>
      <c r="X95" s="298"/>
      <c r="Z95" s="270"/>
      <c r="AA95" s="273"/>
      <c r="AB95" s="273"/>
      <c r="AC95" s="395"/>
      <c r="AD95" s="431"/>
      <c r="AE95" s="61"/>
      <c r="AF95" s="269"/>
      <c r="AH95" s="270"/>
      <c r="AI95" s="109"/>
      <c r="AJ95" s="373"/>
      <c r="AK95" s="58"/>
      <c r="AL95" s="58"/>
      <c r="AM95" s="61"/>
      <c r="AN95" s="269"/>
      <c r="AP95" s="270"/>
      <c r="AQ95" s="109"/>
      <c r="AR95" s="109"/>
      <c r="AS95" s="58"/>
      <c r="AT95" s="58"/>
      <c r="AU95" s="61"/>
      <c r="AV95" s="269"/>
      <c r="AX95" s="270"/>
      <c r="AY95" s="109"/>
      <c r="AZ95" s="373"/>
      <c r="BA95" s="58"/>
      <c r="BB95" s="58"/>
      <c r="BC95" s="61"/>
      <c r="BD95" s="269"/>
      <c r="BF95" s="194"/>
      <c r="BG95" s="61"/>
      <c r="BH95" s="61"/>
      <c r="BI95" s="81"/>
      <c r="BJ95" s="81"/>
      <c r="BK95" s="61"/>
      <c r="BL95" s="291"/>
    </row>
    <row r="96" ht="22.5" customHeight="1">
      <c r="A96" s="368"/>
      <c r="B96" s="369"/>
      <c r="C96" s="326"/>
      <c r="D96" s="326"/>
      <c r="E96" s="370"/>
      <c r="F96" s="385"/>
      <c r="G96" s="195"/>
      <c r="H96" s="371"/>
      <c r="J96" s="380"/>
      <c r="K96" s="294"/>
      <c r="L96" s="294"/>
      <c r="M96" s="409"/>
      <c r="N96" s="295"/>
      <c r="O96" s="61"/>
      <c r="P96" s="269"/>
      <c r="R96" s="270"/>
      <c r="S96" s="61"/>
      <c r="T96" s="61"/>
      <c r="U96" s="81"/>
      <c r="V96" s="58"/>
      <c r="W96" s="61"/>
      <c r="X96" s="298"/>
      <c r="Z96" s="270"/>
      <c r="AA96" s="294"/>
      <c r="AB96" s="294"/>
      <c r="AC96" s="409"/>
      <c r="AD96" s="391"/>
      <c r="AE96" s="61"/>
      <c r="AF96" s="269"/>
      <c r="AH96" s="270"/>
      <c r="AI96" s="109"/>
      <c r="AJ96" s="373"/>
      <c r="AK96" s="58"/>
      <c r="AL96" s="58"/>
      <c r="AM96" s="61"/>
      <c r="AN96" s="269"/>
      <c r="AP96" s="270"/>
      <c r="AQ96" s="109"/>
      <c r="AR96" s="109"/>
      <c r="AS96" s="58"/>
      <c r="AT96" s="58"/>
      <c r="AU96" s="61"/>
      <c r="AV96" s="269"/>
      <c r="AX96" s="270"/>
      <c r="AY96" s="109"/>
      <c r="AZ96" s="373"/>
      <c r="BA96" s="58"/>
      <c r="BB96" s="58"/>
      <c r="BC96" s="61"/>
      <c r="BD96" s="269"/>
      <c r="BF96" s="194"/>
      <c r="BG96" s="61"/>
      <c r="BH96" s="61"/>
      <c r="BI96" s="81"/>
      <c r="BJ96" s="81"/>
      <c r="BK96" s="61"/>
      <c r="BL96" s="291"/>
    </row>
    <row r="97" ht="22.5" customHeight="1">
      <c r="A97" s="368"/>
      <c r="B97" s="369"/>
      <c r="C97" s="326"/>
      <c r="D97" s="326"/>
      <c r="E97" s="370"/>
      <c r="F97" s="385"/>
      <c r="G97" s="326"/>
      <c r="H97" s="371"/>
      <c r="J97" s="270"/>
      <c r="K97" s="109"/>
      <c r="L97" s="109"/>
      <c r="M97" s="58"/>
      <c r="N97" s="344"/>
      <c r="O97" s="61"/>
      <c r="P97" s="269"/>
      <c r="R97" s="270"/>
      <c r="S97" s="61"/>
      <c r="T97" s="61"/>
      <c r="U97" s="81"/>
      <c r="V97" s="58"/>
      <c r="W97" s="61"/>
      <c r="X97" s="298"/>
      <c r="Z97" s="476"/>
      <c r="AA97" s="463"/>
      <c r="AB97" s="463"/>
      <c r="AC97" s="470"/>
      <c r="AD97" s="470"/>
      <c r="AE97" s="61"/>
      <c r="AF97" s="269"/>
      <c r="AH97" s="270"/>
      <c r="AI97" s="312"/>
      <c r="AJ97" s="373"/>
      <c r="AK97" s="58"/>
      <c r="AL97" s="58"/>
      <c r="AM97" s="109"/>
      <c r="AN97" s="298"/>
      <c r="AP97" s="270"/>
      <c r="AQ97" s="109"/>
      <c r="AR97" s="109"/>
      <c r="AS97" s="58"/>
      <c r="AT97" s="58"/>
      <c r="AU97" s="109"/>
      <c r="AV97" s="269"/>
      <c r="AX97" s="270"/>
      <c r="AY97" s="109"/>
      <c r="AZ97" s="373"/>
      <c r="BA97" s="58"/>
      <c r="BB97" s="58"/>
      <c r="BC97" s="109"/>
      <c r="BD97" s="269"/>
      <c r="BF97" s="194"/>
      <c r="BG97" s="61"/>
      <c r="BH97" s="61"/>
      <c r="BI97" s="81"/>
      <c r="BJ97" s="81"/>
      <c r="BK97" s="61"/>
      <c r="BL97" s="291"/>
    </row>
    <row r="98" ht="22.5" customHeight="1">
      <c r="A98" s="368"/>
      <c r="B98" s="369"/>
      <c r="C98" s="326"/>
      <c r="D98" s="326"/>
      <c r="E98" s="370"/>
      <c r="F98" s="385"/>
      <c r="G98" s="326"/>
      <c r="H98" s="371"/>
      <c r="J98" s="270"/>
      <c r="K98" s="109"/>
      <c r="L98" s="109"/>
      <c r="M98" s="58"/>
      <c r="N98" s="344"/>
      <c r="O98" s="61"/>
      <c r="P98" s="269"/>
      <c r="R98" s="270"/>
      <c r="S98" s="61"/>
      <c r="T98" s="61"/>
      <c r="U98" s="81"/>
      <c r="V98" s="58"/>
      <c r="W98" s="61"/>
      <c r="X98" s="298"/>
      <c r="Z98" s="401"/>
      <c r="AA98" s="273"/>
      <c r="AB98" s="273"/>
      <c r="AC98" s="274"/>
      <c r="AD98" s="274"/>
      <c r="AE98" s="61"/>
      <c r="AF98" s="269"/>
      <c r="AH98" s="270"/>
      <c r="AI98" s="109"/>
      <c r="AJ98" s="373"/>
      <c r="AK98" s="58"/>
      <c r="AL98" s="58"/>
      <c r="AM98" s="109"/>
      <c r="AN98" s="269"/>
      <c r="AP98" s="382"/>
      <c r="AQ98" s="273"/>
      <c r="AR98" s="273"/>
      <c r="AS98" s="383"/>
      <c r="AT98" s="410"/>
      <c r="AU98" s="61"/>
      <c r="AV98" s="269"/>
      <c r="AX98" s="270"/>
      <c r="AY98" s="109"/>
      <c r="AZ98" s="373"/>
      <c r="BA98" s="58"/>
      <c r="BB98" s="58"/>
      <c r="BC98" s="61"/>
      <c r="BD98" s="269"/>
      <c r="BF98" s="194"/>
      <c r="BG98" s="61"/>
      <c r="BH98" s="61"/>
      <c r="BI98" s="81"/>
      <c r="BJ98" s="81"/>
      <c r="BK98" s="61"/>
      <c r="BL98" s="291"/>
    </row>
    <row r="99" ht="22.5" customHeight="1">
      <c r="A99" s="368"/>
      <c r="B99" s="369"/>
      <c r="C99" s="326"/>
      <c r="D99" s="326"/>
      <c r="E99" s="370"/>
      <c r="F99" s="385"/>
      <c r="G99" s="326"/>
      <c r="H99" s="371"/>
      <c r="J99" s="270"/>
      <c r="K99" s="109"/>
      <c r="L99" s="109"/>
      <c r="M99" s="58"/>
      <c r="N99" s="344"/>
      <c r="O99" s="61"/>
      <c r="P99" s="269"/>
      <c r="R99" s="270"/>
      <c r="S99" s="61"/>
      <c r="T99" s="61"/>
      <c r="U99" s="81"/>
      <c r="V99" s="58"/>
      <c r="W99" s="61"/>
      <c r="X99" s="298"/>
      <c r="Z99" s="403"/>
      <c r="AA99" s="294"/>
      <c r="AB99" s="294"/>
      <c r="AC99" s="295"/>
      <c r="AD99" s="295"/>
      <c r="AE99" s="109"/>
      <c r="AF99" s="269"/>
      <c r="AH99" s="270"/>
      <c r="AI99" s="109"/>
      <c r="AJ99" s="373"/>
      <c r="AK99" s="58"/>
      <c r="AL99" s="58"/>
      <c r="AM99" s="61"/>
      <c r="AN99" s="269"/>
      <c r="AP99" s="380"/>
      <c r="AQ99" s="294"/>
      <c r="AR99" s="294"/>
      <c r="AS99" s="381"/>
      <c r="AT99" s="295"/>
      <c r="AU99" s="61"/>
      <c r="AV99" s="269"/>
      <c r="AX99" s="270"/>
      <c r="AY99" s="109"/>
      <c r="AZ99" s="373"/>
      <c r="BA99" s="58"/>
      <c r="BB99" s="58"/>
      <c r="BC99" s="61"/>
      <c r="BD99" s="269"/>
      <c r="BF99" s="194"/>
      <c r="BG99" s="61"/>
      <c r="BH99" s="61"/>
      <c r="BI99" s="81"/>
      <c r="BJ99" s="81"/>
      <c r="BK99" s="61"/>
      <c r="BL99" s="298"/>
    </row>
    <row r="100" ht="22.5" customHeight="1">
      <c r="A100" s="368"/>
      <c r="B100" s="369"/>
      <c r="C100" s="326"/>
      <c r="D100" s="326"/>
      <c r="E100" s="370"/>
      <c r="F100" s="385"/>
      <c r="G100" s="195"/>
      <c r="H100" s="371"/>
      <c r="J100" s="270"/>
      <c r="K100" s="109"/>
      <c r="L100" s="297"/>
      <c r="M100" s="58"/>
      <c r="N100" s="344"/>
      <c r="O100" s="61"/>
      <c r="P100" s="269"/>
      <c r="R100" s="194"/>
      <c r="S100" s="61"/>
      <c r="T100" s="61"/>
      <c r="U100" s="81"/>
      <c r="V100" s="81"/>
      <c r="W100" s="61"/>
      <c r="X100" s="298"/>
      <c r="Z100" s="401"/>
      <c r="AA100" s="273"/>
      <c r="AB100" s="273"/>
      <c r="AC100" s="274"/>
      <c r="AD100" s="274"/>
      <c r="AE100" s="61"/>
      <c r="AF100" s="269"/>
      <c r="AH100" s="270"/>
      <c r="AI100" s="109"/>
      <c r="AJ100" s="373"/>
      <c r="AK100" s="58"/>
      <c r="AL100" s="58"/>
      <c r="AM100" s="61"/>
      <c r="AN100" s="269"/>
      <c r="AP100" s="382"/>
      <c r="AQ100" s="430"/>
      <c r="AR100" s="430"/>
      <c r="AS100" s="410"/>
      <c r="AT100" s="410"/>
      <c r="AU100" s="61"/>
      <c r="AV100" s="269"/>
      <c r="AX100" s="270"/>
      <c r="AY100" s="109"/>
      <c r="AZ100" s="373"/>
      <c r="BA100" s="58"/>
      <c r="BB100" s="58"/>
      <c r="BC100" s="109"/>
      <c r="BD100" s="298"/>
      <c r="BF100" s="194"/>
      <c r="BG100" s="61"/>
      <c r="BH100" s="61"/>
      <c r="BI100" s="81"/>
      <c r="BJ100" s="81"/>
      <c r="BK100" s="61"/>
      <c r="BL100" s="298"/>
    </row>
    <row r="101" ht="22.5" customHeight="1">
      <c r="A101" s="368"/>
      <c r="B101" s="369"/>
      <c r="C101" s="326"/>
      <c r="D101" s="326"/>
      <c r="E101" s="370"/>
      <c r="F101" s="385"/>
      <c r="G101" s="195"/>
      <c r="H101" s="371"/>
      <c r="J101" s="270"/>
      <c r="K101" s="109"/>
      <c r="L101" s="109"/>
      <c r="M101" s="58"/>
      <c r="N101" s="344"/>
      <c r="O101" s="109"/>
      <c r="P101" s="269"/>
      <c r="R101" s="194"/>
      <c r="S101" s="61"/>
      <c r="T101" s="61"/>
      <c r="U101" s="81"/>
      <c r="V101" s="81"/>
      <c r="W101" s="61"/>
      <c r="X101" s="298"/>
      <c r="Z101" s="403"/>
      <c r="AA101" s="294"/>
      <c r="AB101" s="294"/>
      <c r="AC101" s="295"/>
      <c r="AD101" s="295"/>
      <c r="AE101" s="109"/>
      <c r="AF101" s="269"/>
      <c r="AH101" s="270"/>
      <c r="AI101" s="312"/>
      <c r="AJ101" s="373"/>
      <c r="AK101" s="58"/>
      <c r="AL101" s="58"/>
      <c r="AM101" s="61"/>
      <c r="AN101" s="269"/>
      <c r="AP101" s="380"/>
      <c r="AQ101" s="294"/>
      <c r="AR101" s="294"/>
      <c r="AS101" s="295"/>
      <c r="AT101" s="295"/>
      <c r="AU101" s="61"/>
      <c r="AV101" s="269"/>
      <c r="AX101" s="270"/>
      <c r="AY101" s="109"/>
      <c r="AZ101" s="373"/>
      <c r="BA101" s="58"/>
      <c r="BB101" s="58"/>
      <c r="BC101" s="61"/>
      <c r="BD101" s="269"/>
      <c r="BF101" s="194"/>
      <c r="BG101" s="61"/>
      <c r="BH101" s="61"/>
      <c r="BI101" s="81"/>
      <c r="BJ101" s="81"/>
      <c r="BK101" s="61"/>
      <c r="BL101" s="298"/>
    </row>
    <row r="102" ht="22.5" customHeight="1">
      <c r="A102" s="368"/>
      <c r="B102" s="369"/>
      <c r="C102" s="326"/>
      <c r="D102" s="326"/>
      <c r="E102" s="370"/>
      <c r="F102" s="385"/>
      <c r="G102" s="195"/>
      <c r="H102" s="371"/>
      <c r="J102" s="270"/>
      <c r="K102" s="109"/>
      <c r="L102" s="109"/>
      <c r="M102" s="58"/>
      <c r="N102" s="344"/>
      <c r="O102" s="61"/>
      <c r="P102" s="269"/>
      <c r="R102" s="194"/>
      <c r="S102" s="61"/>
      <c r="T102" s="61"/>
      <c r="U102" s="81"/>
      <c r="V102" s="81"/>
      <c r="W102" s="61"/>
      <c r="X102" s="298"/>
      <c r="Z102" s="401"/>
      <c r="AA102" s="273"/>
      <c r="AB102" s="273"/>
      <c r="AC102" s="402"/>
      <c r="AD102" s="402"/>
      <c r="AE102" s="109"/>
      <c r="AF102" s="269"/>
      <c r="AH102" s="270"/>
      <c r="AI102" s="312"/>
      <c r="AJ102" s="373"/>
      <c r="AK102" s="58"/>
      <c r="AL102" s="58"/>
      <c r="AM102" s="61"/>
      <c r="AN102" s="269"/>
      <c r="AP102" s="382"/>
      <c r="AQ102" s="273"/>
      <c r="AR102" s="273"/>
      <c r="AS102" s="274"/>
      <c r="AT102" s="274"/>
      <c r="AU102" s="61"/>
      <c r="AV102" s="269"/>
      <c r="AX102" s="270"/>
      <c r="AY102" s="109"/>
      <c r="AZ102" s="373"/>
      <c r="BA102" s="58"/>
      <c r="BB102" s="58"/>
      <c r="BC102" s="61"/>
      <c r="BD102" s="269"/>
      <c r="BF102" s="194"/>
      <c r="BG102" s="61"/>
      <c r="BH102" s="61"/>
      <c r="BI102" s="81"/>
      <c r="BJ102" s="81"/>
      <c r="BK102" s="61"/>
      <c r="BL102" s="298"/>
    </row>
    <row r="103" ht="22.5" customHeight="1">
      <c r="A103" s="368"/>
      <c r="B103" s="369"/>
      <c r="C103" s="326"/>
      <c r="D103" s="326"/>
      <c r="E103" s="370"/>
      <c r="F103" s="385"/>
      <c r="G103" s="195"/>
      <c r="H103" s="371"/>
      <c r="J103" s="369"/>
      <c r="K103" s="443"/>
      <c r="L103" s="326"/>
      <c r="M103" s="370"/>
      <c r="N103" s="385"/>
      <c r="O103" s="195"/>
      <c r="P103" s="371"/>
      <c r="R103" s="194"/>
      <c r="S103" s="61"/>
      <c r="T103" s="61"/>
      <c r="U103" s="81"/>
      <c r="V103" s="81"/>
      <c r="W103" s="61"/>
      <c r="X103" s="298"/>
      <c r="Z103" s="403"/>
      <c r="AA103" s="294"/>
      <c r="AB103" s="294"/>
      <c r="AC103" s="295"/>
      <c r="AD103" s="295"/>
      <c r="AE103" s="61"/>
      <c r="AF103" s="269"/>
      <c r="AH103" s="270"/>
      <c r="AI103" s="109"/>
      <c r="AJ103" s="373"/>
      <c r="AK103" s="58"/>
      <c r="AL103" s="58"/>
      <c r="AM103" s="61"/>
      <c r="AN103" s="269"/>
      <c r="AP103" s="403"/>
      <c r="AQ103" s="417"/>
      <c r="AR103" s="294"/>
      <c r="AS103" s="295"/>
      <c r="AT103" s="295"/>
      <c r="AU103" s="109"/>
      <c r="AV103" s="269"/>
      <c r="AX103" s="270"/>
      <c r="AY103" s="109"/>
      <c r="AZ103" s="373"/>
      <c r="BA103" s="58"/>
      <c r="BB103" s="58"/>
      <c r="BC103" s="61"/>
      <c r="BD103" s="269"/>
      <c r="BF103" s="194"/>
      <c r="BG103" s="61"/>
      <c r="BH103" s="61"/>
      <c r="BI103" s="81"/>
      <c r="BJ103" s="81"/>
      <c r="BK103" s="61"/>
      <c r="BL103" s="298"/>
    </row>
    <row r="104" ht="22.5" customHeight="1">
      <c r="A104" s="368"/>
      <c r="B104" s="369"/>
      <c r="C104" s="326"/>
      <c r="D104" s="326"/>
      <c r="E104" s="370"/>
      <c r="F104" s="385"/>
      <c r="G104" s="195"/>
      <c r="H104" s="371"/>
      <c r="J104" s="369"/>
      <c r="K104" s="326"/>
      <c r="L104" s="326"/>
      <c r="M104" s="370"/>
      <c r="N104" s="385"/>
      <c r="O104" s="326"/>
      <c r="P104" s="386"/>
      <c r="R104" s="194"/>
      <c r="S104" s="61"/>
      <c r="T104" s="61"/>
      <c r="U104" s="81"/>
      <c r="V104" s="81"/>
      <c r="W104" s="61"/>
      <c r="X104" s="298"/>
      <c r="Z104" s="401"/>
      <c r="AA104" s="273"/>
      <c r="AB104" s="273"/>
      <c r="AC104" s="274"/>
      <c r="AD104" s="274"/>
      <c r="AE104" s="61"/>
      <c r="AF104" s="269"/>
      <c r="AH104" s="270"/>
      <c r="AI104" s="109"/>
      <c r="AJ104" s="373"/>
      <c r="AK104" s="58"/>
      <c r="AL104" s="58"/>
      <c r="AM104" s="61"/>
      <c r="AN104" s="269"/>
      <c r="AP104" s="401"/>
      <c r="AQ104" s="273"/>
      <c r="AR104" s="273"/>
      <c r="AS104" s="274"/>
      <c r="AT104" s="274"/>
      <c r="AU104" s="61"/>
      <c r="AV104" s="269"/>
      <c r="AX104" s="270"/>
      <c r="AY104" s="109"/>
      <c r="AZ104" s="109"/>
      <c r="BA104" s="58"/>
      <c r="BB104" s="58"/>
      <c r="BC104" s="61"/>
      <c r="BD104" s="269"/>
      <c r="BF104" s="194"/>
      <c r="BG104" s="61"/>
      <c r="BH104" s="61"/>
      <c r="BI104" s="81"/>
      <c r="BJ104" s="81"/>
      <c r="BK104" s="61"/>
      <c r="BL104" s="298"/>
    </row>
    <row r="105" ht="22.5" customHeight="1">
      <c r="A105" s="368"/>
      <c r="B105" s="369"/>
      <c r="C105" s="326"/>
      <c r="D105" s="326"/>
      <c r="E105" s="370"/>
      <c r="F105" s="385"/>
      <c r="G105" s="326"/>
      <c r="H105" s="371"/>
      <c r="J105" s="369"/>
      <c r="K105" s="109"/>
      <c r="L105" s="109"/>
      <c r="M105" s="58"/>
      <c r="N105" s="344"/>
      <c r="O105" s="61"/>
      <c r="P105" s="269"/>
      <c r="R105" s="194"/>
      <c r="S105" s="61"/>
      <c r="T105" s="61"/>
      <c r="U105" s="81"/>
      <c r="V105" s="81"/>
      <c r="W105" s="61"/>
      <c r="X105" s="298"/>
      <c r="Z105" s="403"/>
      <c r="AA105" s="294"/>
      <c r="AB105" s="294"/>
      <c r="AC105" s="295"/>
      <c r="AD105" s="295"/>
      <c r="AE105" s="61"/>
      <c r="AF105" s="269"/>
      <c r="AH105" s="270"/>
      <c r="AI105" s="273"/>
      <c r="AJ105" s="273"/>
      <c r="AK105" s="274"/>
      <c r="AL105" s="274"/>
      <c r="AM105" s="61"/>
      <c r="AN105" s="269"/>
      <c r="AP105" s="403"/>
      <c r="AQ105" s="294"/>
      <c r="AR105" s="294"/>
      <c r="AS105" s="295"/>
      <c r="AT105" s="295"/>
      <c r="AU105" s="61"/>
      <c r="AV105" s="269"/>
      <c r="AX105" s="270"/>
      <c r="AY105" s="109"/>
      <c r="AZ105" s="373"/>
      <c r="BA105" s="58"/>
      <c r="BB105" s="58"/>
      <c r="BC105" s="61"/>
      <c r="BD105" s="269"/>
      <c r="BF105" s="194"/>
      <c r="BG105" s="61"/>
      <c r="BH105" s="61"/>
      <c r="BI105" s="81"/>
      <c r="BJ105" s="81"/>
      <c r="BK105" s="61"/>
      <c r="BL105" s="298"/>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c r="AA106" s="273"/>
      <c r="AB106" s="273"/>
      <c r="AC106" s="274"/>
      <c r="AD106" s="274"/>
      <c r="AE106" s="61"/>
      <c r="AF106" s="269"/>
      <c r="AH106" s="270"/>
      <c r="AI106" s="294"/>
      <c r="AJ106" s="294"/>
      <c r="AK106" s="295"/>
      <c r="AL106" s="295"/>
      <c r="AM106" s="61"/>
      <c r="AN106" s="269"/>
      <c r="AP106" s="401"/>
      <c r="AQ106" s="273"/>
      <c r="AR106" s="273"/>
      <c r="AS106" s="274"/>
      <c r="AT106" s="274"/>
      <c r="AU106" s="109"/>
      <c r="AV106" s="298"/>
      <c r="AX106" s="270"/>
      <c r="AY106" s="109"/>
      <c r="AZ106" s="373"/>
      <c r="BA106" s="58"/>
      <c r="BB106" s="58"/>
      <c r="BC106" s="61"/>
      <c r="BD106" s="269"/>
      <c r="BF106" s="194"/>
      <c r="BG106" s="61"/>
      <c r="BH106" s="61"/>
      <c r="BI106" s="81"/>
      <c r="BJ106" s="81"/>
      <c r="BK106" s="61"/>
      <c r="BL106" s="298"/>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c r="AA107" s="294"/>
      <c r="AB107" s="294"/>
      <c r="AC107" s="295"/>
      <c r="AD107" s="295"/>
      <c r="AE107" s="61"/>
      <c r="AF107" s="269"/>
      <c r="AH107" s="194"/>
      <c r="AI107" s="61"/>
      <c r="AJ107" s="61"/>
      <c r="AK107" s="81"/>
      <c r="AL107" s="81"/>
      <c r="AM107" s="61"/>
      <c r="AN107" s="298"/>
      <c r="AP107" s="403"/>
      <c r="AQ107" s="294"/>
      <c r="AR107" s="294"/>
      <c r="AS107" s="295"/>
      <c r="AT107" s="295"/>
      <c r="AU107" s="61"/>
      <c r="AV107" s="269"/>
      <c r="AX107" s="270"/>
      <c r="AY107" s="109"/>
      <c r="AZ107" s="373"/>
      <c r="BA107" s="58"/>
      <c r="BB107" s="58"/>
      <c r="BC107" s="61"/>
      <c r="BD107" s="269"/>
      <c r="BF107" s="194"/>
      <c r="BG107" s="61"/>
      <c r="BH107" s="61"/>
      <c r="BI107" s="81"/>
      <c r="BJ107" s="81"/>
      <c r="BK107" s="61"/>
      <c r="BL107" s="298"/>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c r="AA108" s="273"/>
      <c r="AB108" s="273"/>
      <c r="AC108" s="274"/>
      <c r="AD108" s="274"/>
      <c r="AE108" s="61"/>
      <c r="AF108" s="269"/>
      <c r="AH108" s="194"/>
      <c r="AI108" s="61"/>
      <c r="AJ108" s="61"/>
      <c r="AK108" s="81"/>
      <c r="AL108" s="81"/>
      <c r="AM108" s="61"/>
      <c r="AN108" s="298"/>
      <c r="AP108" s="401"/>
      <c r="AQ108" s="273"/>
      <c r="AR108" s="273"/>
      <c r="AS108" s="274"/>
      <c r="AT108" s="274"/>
      <c r="AU108" s="109"/>
      <c r="AV108" s="269"/>
      <c r="AX108" s="270"/>
      <c r="AY108" s="109"/>
      <c r="AZ108" s="373"/>
      <c r="BA108" s="58"/>
      <c r="BB108" s="58"/>
      <c r="BC108" s="109"/>
      <c r="BD108" s="269"/>
      <c r="BF108" s="194"/>
      <c r="BG108" s="61"/>
      <c r="BH108" s="61"/>
      <c r="BI108" s="81"/>
      <c r="BJ108" s="81"/>
      <c r="BK108" s="61"/>
      <c r="BL108" s="298"/>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c r="AA109" s="535"/>
      <c r="AB109" s="273"/>
      <c r="AC109" s="383"/>
      <c r="AD109" s="410"/>
      <c r="AE109" s="61"/>
      <c r="AF109" s="269"/>
      <c r="AH109" s="270"/>
      <c r="AI109" s="61"/>
      <c r="AJ109" s="550"/>
      <c r="AK109" s="344"/>
      <c r="AL109" s="344"/>
      <c r="AM109" s="61"/>
      <c r="AN109" s="298"/>
      <c r="AP109" s="403"/>
      <c r="AQ109" s="294"/>
      <c r="AR109" s="294"/>
      <c r="AS109" s="295"/>
      <c r="AT109" s="295"/>
      <c r="AU109" s="61"/>
      <c r="AV109" s="269"/>
      <c r="AX109" s="270"/>
      <c r="AY109" s="109"/>
      <c r="AZ109" s="373"/>
      <c r="BA109" s="58"/>
      <c r="BB109" s="58"/>
      <c r="BC109" s="61"/>
      <c r="BD109" s="269"/>
      <c r="BF109" s="194"/>
      <c r="BG109" s="61"/>
      <c r="BH109" s="61"/>
      <c r="BI109" s="81"/>
      <c r="BJ109" s="81"/>
      <c r="BK109" s="61"/>
      <c r="BL109" s="298"/>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c r="AA110" s="294"/>
      <c r="AB110" s="294"/>
      <c r="AC110" s="381"/>
      <c r="AD110" s="295"/>
      <c r="AE110" s="61"/>
      <c r="AF110" s="269"/>
      <c r="AH110" s="270"/>
      <c r="AI110" s="109"/>
      <c r="AJ110" s="373"/>
      <c r="AK110" s="344"/>
      <c r="AL110" s="344"/>
      <c r="AM110" s="61"/>
      <c r="AN110" s="298"/>
      <c r="AP110" s="401"/>
      <c r="AQ110" s="273"/>
      <c r="AR110" s="273"/>
      <c r="AS110" s="274"/>
      <c r="AT110" s="274"/>
      <c r="AU110" s="61"/>
      <c r="AV110" s="269"/>
      <c r="AX110" s="270"/>
      <c r="AY110" s="109"/>
      <c r="AZ110" s="373"/>
      <c r="BA110" s="58"/>
      <c r="BB110" s="58"/>
      <c r="BC110" s="61"/>
      <c r="BD110" s="269"/>
      <c r="BF110" s="194"/>
      <c r="BG110" s="61"/>
      <c r="BH110" s="61"/>
      <c r="BI110" s="81"/>
      <c r="BJ110" s="81"/>
      <c r="BK110" s="61"/>
      <c r="BL110" s="298"/>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c r="AA111" s="294"/>
      <c r="AB111" s="294"/>
      <c r="AC111" s="381"/>
      <c r="AD111" s="295"/>
      <c r="AE111" s="61"/>
      <c r="AF111" s="269"/>
      <c r="AH111" s="270"/>
      <c r="AI111" s="109"/>
      <c r="AJ111" s="373"/>
      <c r="AK111" s="344"/>
      <c r="AL111" s="344"/>
      <c r="AM111" s="61"/>
      <c r="AN111" s="298"/>
      <c r="AP111" s="403"/>
      <c r="AQ111" s="294"/>
      <c r="AR111" s="294"/>
      <c r="AS111" s="295"/>
      <c r="AT111" s="295"/>
      <c r="AU111" s="61"/>
      <c r="AV111" s="269"/>
      <c r="AX111" s="270"/>
      <c r="AY111" s="294"/>
      <c r="AZ111" s="294"/>
      <c r="BA111" s="295"/>
      <c r="BB111" s="58"/>
      <c r="BC111" s="61"/>
      <c r="BD111" s="269"/>
      <c r="BF111" s="194"/>
      <c r="BG111" s="61"/>
      <c r="BH111" s="61"/>
      <c r="BI111" s="81"/>
      <c r="BJ111" s="81"/>
      <c r="BK111" s="61"/>
      <c r="BL111" s="298"/>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c r="AA112" s="273"/>
      <c r="AB112" s="273"/>
      <c r="AC112" s="383"/>
      <c r="AD112" s="293"/>
      <c r="AE112" s="109"/>
      <c r="AF112" s="298"/>
      <c r="AH112" s="270"/>
      <c r="AI112" s="109"/>
      <c r="AJ112" s="373"/>
      <c r="AK112" s="344"/>
      <c r="AL112" s="344"/>
      <c r="AM112" s="61"/>
      <c r="AN112" s="298"/>
      <c r="AP112" s="513"/>
      <c r="AQ112" s="273"/>
      <c r="AR112" s="273"/>
      <c r="AS112" s="274"/>
      <c r="AT112" s="274"/>
      <c r="AU112" s="61"/>
      <c r="AV112" s="269"/>
      <c r="AX112" s="270"/>
      <c r="AY112" s="430"/>
      <c r="AZ112" s="430"/>
      <c r="BA112" s="410"/>
      <c r="BB112" s="58"/>
      <c r="BC112" s="61"/>
      <c r="BD112" s="269"/>
      <c r="BF112" s="194"/>
      <c r="BG112" s="61"/>
      <c r="BH112" s="61"/>
      <c r="BI112" s="81"/>
      <c r="BJ112" s="81"/>
      <c r="BK112" s="61"/>
      <c r="BL112" s="298"/>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c r="AQ113" s="294"/>
      <c r="AR113" s="294"/>
      <c r="AS113" s="295"/>
      <c r="AT113" s="295"/>
      <c r="AU113" s="61"/>
      <c r="AV113" s="269"/>
      <c r="AX113" s="270"/>
      <c r="AY113" s="405"/>
      <c r="AZ113" s="405"/>
      <c r="BA113" s="406"/>
      <c r="BB113" s="58"/>
      <c r="BC113" s="61"/>
      <c r="BD113" s="269"/>
      <c r="BF113" s="194"/>
      <c r="BG113" s="61"/>
      <c r="BH113" s="61"/>
      <c r="BI113" s="81"/>
      <c r="BJ113" s="81"/>
      <c r="BK113" s="61"/>
      <c r="BL113" s="298"/>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c r="AQ114" s="273"/>
      <c r="AR114" s="273"/>
      <c r="AS114" s="274"/>
      <c r="AT114" s="274"/>
      <c r="AU114" s="61"/>
      <c r="AV114" s="269"/>
      <c r="AX114" s="270"/>
      <c r="AY114" s="430"/>
      <c r="AZ114" s="430"/>
      <c r="BA114" s="410"/>
      <c r="BB114" s="58"/>
      <c r="BC114" s="109"/>
      <c r="BD114" s="269"/>
      <c r="BF114" s="194"/>
      <c r="BG114" s="61"/>
      <c r="BH114" s="61"/>
      <c r="BI114" s="81"/>
      <c r="BJ114" s="81"/>
      <c r="BK114" s="61"/>
      <c r="BL114" s="298"/>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c r="AQ115" s="294"/>
      <c r="AR115" s="294"/>
      <c r="AS115" s="295"/>
      <c r="AT115" s="295"/>
      <c r="AU115" s="61"/>
      <c r="AV115" s="269"/>
      <c r="AX115" s="270"/>
      <c r="AY115" s="109"/>
      <c r="AZ115" s="373"/>
      <c r="BA115" s="58"/>
      <c r="BB115" s="58"/>
      <c r="BC115" s="61"/>
      <c r="BD115" s="298"/>
      <c r="BF115" s="194"/>
      <c r="BG115" s="61"/>
      <c r="BH115" s="61"/>
      <c r="BI115" s="81"/>
      <c r="BJ115" s="81"/>
      <c r="BK115" s="61"/>
      <c r="BL115" s="298"/>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c r="AQ116" s="465"/>
      <c r="AR116" s="273"/>
      <c r="AS116" s="274"/>
      <c r="AT116" s="274"/>
      <c r="AU116" s="109"/>
      <c r="AV116" s="269"/>
      <c r="AX116" s="270"/>
      <c r="AY116" s="109"/>
      <c r="AZ116" s="373"/>
      <c r="BA116" s="58"/>
      <c r="BB116" s="58"/>
      <c r="BC116" s="61"/>
      <c r="BD116" s="298"/>
      <c r="BF116" s="194"/>
      <c r="BG116" s="61"/>
      <c r="BH116" s="61"/>
      <c r="BI116" s="81"/>
      <c r="BJ116" s="81"/>
      <c r="BK116" s="61"/>
      <c r="BL116" s="298"/>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c r="AQ117" s="294"/>
      <c r="AR117" s="294"/>
      <c r="AS117" s="295"/>
      <c r="AT117" s="295"/>
      <c r="AU117" s="61"/>
      <c r="AV117" s="269"/>
      <c r="AX117" s="270"/>
      <c r="AY117" s="109"/>
      <c r="AZ117" s="373"/>
      <c r="BA117" s="58"/>
      <c r="BB117" s="58"/>
      <c r="BC117" s="61"/>
      <c r="BD117" s="298"/>
      <c r="BF117" s="194"/>
      <c r="BG117" s="61"/>
      <c r="BH117" s="61"/>
      <c r="BI117" s="81"/>
      <c r="BJ117" s="81"/>
      <c r="BK117" s="61"/>
      <c r="BL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c r="AQ118" s="273"/>
      <c r="AR118" s="273"/>
      <c r="AS118" s="274"/>
      <c r="AT118" s="274"/>
      <c r="AU118" s="61"/>
      <c r="AV118" s="269"/>
      <c r="AX118" s="270"/>
      <c r="AY118" s="109"/>
      <c r="AZ118" s="373"/>
      <c r="BA118" s="58"/>
      <c r="BB118" s="58"/>
      <c r="BC118" s="61"/>
      <c r="BD118" s="298"/>
      <c r="BF118" s="194"/>
      <c r="BG118" s="61"/>
      <c r="BH118" s="61"/>
      <c r="BI118" s="81"/>
      <c r="BJ118" s="81"/>
      <c r="BK118" s="61"/>
      <c r="BL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c r="AQ119" s="294"/>
      <c r="AR119" s="294"/>
      <c r="AS119" s="295"/>
      <c r="AT119" s="295"/>
      <c r="AU119" s="61"/>
      <c r="AV119" s="269"/>
      <c r="AX119" s="270"/>
      <c r="AY119" s="109"/>
      <c r="AZ119" s="373"/>
      <c r="BA119" s="58"/>
      <c r="BB119" s="58"/>
      <c r="BC119" s="109"/>
      <c r="BD119" s="298"/>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c r="AQ120" s="273"/>
      <c r="AR120" s="273"/>
      <c r="AS120" s="274"/>
      <c r="AT120" s="274"/>
      <c r="AU120" s="109"/>
      <c r="AV120" s="298"/>
      <c r="AX120" s="270"/>
      <c r="AY120" s="109"/>
      <c r="AZ120" s="373"/>
      <c r="BA120" s="58"/>
      <c r="BB120" s="58"/>
      <c r="BC120" s="109"/>
      <c r="BD120" s="298"/>
      <c r="BF120" s="194"/>
      <c r="BG120" s="61"/>
      <c r="BH120" s="61"/>
      <c r="BI120" s="81"/>
      <c r="BJ120" s="81"/>
      <c r="BK120" s="61"/>
      <c r="BL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c r="AQ121" s="273"/>
      <c r="AR121" s="273"/>
      <c r="AS121" s="383"/>
      <c r="AT121" s="274"/>
      <c r="AU121" s="61"/>
      <c r="AV121" s="269"/>
      <c r="AX121" s="270"/>
      <c r="AY121" s="294"/>
      <c r="AZ121" s="294"/>
      <c r="BA121" s="295"/>
      <c r="BB121" s="58"/>
      <c r="BC121" s="61"/>
      <c r="BD121" s="298"/>
      <c r="BF121" s="194"/>
      <c r="BG121" s="61"/>
      <c r="BH121" s="61"/>
      <c r="BI121" s="81"/>
      <c r="BJ121" s="81"/>
      <c r="BK121" s="61"/>
      <c r="BL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273"/>
      <c r="AZ122" s="273"/>
      <c r="BA122" s="274"/>
      <c r="BB122" s="58"/>
      <c r="BC122" s="61"/>
      <c r="BD122" s="298"/>
      <c r="BF122" s="194"/>
      <c r="BG122" s="61"/>
      <c r="BH122" s="61"/>
      <c r="BI122" s="81"/>
      <c r="BJ122" s="81"/>
      <c r="BK122" s="61"/>
      <c r="BL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294"/>
      <c r="AZ123" s="294"/>
      <c r="BA123" s="295"/>
      <c r="BB123" s="58"/>
      <c r="BC123" s="61"/>
      <c r="BD123" s="298"/>
      <c r="BF123" s="194"/>
      <c r="BG123" s="61"/>
      <c r="BH123" s="61"/>
      <c r="BI123" s="81"/>
      <c r="BJ123" s="81"/>
      <c r="BK123" s="61"/>
      <c r="BL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430"/>
      <c r="AZ124" s="430"/>
      <c r="BA124" s="410"/>
      <c r="BB124" s="58"/>
      <c r="BC124" s="109"/>
      <c r="BD124" s="298"/>
      <c r="BF124" s="194"/>
      <c r="BG124" s="61"/>
      <c r="BH124" s="61"/>
      <c r="BI124" s="81"/>
      <c r="BJ124" s="81"/>
      <c r="BK124" s="61"/>
      <c r="BL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294"/>
      <c r="AZ125" s="294"/>
      <c r="BA125" s="295"/>
      <c r="BB125" s="58"/>
      <c r="BC125" s="61"/>
      <c r="BD125" s="298"/>
      <c r="BF125" s="194"/>
      <c r="BG125" s="61"/>
      <c r="BH125" s="61"/>
      <c r="BI125" s="81"/>
      <c r="BJ125" s="81"/>
      <c r="BK125" s="61"/>
      <c r="BL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273"/>
      <c r="AZ126" s="273"/>
      <c r="BA126" s="274"/>
      <c r="BB126" s="58"/>
      <c r="BC126" s="61"/>
      <c r="BD126" s="298"/>
      <c r="BF126" s="194"/>
      <c r="BG126" s="61"/>
      <c r="BH126" s="61"/>
      <c r="BI126" s="81"/>
      <c r="BJ126" s="81"/>
      <c r="BK126" s="61"/>
      <c r="BL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405"/>
      <c r="AZ127" s="405"/>
      <c r="BA127" s="406"/>
      <c r="BB127" s="58"/>
      <c r="BC127" s="109"/>
      <c r="BD127" s="298"/>
      <c r="BF127" s="194"/>
      <c r="BG127" s="61"/>
      <c r="BH127" s="61"/>
      <c r="BI127" s="81"/>
      <c r="BJ127" s="81"/>
      <c r="BK127" s="61"/>
      <c r="BL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row>
    <row r="237" ht="22.5" customHeight="1">
      <c r="A237" s="368"/>
      <c r="B237" s="444"/>
      <c r="C237" s="195"/>
      <c r="D237" s="195"/>
      <c r="E237" s="199"/>
      <c r="F237" s="199"/>
      <c r="G237" s="195"/>
      <c r="H237" s="371"/>
      <c r="J237" s="194"/>
      <c r="K237" s="61"/>
      <c r="L237" s="61"/>
      <c r="M237" s="81"/>
      <c r="N237" s="81"/>
      <c r="O237" s="61"/>
      <c r="P237" s="269"/>
      <c r="R237" s="194"/>
      <c r="S237" s="61"/>
      <c r="T237" s="61"/>
      <c r="U237" s="81"/>
      <c r="V237" s="81"/>
      <c r="W237" s="61"/>
      <c r="X237" s="269"/>
      <c r="Z237" s="194"/>
      <c r="AA237" s="61"/>
      <c r="AB237" s="61"/>
      <c r="AC237" s="81"/>
      <c r="AD237" s="81"/>
      <c r="AE237" s="61"/>
      <c r="AF237" s="269"/>
      <c r="AH237" s="349"/>
      <c r="AI237" s="290"/>
      <c r="AJ237" s="277"/>
      <c r="AK237" s="350"/>
      <c r="AL237" s="350"/>
      <c r="AM237" s="290"/>
      <c r="AN237" s="315"/>
      <c r="AP237" s="346"/>
      <c r="AQ237" s="300"/>
      <c r="AR237" s="300"/>
      <c r="AS237" s="345"/>
      <c r="AT237" s="345"/>
      <c r="AU237" s="300"/>
      <c r="AV237" s="313"/>
      <c r="AX237" s="349"/>
      <c r="AY237" s="290"/>
      <c r="AZ237" s="277"/>
      <c r="BA237" s="350"/>
      <c r="BB237" s="350"/>
      <c r="BC237" s="290"/>
      <c r="BD237" s="281"/>
      <c r="BF237" s="346"/>
      <c r="BG237" s="300"/>
      <c r="BH237" s="300"/>
      <c r="BI237" s="345"/>
      <c r="BJ237" s="345"/>
      <c r="BK237" s="300"/>
      <c r="BL237" s="286"/>
    </row>
    <row r="238" ht="22.5" customHeight="1">
      <c r="A238" s="368"/>
      <c r="B238" s="444"/>
      <c r="C238" s="195"/>
      <c r="D238" s="195"/>
      <c r="E238" s="199"/>
      <c r="F238" s="199"/>
      <c r="G238" s="195"/>
      <c r="H238" s="371"/>
      <c r="J238" s="194"/>
      <c r="K238" s="61"/>
      <c r="L238" s="61"/>
      <c r="M238" s="81"/>
      <c r="N238" s="81"/>
      <c r="O238" s="61"/>
      <c r="P238" s="269"/>
      <c r="R238" s="194"/>
      <c r="S238" s="61"/>
      <c r="T238" s="61"/>
      <c r="U238" s="81"/>
      <c r="V238" s="81"/>
      <c r="W238" s="61"/>
      <c r="X238" s="269"/>
      <c r="Z238" s="194"/>
      <c r="AA238" s="61"/>
      <c r="AB238" s="61"/>
      <c r="AC238" s="81"/>
      <c r="AD238" s="81"/>
      <c r="AE238" s="61"/>
      <c r="AF238" s="269"/>
      <c r="AH238" s="349"/>
      <c r="AI238" s="290"/>
      <c r="AJ238" s="277"/>
      <c r="AK238" s="350"/>
      <c r="AL238" s="350"/>
      <c r="AM238" s="290"/>
      <c r="AN238" s="315"/>
      <c r="AP238" s="346"/>
      <c r="AQ238" s="300"/>
      <c r="AR238" s="300"/>
      <c r="AS238" s="345"/>
      <c r="AT238" s="345"/>
      <c r="AU238" s="300"/>
      <c r="AV238" s="313"/>
      <c r="AX238" s="349"/>
      <c r="AY238" s="290"/>
      <c r="AZ238" s="277"/>
      <c r="BA238" s="350"/>
      <c r="BB238" s="350"/>
      <c r="BC238" s="290"/>
      <c r="BD238" s="281"/>
      <c r="BF238" s="346"/>
      <c r="BG238" s="300"/>
      <c r="BH238" s="300"/>
      <c r="BI238" s="345"/>
      <c r="BJ238" s="345"/>
      <c r="BK238" s="300"/>
      <c r="BL238" s="286"/>
    </row>
    <row r="239" ht="22.5" customHeight="1">
      <c r="A239" s="368"/>
      <c r="B239" s="444"/>
      <c r="C239" s="195"/>
      <c r="D239" s="195"/>
      <c r="E239" s="199"/>
      <c r="F239" s="199"/>
      <c r="G239" s="195"/>
      <c r="H239" s="371"/>
      <c r="J239" s="194"/>
      <c r="K239" s="61"/>
      <c r="L239" s="61"/>
      <c r="M239" s="81"/>
      <c r="N239" s="81"/>
      <c r="O239" s="61"/>
      <c r="P239" s="269"/>
      <c r="R239" s="194"/>
      <c r="S239" s="61"/>
      <c r="T239" s="61"/>
      <c r="U239" s="81"/>
      <c r="V239" s="81"/>
      <c r="W239" s="61"/>
      <c r="X239" s="269"/>
      <c r="Z239" s="194"/>
      <c r="AA239" s="61"/>
      <c r="AB239" s="61"/>
      <c r="AC239" s="81"/>
      <c r="AD239" s="81"/>
      <c r="AE239" s="61"/>
      <c r="AF239" s="269"/>
      <c r="AH239" s="349"/>
      <c r="AI239" s="290"/>
      <c r="AJ239" s="277"/>
      <c r="AK239" s="350"/>
      <c r="AL239" s="350"/>
      <c r="AM239" s="290"/>
      <c r="AN239" s="315"/>
      <c r="AP239" s="346"/>
      <c r="AQ239" s="300"/>
      <c r="AR239" s="300"/>
      <c r="AS239" s="345"/>
      <c r="AT239" s="345"/>
      <c r="AU239" s="300"/>
      <c r="AV239" s="313"/>
      <c r="AX239" s="349"/>
      <c r="AY239" s="290"/>
      <c r="AZ239" s="277"/>
      <c r="BA239" s="350"/>
      <c r="BB239" s="350"/>
      <c r="BC239" s="290"/>
      <c r="BD239" s="281"/>
      <c r="BF239" s="346"/>
      <c r="BG239" s="300"/>
      <c r="BH239" s="300"/>
      <c r="BI239" s="345"/>
      <c r="BJ239" s="345"/>
      <c r="BK239" s="300"/>
      <c r="BL239" s="286"/>
    </row>
    <row r="240" ht="22.5" customHeight="1">
      <c r="A240" s="368"/>
      <c r="B240" s="444"/>
      <c r="C240" s="195"/>
      <c r="D240" s="195"/>
      <c r="E240" s="199"/>
      <c r="F240" s="199"/>
      <c r="G240" s="195"/>
      <c r="H240" s="371"/>
      <c r="J240" s="194"/>
      <c r="K240" s="61"/>
      <c r="L240" s="61"/>
      <c r="M240" s="81"/>
      <c r="N240" s="81"/>
      <c r="O240" s="61"/>
      <c r="P240" s="269"/>
      <c r="R240" s="194"/>
      <c r="S240" s="61"/>
      <c r="T240" s="61"/>
      <c r="U240" s="81"/>
      <c r="V240" s="81"/>
      <c r="W240" s="61"/>
      <c r="X240" s="269"/>
      <c r="Z240" s="194"/>
      <c r="AA240" s="61"/>
      <c r="AB240" s="61"/>
      <c r="AC240" s="81"/>
      <c r="AD240" s="81"/>
      <c r="AE240" s="61"/>
      <c r="AF240" s="269"/>
      <c r="AH240" s="349"/>
      <c r="AI240" s="290"/>
      <c r="AJ240" s="277"/>
      <c r="AK240" s="350"/>
      <c r="AL240" s="350"/>
      <c r="AM240" s="290"/>
      <c r="AN240" s="315"/>
      <c r="AP240" s="346"/>
      <c r="AQ240" s="300"/>
      <c r="AR240" s="300"/>
      <c r="AS240" s="345"/>
      <c r="AT240" s="345"/>
      <c r="AU240" s="300"/>
      <c r="AV240" s="313"/>
      <c r="AX240" s="349"/>
      <c r="AY240" s="290"/>
      <c r="AZ240" s="277"/>
      <c r="BA240" s="350"/>
      <c r="BB240" s="350"/>
      <c r="BC240" s="290"/>
      <c r="BD240" s="281"/>
      <c r="BF240" s="346"/>
      <c r="BG240" s="300"/>
      <c r="BH240" s="300"/>
      <c r="BI240" s="345"/>
      <c r="BJ240" s="345"/>
      <c r="BK240" s="300"/>
      <c r="BL240" s="286"/>
    </row>
    <row r="241" ht="22.5" customHeight="1">
      <c r="A241" s="368"/>
      <c r="B241" s="444"/>
      <c r="C241" s="195"/>
      <c r="D241" s="195"/>
      <c r="E241" s="199"/>
      <c r="F241" s="199"/>
      <c r="G241" s="195"/>
      <c r="H241" s="371"/>
      <c r="J241" s="194"/>
      <c r="K241" s="61"/>
      <c r="L241" s="61"/>
      <c r="M241" s="81"/>
      <c r="N241" s="81"/>
      <c r="O241" s="61"/>
      <c r="P241" s="269"/>
      <c r="R241" s="194"/>
      <c r="S241" s="61"/>
      <c r="T241" s="61"/>
      <c r="U241" s="81"/>
      <c r="V241" s="81"/>
      <c r="W241" s="61"/>
      <c r="X241" s="269"/>
      <c r="Z241" s="194"/>
      <c r="AA241" s="61"/>
      <c r="AB241" s="61"/>
      <c r="AC241" s="81"/>
      <c r="AD241" s="81"/>
      <c r="AE241" s="61"/>
      <c r="AF241" s="269"/>
      <c r="AH241" s="349"/>
      <c r="AI241" s="290"/>
      <c r="AJ241" s="277"/>
      <c r="AK241" s="350"/>
      <c r="AL241" s="350"/>
      <c r="AM241" s="290"/>
      <c r="AN241" s="315"/>
      <c r="AP241" s="346"/>
      <c r="AQ241" s="300"/>
      <c r="AR241" s="300"/>
      <c r="AS241" s="345"/>
      <c r="AT241" s="345"/>
      <c r="AU241" s="300"/>
      <c r="AV241" s="313"/>
      <c r="AX241" s="349"/>
      <c r="AY241" s="290"/>
      <c r="AZ241" s="277"/>
      <c r="BA241" s="350"/>
      <c r="BB241" s="350"/>
      <c r="BC241" s="290"/>
      <c r="BD241" s="281"/>
      <c r="BF241" s="346"/>
      <c r="BG241" s="300"/>
      <c r="BH241" s="300"/>
      <c r="BI241" s="345"/>
      <c r="BJ241" s="345"/>
      <c r="BK241" s="300"/>
      <c r="BL241" s="286"/>
    </row>
    <row r="242" ht="22.5" customHeight="1">
      <c r="A242" s="368"/>
      <c r="B242" s="444"/>
      <c r="C242" s="195"/>
      <c r="D242" s="195"/>
      <c r="E242" s="199"/>
      <c r="F242" s="199"/>
      <c r="G242" s="195"/>
      <c r="H242" s="371"/>
      <c r="J242" s="194"/>
      <c r="K242" s="61"/>
      <c r="L242" s="61"/>
      <c r="M242" s="81"/>
      <c r="N242" s="81"/>
      <c r="O242" s="61"/>
      <c r="P242" s="269"/>
      <c r="R242" s="194"/>
      <c r="S242" s="61"/>
      <c r="T242" s="61"/>
      <c r="U242" s="81"/>
      <c r="V242" s="81"/>
      <c r="W242" s="61"/>
      <c r="X242" s="269"/>
      <c r="Z242" s="194"/>
      <c r="AA242" s="61"/>
      <c r="AB242" s="61"/>
      <c r="AC242" s="81"/>
      <c r="AD242" s="81"/>
      <c r="AE242" s="61"/>
      <c r="AF242" s="269"/>
      <c r="AH242" s="349"/>
      <c r="AI242" s="290"/>
      <c r="AJ242" s="277"/>
      <c r="AK242" s="350"/>
      <c r="AL242" s="350"/>
      <c r="AM242" s="290"/>
      <c r="AN242" s="315"/>
      <c r="AP242" s="346"/>
      <c r="AQ242" s="300"/>
      <c r="AR242" s="300"/>
      <c r="AS242" s="345"/>
      <c r="AT242" s="345"/>
      <c r="AU242" s="300"/>
      <c r="AV242" s="313"/>
      <c r="AX242" s="349"/>
      <c r="AY242" s="290"/>
      <c r="AZ242" s="277"/>
      <c r="BA242" s="350"/>
      <c r="BB242" s="350"/>
      <c r="BC242" s="290"/>
      <c r="BD242" s="281"/>
      <c r="BF242" s="346"/>
      <c r="BG242" s="300"/>
      <c r="BH242" s="300"/>
      <c r="BI242" s="345"/>
      <c r="BJ242" s="345"/>
      <c r="BK242" s="300"/>
      <c r="BL242" s="286"/>
    </row>
    <row r="243" ht="22.5" customHeight="1">
      <c r="A243" s="368"/>
      <c r="B243" s="444"/>
      <c r="C243" s="195"/>
      <c r="D243" s="195"/>
      <c r="E243" s="199"/>
      <c r="F243" s="199"/>
      <c r="G243" s="195"/>
      <c r="H243" s="371"/>
      <c r="J243" s="194"/>
      <c r="K243" s="61"/>
      <c r="L243" s="61"/>
      <c r="M243" s="81"/>
      <c r="N243" s="81"/>
      <c r="O243" s="61"/>
      <c r="P243" s="269"/>
      <c r="R243" s="194"/>
      <c r="S243" s="61"/>
      <c r="T243" s="61"/>
      <c r="U243" s="81"/>
      <c r="V243" s="81"/>
      <c r="W243" s="61"/>
      <c r="X243" s="269"/>
      <c r="Z243" s="194"/>
      <c r="AA243" s="61"/>
      <c r="AB243" s="61"/>
      <c r="AC243" s="81"/>
      <c r="AD243" s="81"/>
      <c r="AE243" s="61"/>
      <c r="AF243" s="269"/>
      <c r="AH243" s="349"/>
      <c r="AI243" s="290"/>
      <c r="AJ243" s="277"/>
      <c r="AK243" s="350"/>
      <c r="AL243" s="350"/>
      <c r="AM243" s="290"/>
      <c r="AN243" s="315"/>
      <c r="AP243" s="346"/>
      <c r="AQ243" s="300"/>
      <c r="AR243" s="300"/>
      <c r="AS243" s="345"/>
      <c r="AT243" s="345"/>
      <c r="AU243" s="300"/>
      <c r="AV243" s="313"/>
      <c r="AX243" s="349"/>
      <c r="AY243" s="290"/>
      <c r="AZ243" s="277"/>
      <c r="BA243" s="350"/>
      <c r="BB243" s="350"/>
      <c r="BC243" s="290"/>
      <c r="BD243" s="281"/>
      <c r="BF243" s="346"/>
      <c r="BG243" s="300"/>
      <c r="BH243" s="300"/>
      <c r="BI243" s="345"/>
      <c r="BJ243" s="345"/>
      <c r="BK243" s="300"/>
      <c r="BL243" s="286"/>
    </row>
    <row r="244" ht="22.5" customHeight="1">
      <c r="A244" s="368"/>
      <c r="B244" s="444"/>
      <c r="C244" s="195"/>
      <c r="D244" s="195"/>
      <c r="E244" s="199"/>
      <c r="F244" s="199"/>
      <c r="G244" s="195"/>
      <c r="H244" s="371"/>
      <c r="J244" s="194"/>
      <c r="K244" s="61"/>
      <c r="L244" s="61"/>
      <c r="M244" s="81"/>
      <c r="N244" s="81"/>
      <c r="O244" s="61"/>
      <c r="P244" s="269"/>
      <c r="R244" s="194"/>
      <c r="S244" s="61"/>
      <c r="T244" s="61"/>
      <c r="U244" s="81"/>
      <c r="V244" s="81"/>
      <c r="W244" s="61"/>
      <c r="X244" s="269"/>
      <c r="Z244" s="194"/>
      <c r="AA244" s="61"/>
      <c r="AB244" s="61"/>
      <c r="AC244" s="81"/>
      <c r="AD244" s="81"/>
      <c r="AE244" s="61"/>
      <c r="AF244" s="269"/>
      <c r="AH244" s="349"/>
      <c r="AI244" s="290"/>
      <c r="AJ244" s="277"/>
      <c r="AK244" s="350"/>
      <c r="AL244" s="350"/>
      <c r="AM244" s="290"/>
      <c r="AN244" s="315"/>
      <c r="AP244" s="346"/>
      <c r="AQ244" s="300"/>
      <c r="AR244" s="300"/>
      <c r="AS244" s="345"/>
      <c r="AT244" s="345"/>
      <c r="AU244" s="300"/>
      <c r="AV244" s="313"/>
      <c r="AX244" s="349"/>
      <c r="AY244" s="290"/>
      <c r="AZ244" s="277"/>
      <c r="BA244" s="350"/>
      <c r="BB244" s="350"/>
      <c r="BC244" s="290"/>
      <c r="BD244" s="281"/>
      <c r="BF244" s="346"/>
      <c r="BG244" s="300"/>
      <c r="BH244" s="300"/>
      <c r="BI244" s="345"/>
      <c r="BJ244" s="345"/>
      <c r="BK244" s="300"/>
      <c r="BL244" s="286"/>
    </row>
    <row r="245" ht="22.5" customHeight="1">
      <c r="A245" s="368"/>
      <c r="B245" s="444"/>
      <c r="C245" s="195"/>
      <c r="D245" s="195"/>
      <c r="E245" s="199"/>
      <c r="F245" s="199"/>
      <c r="G245" s="195"/>
      <c r="H245" s="371"/>
      <c r="J245" s="194"/>
      <c r="K245" s="61"/>
      <c r="L245" s="61"/>
      <c r="M245" s="81"/>
      <c r="N245" s="81"/>
      <c r="O245" s="61"/>
      <c r="P245" s="269"/>
      <c r="R245" s="194"/>
      <c r="S245" s="61"/>
      <c r="T245" s="61"/>
      <c r="U245" s="81"/>
      <c r="V245" s="81"/>
      <c r="W245" s="61"/>
      <c r="X245" s="269"/>
      <c r="Z245" s="194"/>
      <c r="AA245" s="61"/>
      <c r="AB245" s="61"/>
      <c r="AC245" s="81"/>
      <c r="AD245" s="81"/>
      <c r="AE245" s="61"/>
      <c r="AF245" s="269"/>
      <c r="AH245" s="349"/>
      <c r="AI245" s="290"/>
      <c r="AJ245" s="277"/>
      <c r="AK245" s="350"/>
      <c r="AL245" s="350"/>
      <c r="AM245" s="290"/>
      <c r="AN245" s="315"/>
      <c r="AP245" s="346"/>
      <c r="AQ245" s="300"/>
      <c r="AR245" s="300"/>
      <c r="AS245" s="345"/>
      <c r="AT245" s="345"/>
      <c r="AU245" s="300"/>
      <c r="AV245" s="313"/>
      <c r="AX245" s="349"/>
      <c r="AY245" s="290"/>
      <c r="AZ245" s="277"/>
      <c r="BA245" s="350"/>
      <c r="BB245" s="350"/>
      <c r="BC245" s="290"/>
      <c r="BD245" s="281"/>
      <c r="BF245" s="346"/>
      <c r="BG245" s="300"/>
      <c r="BH245" s="300"/>
      <c r="BI245" s="345"/>
      <c r="BJ245" s="345"/>
      <c r="BK245" s="300"/>
      <c r="BL245" s="286"/>
    </row>
    <row r="246" ht="22.5" customHeight="1">
      <c r="A246" s="368"/>
      <c r="B246" s="444"/>
      <c r="C246" s="195"/>
      <c r="D246" s="195"/>
      <c r="E246" s="199"/>
      <c r="F246" s="199"/>
      <c r="G246" s="195"/>
      <c r="H246" s="371"/>
      <c r="J246" s="194"/>
      <c r="K246" s="61"/>
      <c r="L246" s="61"/>
      <c r="M246" s="81"/>
      <c r="N246" s="81"/>
      <c r="O246" s="61"/>
      <c r="P246" s="269"/>
      <c r="R246" s="194"/>
      <c r="S246" s="61"/>
      <c r="T246" s="61"/>
      <c r="U246" s="81"/>
      <c r="V246" s="81"/>
      <c r="W246" s="61"/>
      <c r="X246" s="269"/>
      <c r="Z246" s="194"/>
      <c r="AA246" s="61"/>
      <c r="AB246" s="61"/>
      <c r="AC246" s="81"/>
      <c r="AD246" s="81"/>
      <c r="AE246" s="61"/>
      <c r="AF246" s="269"/>
      <c r="AH246" s="349"/>
      <c r="AI246" s="290"/>
      <c r="AJ246" s="277"/>
      <c r="AK246" s="350"/>
      <c r="AL246" s="350"/>
      <c r="AM246" s="290"/>
      <c r="AN246" s="315"/>
      <c r="AP246" s="346"/>
      <c r="AQ246" s="300"/>
      <c r="AR246" s="300"/>
      <c r="AS246" s="345"/>
      <c r="AT246" s="345"/>
      <c r="AU246" s="300"/>
      <c r="AV246" s="313"/>
      <c r="AX246" s="349"/>
      <c r="AY246" s="290"/>
      <c r="AZ246" s="277"/>
      <c r="BA246" s="350"/>
      <c r="BB246" s="350"/>
      <c r="BC246" s="290"/>
      <c r="BD246" s="281"/>
      <c r="BF246" s="346"/>
      <c r="BG246" s="300"/>
      <c r="BH246" s="300"/>
      <c r="BI246" s="345"/>
      <c r="BJ246" s="345"/>
      <c r="BK246" s="300"/>
      <c r="BL246" s="286"/>
    </row>
    <row r="247" ht="22.5" customHeight="1">
      <c r="A247" s="368"/>
      <c r="B247" s="444"/>
      <c r="C247" s="195"/>
      <c r="D247" s="195"/>
      <c r="E247" s="199"/>
      <c r="F247" s="199"/>
      <c r="G247" s="195"/>
      <c r="H247" s="371"/>
      <c r="J247" s="194"/>
      <c r="K247" s="61"/>
      <c r="L247" s="61"/>
      <c r="M247" s="81"/>
      <c r="N247" s="81"/>
      <c r="O247" s="61"/>
      <c r="P247" s="269"/>
      <c r="R247" s="194"/>
      <c r="S247" s="61"/>
      <c r="T247" s="61"/>
      <c r="U247" s="81"/>
      <c r="V247" s="81"/>
      <c r="W247" s="61"/>
      <c r="X247" s="269"/>
      <c r="Z247" s="194"/>
      <c r="AA247" s="61"/>
      <c r="AB247" s="61"/>
      <c r="AC247" s="81"/>
      <c r="AD247" s="81"/>
      <c r="AE247" s="61"/>
      <c r="AF247" s="269"/>
      <c r="AH247" s="349"/>
      <c r="AI247" s="290"/>
      <c r="AJ247" s="277"/>
      <c r="AK247" s="350"/>
      <c r="AL247" s="350"/>
      <c r="AM247" s="290"/>
      <c r="AN247" s="315"/>
      <c r="AP247" s="346"/>
      <c r="AQ247" s="300"/>
      <c r="AR247" s="300"/>
      <c r="AS247" s="345"/>
      <c r="AT247" s="345"/>
      <c r="AU247" s="300"/>
      <c r="AV247" s="313"/>
      <c r="AX247" s="349"/>
      <c r="AY247" s="290"/>
      <c r="AZ247" s="277"/>
      <c r="BA247" s="350"/>
      <c r="BB247" s="350"/>
      <c r="BC247" s="290"/>
      <c r="BD247" s="281"/>
      <c r="BF247" s="346"/>
      <c r="BG247" s="300"/>
      <c r="BH247" s="300"/>
      <c r="BI247" s="345"/>
      <c r="BJ247" s="345"/>
      <c r="BK247" s="300"/>
      <c r="BL247" s="286"/>
    </row>
    <row r="248" ht="22.5" customHeight="1">
      <c r="A248" s="368"/>
      <c r="B248" s="444"/>
      <c r="C248" s="195"/>
      <c r="D248" s="195"/>
      <c r="E248" s="199"/>
      <c r="F248" s="199"/>
      <c r="G248" s="195"/>
      <c r="H248" s="371"/>
      <c r="J248" s="194"/>
      <c r="K248" s="61"/>
      <c r="L248" s="61"/>
      <c r="M248" s="81"/>
      <c r="N248" s="81"/>
      <c r="O248" s="61"/>
      <c r="P248" s="269"/>
      <c r="R248" s="194"/>
      <c r="S248" s="61"/>
      <c r="T248" s="61"/>
      <c r="U248" s="81"/>
      <c r="V248" s="81"/>
      <c r="W248" s="61"/>
      <c r="X248" s="269"/>
      <c r="Z248" s="194"/>
      <c r="AA248" s="61"/>
      <c r="AB248" s="61"/>
      <c r="AC248" s="81"/>
      <c r="AD248" s="81"/>
      <c r="AE248" s="61"/>
      <c r="AF248" s="269"/>
      <c r="AH248" s="349"/>
      <c r="AI248" s="290"/>
      <c r="AJ248" s="277"/>
      <c r="AK248" s="350"/>
      <c r="AL248" s="350"/>
      <c r="AM248" s="290"/>
      <c r="AN248" s="315"/>
      <c r="AP248" s="346"/>
      <c r="AQ248" s="300"/>
      <c r="AR248" s="300"/>
      <c r="AS248" s="345"/>
      <c r="AT248" s="345"/>
      <c r="AU248" s="300"/>
      <c r="AV248" s="313"/>
      <c r="AX248" s="349"/>
      <c r="AY248" s="290"/>
      <c r="AZ248" s="277"/>
      <c r="BA248" s="350"/>
      <c r="BB248" s="350"/>
      <c r="BC248" s="290"/>
      <c r="BD248" s="281"/>
      <c r="BF248" s="346"/>
      <c r="BG248" s="300"/>
      <c r="BH248" s="300"/>
      <c r="BI248" s="345"/>
      <c r="BJ248" s="345"/>
      <c r="BK248" s="300"/>
      <c r="BL248" s="286"/>
    </row>
    <row r="249" ht="22.5" customHeight="1">
      <c r="A249" s="368"/>
      <c r="B249" s="444"/>
      <c r="C249" s="195"/>
      <c r="D249" s="195"/>
      <c r="E249" s="199"/>
      <c r="F249" s="199"/>
      <c r="G249" s="195"/>
      <c r="H249" s="371"/>
      <c r="J249" s="194"/>
      <c r="K249" s="61"/>
      <c r="L249" s="61"/>
      <c r="M249" s="81"/>
      <c r="N249" s="81"/>
      <c r="O249" s="61"/>
      <c r="P249" s="269"/>
      <c r="R249" s="194"/>
      <c r="S249" s="61"/>
      <c r="T249" s="61"/>
      <c r="U249" s="81"/>
      <c r="V249" s="81"/>
      <c r="W249" s="61"/>
      <c r="X249" s="269"/>
      <c r="Z249" s="194"/>
      <c r="AA249" s="61"/>
      <c r="AB249" s="61"/>
      <c r="AC249" s="81"/>
      <c r="AD249" s="81"/>
      <c r="AE249" s="61"/>
      <c r="AF249" s="269"/>
      <c r="AH249" s="349"/>
      <c r="AI249" s="290"/>
      <c r="AJ249" s="277"/>
      <c r="AK249" s="350"/>
      <c r="AL249" s="350"/>
      <c r="AM249" s="290"/>
      <c r="AN249" s="315"/>
      <c r="AP249" s="346"/>
      <c r="AQ249" s="300"/>
      <c r="AR249" s="300"/>
      <c r="AS249" s="345"/>
      <c r="AT249" s="345"/>
      <c r="AU249" s="300"/>
      <c r="AV249" s="313"/>
      <c r="AX249" s="349"/>
      <c r="AY249" s="290"/>
      <c r="AZ249" s="277"/>
      <c r="BA249" s="350"/>
      <c r="BB249" s="350"/>
      <c r="BC249" s="290"/>
      <c r="BD249" s="281"/>
      <c r="BF249" s="346"/>
      <c r="BG249" s="300"/>
      <c r="BH249" s="300"/>
      <c r="BI249" s="345"/>
      <c r="BJ249" s="345"/>
      <c r="BK249" s="300"/>
      <c r="BL249" s="286"/>
    </row>
    <row r="250" ht="22.5" customHeight="1">
      <c r="A250" s="368"/>
      <c r="B250" s="444"/>
      <c r="C250" s="195"/>
      <c r="D250" s="195"/>
      <c r="E250" s="199"/>
      <c r="F250" s="199"/>
      <c r="G250" s="195"/>
      <c r="H250" s="371"/>
      <c r="J250" s="194"/>
      <c r="K250" s="61"/>
      <c r="L250" s="61"/>
      <c r="M250" s="81"/>
      <c r="N250" s="81"/>
      <c r="O250" s="61"/>
      <c r="P250" s="269"/>
      <c r="R250" s="194"/>
      <c r="S250" s="61"/>
      <c r="T250" s="61"/>
      <c r="U250" s="81"/>
      <c r="V250" s="81"/>
      <c r="W250" s="61"/>
      <c r="X250" s="269"/>
      <c r="Z250" s="194"/>
      <c r="AA250" s="61"/>
      <c r="AB250" s="61"/>
      <c r="AC250" s="81"/>
      <c r="AD250" s="81"/>
      <c r="AE250" s="61"/>
      <c r="AF250" s="269"/>
      <c r="AH250" s="349"/>
      <c r="AI250" s="290"/>
      <c r="AJ250" s="277"/>
      <c r="AK250" s="350"/>
      <c r="AL250" s="350"/>
      <c r="AM250" s="290"/>
      <c r="AN250" s="315"/>
      <c r="AP250" s="346"/>
      <c r="AQ250" s="300"/>
      <c r="AR250" s="300"/>
      <c r="AS250" s="345"/>
      <c r="AT250" s="345"/>
      <c r="AU250" s="300"/>
      <c r="AV250" s="313"/>
      <c r="AX250" s="349"/>
      <c r="AY250" s="290"/>
      <c r="AZ250" s="277"/>
      <c r="BA250" s="350"/>
      <c r="BB250" s="350"/>
      <c r="BC250" s="290"/>
      <c r="BD250" s="281"/>
      <c r="BF250" s="346"/>
      <c r="BG250" s="300"/>
      <c r="BH250" s="300"/>
      <c r="BI250" s="345"/>
      <c r="BJ250" s="345"/>
      <c r="BK250" s="300"/>
      <c r="BL250" s="286"/>
    </row>
    <row r="251" ht="22.5" customHeight="1">
      <c r="A251" s="368"/>
      <c r="B251" s="444"/>
      <c r="C251" s="195"/>
      <c r="D251" s="195"/>
      <c r="E251" s="199"/>
      <c r="F251" s="199"/>
      <c r="G251" s="195"/>
      <c r="H251" s="371"/>
      <c r="J251" s="194"/>
      <c r="K251" s="61"/>
      <c r="L251" s="61"/>
      <c r="M251" s="81"/>
      <c r="N251" s="81"/>
      <c r="O251" s="61"/>
      <c r="P251" s="269"/>
      <c r="R251" s="194"/>
      <c r="S251" s="61"/>
      <c r="T251" s="61"/>
      <c r="U251" s="81"/>
      <c r="V251" s="81"/>
      <c r="W251" s="61"/>
      <c r="X251" s="269"/>
      <c r="Z251" s="194"/>
      <c r="AA251" s="61"/>
      <c r="AB251" s="61"/>
      <c r="AC251" s="81"/>
      <c r="AD251" s="81"/>
      <c r="AE251" s="61"/>
      <c r="AF251" s="269"/>
      <c r="AH251" s="349"/>
      <c r="AI251" s="290"/>
      <c r="AJ251" s="277"/>
      <c r="AK251" s="350"/>
      <c r="AL251" s="350"/>
      <c r="AM251" s="290"/>
      <c r="AN251" s="315"/>
      <c r="AP251" s="346"/>
      <c r="AQ251" s="300"/>
      <c r="AR251" s="300"/>
      <c r="AS251" s="345"/>
      <c r="AT251" s="345"/>
      <c r="AU251" s="300"/>
      <c r="AV251" s="313"/>
      <c r="AX251" s="349"/>
      <c r="AY251" s="290"/>
      <c r="AZ251" s="277"/>
      <c r="BA251" s="350"/>
      <c r="BB251" s="350"/>
      <c r="BC251" s="290"/>
      <c r="BD251" s="281"/>
      <c r="BF251" s="346"/>
      <c r="BG251" s="300"/>
      <c r="BH251" s="300"/>
      <c r="BI251" s="345"/>
      <c r="BJ251" s="345"/>
      <c r="BK251" s="300"/>
      <c r="BL251" s="286"/>
    </row>
    <row r="252" ht="22.5" customHeight="1">
      <c r="A252" s="368"/>
      <c r="B252" s="444"/>
      <c r="C252" s="195"/>
      <c r="D252" s="195"/>
      <c r="E252" s="199"/>
      <c r="F252" s="199"/>
      <c r="G252" s="195"/>
      <c r="H252" s="371"/>
      <c r="J252" s="194"/>
      <c r="K252" s="61"/>
      <c r="L252" s="61"/>
      <c r="M252" s="81"/>
      <c r="N252" s="81"/>
      <c r="O252" s="61"/>
      <c r="P252" s="269"/>
      <c r="R252" s="194"/>
      <c r="S252" s="61"/>
      <c r="T252" s="61"/>
      <c r="U252" s="81"/>
      <c r="V252" s="81"/>
      <c r="W252" s="61"/>
      <c r="X252" s="269"/>
      <c r="Z252" s="194"/>
      <c r="AA252" s="61"/>
      <c r="AB252" s="61"/>
      <c r="AC252" s="81"/>
      <c r="AD252" s="81"/>
      <c r="AE252" s="61"/>
      <c r="AF252" s="269"/>
      <c r="AH252" s="349"/>
      <c r="AI252" s="290"/>
      <c r="AJ252" s="277"/>
      <c r="AK252" s="350"/>
      <c r="AL252" s="350"/>
      <c r="AM252" s="290"/>
      <c r="AN252" s="315"/>
      <c r="AP252" s="346"/>
      <c r="AQ252" s="300"/>
      <c r="AR252" s="300"/>
      <c r="AS252" s="345"/>
      <c r="AT252" s="345"/>
      <c r="AU252" s="300"/>
      <c r="AV252" s="313"/>
      <c r="AX252" s="349"/>
      <c r="AY252" s="290"/>
      <c r="AZ252" s="277"/>
      <c r="BA252" s="350"/>
      <c r="BB252" s="350"/>
      <c r="BC252" s="290"/>
      <c r="BD252" s="281"/>
      <c r="BF252" s="346"/>
      <c r="BG252" s="300"/>
      <c r="BH252" s="300"/>
      <c r="BI252" s="345"/>
      <c r="BJ252" s="345"/>
      <c r="BK252" s="300"/>
      <c r="BL252" s="286"/>
    </row>
    <row r="253" ht="22.5" customHeight="1">
      <c r="A253" s="368"/>
      <c r="B253" s="444"/>
      <c r="C253" s="195"/>
      <c r="D253" s="195"/>
      <c r="E253" s="199"/>
      <c r="F253" s="199"/>
      <c r="G253" s="195"/>
      <c r="H253" s="371"/>
      <c r="J253" s="194"/>
      <c r="K253" s="61"/>
      <c r="L253" s="61"/>
      <c r="M253" s="81"/>
      <c r="N253" s="81"/>
      <c r="O253" s="61"/>
      <c r="P253" s="269"/>
      <c r="R253" s="194"/>
      <c r="S253" s="61"/>
      <c r="T253" s="61"/>
      <c r="U253" s="81"/>
      <c r="V253" s="81"/>
      <c r="W253" s="61"/>
      <c r="X253" s="269"/>
      <c r="Z253" s="194"/>
      <c r="AA253" s="61"/>
      <c r="AB253" s="61"/>
      <c r="AC253" s="81"/>
      <c r="AD253" s="81"/>
      <c r="AE253" s="61"/>
      <c r="AF253" s="269"/>
      <c r="AH253" s="349"/>
      <c r="AI253" s="290"/>
      <c r="AJ253" s="277"/>
      <c r="AK253" s="350"/>
      <c r="AL253" s="350"/>
      <c r="AM253" s="290"/>
      <c r="AN253" s="315"/>
      <c r="AP253" s="346"/>
      <c r="AQ253" s="300"/>
      <c r="AR253" s="300"/>
      <c r="AS253" s="345"/>
      <c r="AT253" s="345"/>
      <c r="AU253" s="300"/>
      <c r="AV253" s="313"/>
      <c r="AX253" s="349"/>
      <c r="AY253" s="290"/>
      <c r="AZ253" s="277"/>
      <c r="BA253" s="350"/>
      <c r="BB253" s="350"/>
      <c r="BC253" s="290"/>
      <c r="BD253" s="281"/>
      <c r="BF253" s="346"/>
      <c r="BG253" s="300"/>
      <c r="BH253" s="300"/>
      <c r="BI253" s="345"/>
      <c r="BJ253" s="345"/>
      <c r="BK253" s="300"/>
      <c r="BL253" s="286"/>
    </row>
    <row r="254" ht="22.5" customHeight="1">
      <c r="A254" s="368"/>
      <c r="B254" s="444"/>
      <c r="C254" s="195"/>
      <c r="D254" s="195"/>
      <c r="E254" s="199"/>
      <c r="F254" s="199"/>
      <c r="G254" s="195"/>
      <c r="H254" s="371"/>
      <c r="J254" s="194"/>
      <c r="K254" s="61"/>
      <c r="L254" s="61"/>
      <c r="M254" s="81"/>
      <c r="N254" s="81"/>
      <c r="O254" s="61"/>
      <c r="P254" s="269"/>
      <c r="R254" s="194"/>
      <c r="S254" s="61"/>
      <c r="T254" s="61"/>
      <c r="U254" s="81"/>
      <c r="V254" s="81"/>
      <c r="W254" s="61"/>
      <c r="X254" s="269"/>
      <c r="Z254" s="194"/>
      <c r="AA254" s="61"/>
      <c r="AB254" s="61"/>
      <c r="AC254" s="81"/>
      <c r="AD254" s="81"/>
      <c r="AE254" s="61"/>
      <c r="AF254" s="269"/>
      <c r="AH254" s="349"/>
      <c r="AI254" s="290"/>
      <c r="AJ254" s="277"/>
      <c r="AK254" s="350"/>
      <c r="AL254" s="350"/>
      <c r="AM254" s="290"/>
      <c r="AN254" s="315"/>
      <c r="AP254" s="346"/>
      <c r="AQ254" s="300"/>
      <c r="AR254" s="300"/>
      <c r="AS254" s="345"/>
      <c r="AT254" s="345"/>
      <c r="AU254" s="300"/>
      <c r="AV254" s="313"/>
      <c r="AX254" s="349"/>
      <c r="AY254" s="290"/>
      <c r="AZ254" s="277"/>
      <c r="BA254" s="350"/>
      <c r="BB254" s="350"/>
      <c r="BC254" s="290"/>
      <c r="BD254" s="281"/>
      <c r="BF254" s="346"/>
      <c r="BG254" s="300"/>
      <c r="BH254" s="300"/>
      <c r="BI254" s="345"/>
      <c r="BJ254" s="345"/>
      <c r="BK254" s="300"/>
      <c r="BL254" s="286"/>
    </row>
    <row r="255" ht="22.5" customHeight="1">
      <c r="A255" s="368"/>
      <c r="B255" s="444"/>
      <c r="C255" s="195"/>
      <c r="D255" s="195"/>
      <c r="E255" s="199"/>
      <c r="F255" s="199"/>
      <c r="G255" s="195"/>
      <c r="H255" s="371"/>
      <c r="J255" s="194"/>
      <c r="K255" s="61"/>
      <c r="L255" s="61"/>
      <c r="M255" s="81"/>
      <c r="N255" s="81"/>
      <c r="O255" s="61"/>
      <c r="P255" s="269"/>
      <c r="R255" s="194"/>
      <c r="S255" s="61"/>
      <c r="T255" s="61"/>
      <c r="U255" s="81"/>
      <c r="V255" s="81"/>
      <c r="W255" s="61"/>
      <c r="X255" s="269"/>
      <c r="Z255" s="194"/>
      <c r="AA255" s="61"/>
      <c r="AB255" s="61"/>
      <c r="AC255" s="81"/>
      <c r="AD255" s="81"/>
      <c r="AE255" s="61"/>
      <c r="AF255" s="269"/>
      <c r="AH255" s="349"/>
      <c r="AI255" s="290"/>
      <c r="AJ255" s="277"/>
      <c r="AK255" s="350"/>
      <c r="AL255" s="350"/>
      <c r="AM255" s="290"/>
      <c r="AN255" s="315"/>
      <c r="AP255" s="346"/>
      <c r="AQ255" s="300"/>
      <c r="AR255" s="300"/>
      <c r="AS255" s="345"/>
      <c r="AT255" s="345"/>
      <c r="AU255" s="300"/>
      <c r="AV255" s="313"/>
      <c r="AX255" s="349"/>
      <c r="AY255" s="290"/>
      <c r="AZ255" s="277"/>
      <c r="BA255" s="350"/>
      <c r="BB255" s="350"/>
      <c r="BC255" s="290"/>
      <c r="BD255" s="281"/>
      <c r="BF255" s="346"/>
      <c r="BG255" s="300"/>
      <c r="BH255" s="300"/>
      <c r="BI255" s="345"/>
      <c r="BJ255" s="345"/>
      <c r="BK255" s="300"/>
      <c r="BL255" s="286"/>
    </row>
    <row r="256" ht="22.5" customHeight="1">
      <c r="A256" s="368"/>
      <c r="B256" s="444"/>
      <c r="C256" s="195"/>
      <c r="D256" s="195"/>
      <c r="E256" s="199"/>
      <c r="F256" s="199"/>
      <c r="G256" s="195"/>
      <c r="H256" s="371"/>
      <c r="J256" s="194"/>
      <c r="K256" s="61"/>
      <c r="L256" s="61"/>
      <c r="M256" s="81"/>
      <c r="N256" s="81"/>
      <c r="O256" s="61"/>
      <c r="P256" s="269"/>
      <c r="R256" s="194"/>
      <c r="S256" s="61"/>
      <c r="T256" s="61"/>
      <c r="U256" s="81"/>
      <c r="V256" s="81"/>
      <c r="W256" s="61"/>
      <c r="X256" s="269"/>
      <c r="Z256" s="194"/>
      <c r="AA256" s="61"/>
      <c r="AB256" s="61"/>
      <c r="AC256" s="81"/>
      <c r="AD256" s="81"/>
      <c r="AE256" s="61"/>
      <c r="AF256" s="269"/>
      <c r="AH256" s="349"/>
      <c r="AI256" s="290"/>
      <c r="AJ256" s="277"/>
      <c r="AK256" s="350"/>
      <c r="AL256" s="350"/>
      <c r="AM256" s="290"/>
      <c r="AN256" s="315"/>
      <c r="AP256" s="346"/>
      <c r="AQ256" s="300"/>
      <c r="AR256" s="300"/>
      <c r="AS256" s="345"/>
      <c r="AT256" s="345"/>
      <c r="AU256" s="300"/>
      <c r="AV256" s="313"/>
      <c r="AX256" s="349"/>
      <c r="AY256" s="290"/>
      <c r="AZ256" s="277"/>
      <c r="BA256" s="350"/>
      <c r="BB256" s="350"/>
      <c r="BC256" s="290"/>
      <c r="BD256" s="281"/>
      <c r="BF256" s="346"/>
      <c r="BG256" s="300"/>
      <c r="BH256" s="300"/>
      <c r="BI256" s="345"/>
      <c r="BJ256" s="345"/>
      <c r="BK256" s="300"/>
      <c r="BL256" s="286"/>
    </row>
    <row r="257" ht="22.5" customHeight="1">
      <c r="A257" s="368"/>
      <c r="B257" s="444"/>
      <c r="C257" s="195"/>
      <c r="D257" s="195"/>
      <c r="E257" s="199"/>
      <c r="F257" s="199"/>
      <c r="G257" s="195"/>
      <c r="H257" s="371"/>
      <c r="J257" s="194"/>
      <c r="K257" s="61"/>
      <c r="L257" s="61"/>
      <c r="M257" s="81"/>
      <c r="N257" s="81"/>
      <c r="O257" s="61"/>
      <c r="P257" s="269"/>
      <c r="R257" s="194"/>
      <c r="S257" s="61"/>
      <c r="T257" s="61"/>
      <c r="U257" s="81"/>
      <c r="V257" s="81"/>
      <c r="W257" s="61"/>
      <c r="X257" s="269"/>
      <c r="Z257" s="194"/>
      <c r="AA257" s="61"/>
      <c r="AB257" s="61"/>
      <c r="AC257" s="81"/>
      <c r="AD257" s="81"/>
      <c r="AE257" s="61"/>
      <c r="AF257" s="269"/>
      <c r="AH257" s="349"/>
      <c r="AI257" s="290"/>
      <c r="AJ257" s="277"/>
      <c r="AK257" s="350"/>
      <c r="AL257" s="350"/>
      <c r="AM257" s="290"/>
      <c r="AN257" s="315"/>
      <c r="AP257" s="346"/>
      <c r="AQ257" s="300"/>
      <c r="AR257" s="300"/>
      <c r="AS257" s="345"/>
      <c r="AT257" s="345"/>
      <c r="AU257" s="300"/>
      <c r="AV257" s="313"/>
      <c r="AX257" s="349"/>
      <c r="AY257" s="290"/>
      <c r="AZ257" s="277"/>
      <c r="BA257" s="350"/>
      <c r="BB257" s="350"/>
      <c r="BC257" s="290"/>
      <c r="BD257" s="281"/>
      <c r="BF257" s="346"/>
      <c r="BG257" s="300"/>
      <c r="BH257" s="300"/>
      <c r="BI257" s="345"/>
      <c r="BJ257" s="345"/>
      <c r="BK257" s="300"/>
      <c r="BL257" s="286"/>
    </row>
    <row r="258" ht="22.5" customHeight="1">
      <c r="A258" s="368"/>
      <c r="B258" s="444"/>
      <c r="C258" s="195"/>
      <c r="D258" s="195"/>
      <c r="E258" s="199"/>
      <c r="F258" s="199"/>
      <c r="G258" s="195"/>
      <c r="H258" s="371"/>
      <c r="J258" s="194"/>
      <c r="K258" s="61"/>
      <c r="L258" s="61"/>
      <c r="M258" s="81"/>
      <c r="N258" s="81"/>
      <c r="O258" s="61"/>
      <c r="P258" s="269"/>
      <c r="R258" s="194"/>
      <c r="S258" s="61"/>
      <c r="T258" s="61"/>
      <c r="U258" s="81"/>
      <c r="V258" s="81"/>
      <c r="W258" s="61"/>
      <c r="X258" s="269"/>
      <c r="Z258" s="194"/>
      <c r="AA258" s="61"/>
      <c r="AB258" s="61"/>
      <c r="AC258" s="81"/>
      <c r="AD258" s="81"/>
      <c r="AE258" s="61"/>
      <c r="AF258" s="269"/>
      <c r="AH258" s="349"/>
      <c r="AI258" s="290"/>
      <c r="AJ258" s="277"/>
      <c r="AK258" s="350"/>
      <c r="AL258" s="350"/>
      <c r="AM258" s="290"/>
      <c r="AN258" s="315"/>
      <c r="AP258" s="346"/>
      <c r="AQ258" s="300"/>
      <c r="AR258" s="300"/>
      <c r="AS258" s="345"/>
      <c r="AT258" s="345"/>
      <c r="AU258" s="300"/>
      <c r="AV258" s="313"/>
      <c r="AX258" s="349"/>
      <c r="AY258" s="290"/>
      <c r="AZ258" s="277"/>
      <c r="BA258" s="350"/>
      <c r="BB258" s="350"/>
      <c r="BC258" s="290"/>
      <c r="BD258" s="281"/>
      <c r="BF258" s="346"/>
      <c r="BG258" s="300"/>
      <c r="BH258" s="300"/>
      <c r="BI258" s="345"/>
      <c r="BJ258" s="345"/>
      <c r="BK258" s="300"/>
      <c r="BL258" s="286"/>
    </row>
    <row r="259" ht="22.5" customHeight="1">
      <c r="A259" s="368"/>
      <c r="B259" s="444"/>
      <c r="C259" s="195"/>
      <c r="D259" s="195"/>
      <c r="E259" s="199"/>
      <c r="F259" s="199"/>
      <c r="G259" s="195"/>
      <c r="H259" s="371"/>
      <c r="J259" s="194"/>
      <c r="K259" s="61"/>
      <c r="L259" s="61"/>
      <c r="M259" s="81"/>
      <c r="N259" s="81"/>
      <c r="O259" s="61"/>
      <c r="P259" s="269"/>
      <c r="R259" s="194"/>
      <c r="S259" s="61"/>
      <c r="T259" s="61"/>
      <c r="U259" s="81"/>
      <c r="V259" s="81"/>
      <c r="W259" s="61"/>
      <c r="X259" s="269"/>
      <c r="Z259" s="194"/>
      <c r="AA259" s="61"/>
      <c r="AB259" s="61"/>
      <c r="AC259" s="81"/>
      <c r="AD259" s="81"/>
      <c r="AE259" s="61"/>
      <c r="AF259" s="269"/>
      <c r="AH259" s="349"/>
      <c r="AI259" s="290"/>
      <c r="AJ259" s="277"/>
      <c r="AK259" s="350"/>
      <c r="AL259" s="350"/>
      <c r="AM259" s="290"/>
      <c r="AN259" s="315"/>
      <c r="AP259" s="346"/>
      <c r="AQ259" s="300"/>
      <c r="AR259" s="300"/>
      <c r="AS259" s="345"/>
      <c r="AT259" s="345"/>
      <c r="AU259" s="300"/>
      <c r="AV259" s="313"/>
      <c r="AX259" s="349"/>
      <c r="AY259" s="290"/>
      <c r="AZ259" s="277"/>
      <c r="BA259" s="350"/>
      <c r="BB259" s="350"/>
      <c r="BC259" s="290"/>
      <c r="BD259" s="281"/>
      <c r="BF259" s="346"/>
      <c r="BG259" s="300"/>
      <c r="BH259" s="300"/>
      <c r="BI259" s="345"/>
      <c r="BJ259" s="345"/>
      <c r="BK259" s="300"/>
      <c r="BL259" s="286"/>
    </row>
    <row r="260" ht="22.5" customHeight="1">
      <c r="A260" s="368"/>
      <c r="B260" s="444"/>
      <c r="C260" s="195"/>
      <c r="D260" s="195"/>
      <c r="E260" s="199"/>
      <c r="F260" s="199"/>
      <c r="G260" s="195"/>
      <c r="H260" s="371"/>
      <c r="J260" s="194"/>
      <c r="K260" s="61"/>
      <c r="L260" s="61"/>
      <c r="M260" s="81"/>
      <c r="N260" s="81"/>
      <c r="O260" s="61"/>
      <c r="P260" s="269"/>
      <c r="R260" s="194"/>
      <c r="S260" s="61"/>
      <c r="T260" s="61"/>
      <c r="U260" s="81"/>
      <c r="V260" s="81"/>
      <c r="W260" s="61"/>
      <c r="X260" s="269"/>
      <c r="Z260" s="194"/>
      <c r="AA260" s="61"/>
      <c r="AB260" s="61"/>
      <c r="AC260" s="81"/>
      <c r="AD260" s="81"/>
      <c r="AE260" s="61"/>
      <c r="AF260" s="269"/>
      <c r="AH260" s="349"/>
      <c r="AI260" s="290"/>
      <c r="AJ260" s="277"/>
      <c r="AK260" s="350"/>
      <c r="AL260" s="350"/>
      <c r="AM260" s="290"/>
      <c r="AN260" s="315"/>
      <c r="AP260" s="346"/>
      <c r="AQ260" s="300"/>
      <c r="AR260" s="300"/>
      <c r="AS260" s="345"/>
      <c r="AT260" s="345"/>
      <c r="AU260" s="300"/>
      <c r="AV260" s="313"/>
      <c r="AX260" s="349"/>
      <c r="AY260" s="290"/>
      <c r="AZ260" s="277"/>
      <c r="BA260" s="350"/>
      <c r="BB260" s="350"/>
      <c r="BC260" s="290"/>
      <c r="BD260" s="281"/>
      <c r="BF260" s="346"/>
      <c r="BG260" s="300"/>
      <c r="BH260" s="300"/>
      <c r="BI260" s="345"/>
      <c r="BJ260" s="345"/>
      <c r="BK260" s="300"/>
      <c r="BL260" s="286"/>
    </row>
    <row r="261" ht="22.5" customHeight="1">
      <c r="A261" s="368"/>
      <c r="B261" s="444"/>
      <c r="C261" s="195"/>
      <c r="D261" s="195"/>
      <c r="E261" s="199"/>
      <c r="F261" s="199"/>
      <c r="G261" s="195"/>
      <c r="H261" s="371"/>
      <c r="J261" s="194"/>
      <c r="K261" s="61"/>
      <c r="L261" s="61"/>
      <c r="M261" s="81"/>
      <c r="N261" s="81"/>
      <c r="O261" s="61"/>
      <c r="P261" s="269"/>
      <c r="R261" s="194"/>
      <c r="S261" s="61"/>
      <c r="T261" s="61"/>
      <c r="U261" s="81"/>
      <c r="V261" s="81"/>
      <c r="W261" s="61"/>
      <c r="X261" s="269"/>
      <c r="Z261" s="194"/>
      <c r="AA261" s="61"/>
      <c r="AB261" s="61"/>
      <c r="AC261" s="81"/>
      <c r="AD261" s="81"/>
      <c r="AE261" s="61"/>
      <c r="AF261" s="269"/>
      <c r="AH261" s="349"/>
      <c r="AI261" s="290"/>
      <c r="AJ261" s="277"/>
      <c r="AK261" s="350"/>
      <c r="AL261" s="350"/>
      <c r="AM261" s="290"/>
      <c r="AN261" s="315"/>
      <c r="AP261" s="346"/>
      <c r="AQ261" s="300"/>
      <c r="AR261" s="300"/>
      <c r="AS261" s="345"/>
      <c r="AT261" s="345"/>
      <c r="AU261" s="300"/>
      <c r="AV261" s="313"/>
      <c r="AX261" s="349"/>
      <c r="AY261" s="290"/>
      <c r="AZ261" s="277"/>
      <c r="BA261" s="350"/>
      <c r="BB261" s="350"/>
      <c r="BC261" s="290"/>
      <c r="BD261" s="281"/>
      <c r="BF261" s="346"/>
      <c r="BG261" s="300"/>
      <c r="BH261" s="300"/>
      <c r="BI261" s="345"/>
      <c r="BJ261" s="345"/>
      <c r="BK261" s="300"/>
      <c r="BL261" s="286"/>
    </row>
    <row r="262" ht="22.5" customHeight="1">
      <c r="A262" s="368"/>
      <c r="B262" s="444"/>
      <c r="C262" s="195"/>
      <c r="D262" s="195"/>
      <c r="E262" s="199"/>
      <c r="F262" s="199"/>
      <c r="G262" s="195"/>
      <c r="H262" s="371"/>
      <c r="J262" s="194"/>
      <c r="K262" s="61"/>
      <c r="L262" s="61"/>
      <c r="M262" s="81"/>
      <c r="N262" s="81"/>
      <c r="O262" s="61"/>
      <c r="P262" s="269"/>
      <c r="R262" s="194"/>
      <c r="S262" s="61"/>
      <c r="T262" s="61"/>
      <c r="U262" s="81"/>
      <c r="V262" s="81"/>
      <c r="W262" s="61"/>
      <c r="X262" s="269"/>
      <c r="Z262" s="194"/>
      <c r="AA262" s="61"/>
      <c r="AB262" s="61"/>
      <c r="AC262" s="81"/>
      <c r="AD262" s="81"/>
      <c r="AE262" s="61"/>
      <c r="AF262" s="269"/>
      <c r="AH262" s="349"/>
      <c r="AI262" s="290"/>
      <c r="AJ262" s="277"/>
      <c r="AK262" s="350"/>
      <c r="AL262" s="350"/>
      <c r="AM262" s="290"/>
      <c r="AN262" s="315"/>
      <c r="AP262" s="346"/>
      <c r="AQ262" s="300"/>
      <c r="AR262" s="300"/>
      <c r="AS262" s="345"/>
      <c r="AT262" s="345"/>
      <c r="AU262" s="300"/>
      <c r="AV262" s="313"/>
      <c r="AX262" s="349"/>
      <c r="AY262" s="290"/>
      <c r="AZ262" s="277"/>
      <c r="BA262" s="350"/>
      <c r="BB262" s="350"/>
      <c r="BC262" s="290"/>
      <c r="BD262" s="281"/>
      <c r="BF262" s="346"/>
      <c r="BG262" s="300"/>
      <c r="BH262" s="300"/>
      <c r="BI262" s="345"/>
      <c r="BJ262" s="345"/>
      <c r="BK262" s="300"/>
      <c r="BL262" s="286"/>
    </row>
    <row r="263" ht="22.5" customHeight="1">
      <c r="A263" s="368"/>
      <c r="B263" s="444"/>
      <c r="C263" s="195"/>
      <c r="D263" s="195"/>
      <c r="E263" s="199"/>
      <c r="F263" s="199"/>
      <c r="G263" s="195"/>
      <c r="H263" s="371"/>
      <c r="J263" s="194"/>
      <c r="K263" s="61"/>
      <c r="L263" s="61"/>
      <c r="M263" s="81"/>
      <c r="N263" s="81"/>
      <c r="O263" s="61"/>
      <c r="P263" s="269"/>
      <c r="R263" s="194"/>
      <c r="S263" s="61"/>
      <c r="T263" s="61"/>
      <c r="U263" s="81"/>
      <c r="V263" s="81"/>
      <c r="W263" s="61"/>
      <c r="X263" s="269"/>
      <c r="Z263" s="194"/>
      <c r="AA263" s="61"/>
      <c r="AB263" s="61"/>
      <c r="AC263" s="81"/>
      <c r="AD263" s="81"/>
      <c r="AE263" s="61"/>
      <c r="AF263" s="269"/>
      <c r="AH263" s="349"/>
      <c r="AI263" s="290"/>
      <c r="AJ263" s="277"/>
      <c r="AK263" s="350"/>
      <c r="AL263" s="350"/>
      <c r="AM263" s="290"/>
      <c r="AN263" s="315"/>
      <c r="AP263" s="346"/>
      <c r="AQ263" s="300"/>
      <c r="AR263" s="300"/>
      <c r="AS263" s="345"/>
      <c r="AT263" s="345"/>
      <c r="AU263" s="300"/>
      <c r="AV263" s="313"/>
      <c r="AX263" s="349"/>
      <c r="AY263" s="290"/>
      <c r="AZ263" s="277"/>
      <c r="BA263" s="350"/>
      <c r="BB263" s="350"/>
      <c r="BC263" s="290"/>
      <c r="BD263" s="281"/>
      <c r="BF263" s="346"/>
      <c r="BG263" s="300"/>
      <c r="BH263" s="300"/>
      <c r="BI263" s="345"/>
      <c r="BJ263" s="345"/>
      <c r="BK263" s="300"/>
      <c r="BL263" s="286"/>
    </row>
    <row r="264" ht="22.5" customHeight="1">
      <c r="A264" s="368"/>
      <c r="B264" s="444"/>
      <c r="C264" s="195"/>
      <c r="D264" s="195"/>
      <c r="E264" s="199"/>
      <c r="F264" s="199"/>
      <c r="G264" s="195"/>
      <c r="H264" s="371"/>
      <c r="J264" s="194"/>
      <c r="K264" s="61"/>
      <c r="L264" s="61"/>
      <c r="M264" s="81"/>
      <c r="N264" s="81"/>
      <c r="O264" s="61"/>
      <c r="P264" s="269"/>
      <c r="R264" s="194"/>
      <c r="S264" s="61"/>
      <c r="T264" s="61"/>
      <c r="U264" s="81"/>
      <c r="V264" s="81"/>
      <c r="W264" s="61"/>
      <c r="X264" s="269"/>
      <c r="Z264" s="194"/>
      <c r="AA264" s="61"/>
      <c r="AB264" s="61"/>
      <c r="AC264" s="81"/>
      <c r="AD264" s="81"/>
      <c r="AE264" s="61"/>
      <c r="AF264" s="269"/>
      <c r="AH264" s="349"/>
      <c r="AI264" s="290"/>
      <c r="AJ264" s="277"/>
      <c r="AK264" s="350"/>
      <c r="AL264" s="350"/>
      <c r="AM264" s="290"/>
      <c r="AN264" s="315"/>
      <c r="AP264" s="346"/>
      <c r="AQ264" s="300"/>
      <c r="AR264" s="300"/>
      <c r="AS264" s="345"/>
      <c r="AT264" s="345"/>
      <c r="AU264" s="300"/>
      <c r="AV264" s="313"/>
      <c r="AX264" s="349"/>
      <c r="AY264" s="290"/>
      <c r="AZ264" s="277"/>
      <c r="BA264" s="350"/>
      <c r="BB264" s="350"/>
      <c r="BC264" s="290"/>
      <c r="BD264" s="281"/>
      <c r="BF264" s="346"/>
      <c r="BG264" s="300"/>
      <c r="BH264" s="300"/>
      <c r="BI264" s="345"/>
      <c r="BJ264" s="345"/>
      <c r="BK264" s="300"/>
      <c r="BL264" s="286"/>
    </row>
    <row r="265" ht="22.5" customHeight="1">
      <c r="A265" s="368"/>
      <c r="B265" s="444"/>
      <c r="C265" s="195"/>
      <c r="D265" s="195"/>
      <c r="E265" s="199"/>
      <c r="F265" s="199"/>
      <c r="G265" s="195"/>
      <c r="H265" s="371"/>
      <c r="J265" s="194"/>
      <c r="K265" s="61"/>
      <c r="L265" s="61"/>
      <c r="M265" s="81"/>
      <c r="N265" s="81"/>
      <c r="O265" s="61"/>
      <c r="P265" s="269"/>
      <c r="R265" s="194"/>
      <c r="S265" s="61"/>
      <c r="T265" s="61"/>
      <c r="U265" s="81"/>
      <c r="V265" s="81"/>
      <c r="W265" s="61"/>
      <c r="X265" s="269"/>
      <c r="Z265" s="194"/>
      <c r="AA265" s="61"/>
      <c r="AB265" s="61"/>
      <c r="AC265" s="81"/>
      <c r="AD265" s="81"/>
      <c r="AE265" s="61"/>
      <c r="AF265" s="269"/>
      <c r="AH265" s="349"/>
      <c r="AI265" s="290"/>
      <c r="AJ265" s="277"/>
      <c r="AK265" s="350"/>
      <c r="AL265" s="350"/>
      <c r="AM265" s="290"/>
      <c r="AN265" s="315"/>
      <c r="AP265" s="346"/>
      <c r="AQ265" s="300"/>
      <c r="AR265" s="300"/>
      <c r="AS265" s="345"/>
      <c r="AT265" s="345"/>
      <c r="AU265" s="300"/>
      <c r="AV265" s="313"/>
      <c r="AX265" s="349"/>
      <c r="AY265" s="290"/>
      <c r="AZ265" s="277"/>
      <c r="BA265" s="350"/>
      <c r="BB265" s="350"/>
      <c r="BC265" s="290"/>
      <c r="BD265" s="281"/>
      <c r="BF265" s="346"/>
      <c r="BG265" s="300"/>
      <c r="BH265" s="300"/>
      <c r="BI265" s="345"/>
      <c r="BJ265" s="345"/>
      <c r="BK265" s="300"/>
      <c r="BL265" s="286"/>
    </row>
    <row r="266" ht="22.5" customHeight="1">
      <c r="A266" s="368"/>
      <c r="B266" s="444"/>
      <c r="C266" s="195"/>
      <c r="D266" s="195"/>
      <c r="E266" s="199"/>
      <c r="F266" s="199"/>
      <c r="G266" s="195"/>
      <c r="H266" s="371"/>
      <c r="J266" s="194"/>
      <c r="K266" s="61"/>
      <c r="L266" s="61"/>
      <c r="M266" s="81"/>
      <c r="N266" s="81"/>
      <c r="O266" s="61"/>
      <c r="P266" s="269"/>
      <c r="R266" s="194"/>
      <c r="S266" s="61"/>
      <c r="T266" s="61"/>
      <c r="U266" s="81"/>
      <c r="V266" s="81"/>
      <c r="W266" s="61"/>
      <c r="X266" s="269"/>
      <c r="Z266" s="194"/>
      <c r="AA266" s="61"/>
      <c r="AB266" s="61"/>
      <c r="AC266" s="81"/>
      <c r="AD266" s="81"/>
      <c r="AE266" s="61"/>
      <c r="AF266" s="269"/>
      <c r="AH266" s="349"/>
      <c r="AI266" s="290"/>
      <c r="AJ266" s="277"/>
      <c r="AK266" s="350"/>
      <c r="AL266" s="350"/>
      <c r="AM266" s="290"/>
      <c r="AN266" s="315"/>
      <c r="AP266" s="346"/>
      <c r="AQ266" s="300"/>
      <c r="AR266" s="300"/>
      <c r="AS266" s="345"/>
      <c r="AT266" s="345"/>
      <c r="AU266" s="300"/>
      <c r="AV266" s="313"/>
      <c r="AX266" s="349"/>
      <c r="AY266" s="290"/>
      <c r="AZ266" s="277"/>
      <c r="BA266" s="350"/>
      <c r="BB266" s="350"/>
      <c r="BC266" s="290"/>
      <c r="BD266" s="281"/>
      <c r="BF266" s="346"/>
      <c r="BG266" s="300"/>
      <c r="BH266" s="300"/>
      <c r="BI266" s="345"/>
      <c r="BJ266" s="345"/>
      <c r="BK266" s="300"/>
      <c r="BL266" s="286"/>
    </row>
    <row r="267" ht="22.5" customHeight="1">
      <c r="A267" s="368"/>
      <c r="B267" s="444"/>
      <c r="C267" s="195"/>
      <c r="D267" s="195"/>
      <c r="E267" s="199"/>
      <c r="F267" s="199"/>
      <c r="G267" s="195"/>
      <c r="H267" s="371"/>
      <c r="J267" s="194"/>
      <c r="K267" s="61"/>
      <c r="L267" s="61"/>
      <c r="M267" s="81"/>
      <c r="N267" s="81"/>
      <c r="O267" s="61"/>
      <c r="P267" s="269"/>
      <c r="R267" s="194"/>
      <c r="S267" s="61"/>
      <c r="T267" s="61"/>
      <c r="U267" s="81"/>
      <c r="V267" s="81"/>
      <c r="W267" s="61"/>
      <c r="X267" s="269"/>
      <c r="Z267" s="194"/>
      <c r="AA267" s="61"/>
      <c r="AB267" s="61"/>
      <c r="AC267" s="81"/>
      <c r="AD267" s="81"/>
      <c r="AE267" s="61"/>
      <c r="AF267" s="269"/>
      <c r="AH267" s="349"/>
      <c r="AI267" s="290"/>
      <c r="AJ267" s="277"/>
      <c r="AK267" s="350"/>
      <c r="AL267" s="350"/>
      <c r="AM267" s="290"/>
      <c r="AN267" s="315"/>
      <c r="AP267" s="346"/>
      <c r="AQ267" s="300"/>
      <c r="AR267" s="300"/>
      <c r="AS267" s="345"/>
      <c r="AT267" s="345"/>
      <c r="AU267" s="300"/>
      <c r="AV267" s="313"/>
      <c r="AX267" s="349"/>
      <c r="AY267" s="290"/>
      <c r="AZ267" s="277"/>
      <c r="BA267" s="350"/>
      <c r="BB267" s="350"/>
      <c r="BC267" s="290"/>
      <c r="BD267" s="281"/>
      <c r="BF267" s="346"/>
      <c r="BG267" s="300"/>
      <c r="BH267" s="300"/>
      <c r="BI267" s="345"/>
      <c r="BJ267" s="345"/>
      <c r="BK267" s="300"/>
      <c r="BL267" s="286"/>
    </row>
    <row r="268" ht="22.5" customHeight="1">
      <c r="A268" s="368"/>
      <c r="B268" s="444"/>
      <c r="C268" s="195"/>
      <c r="D268" s="195"/>
      <c r="E268" s="199"/>
      <c r="F268" s="199"/>
      <c r="G268" s="195"/>
      <c r="H268" s="371"/>
      <c r="J268" s="194"/>
      <c r="K268" s="61"/>
      <c r="L268" s="61"/>
      <c r="M268" s="81"/>
      <c r="N268" s="81"/>
      <c r="O268" s="61"/>
      <c r="P268" s="269"/>
      <c r="R268" s="194"/>
      <c r="S268" s="61"/>
      <c r="T268" s="61"/>
      <c r="U268" s="81"/>
      <c r="V268" s="81"/>
      <c r="W268" s="61"/>
      <c r="X268" s="269"/>
      <c r="Z268" s="194"/>
      <c r="AA268" s="61"/>
      <c r="AB268" s="61"/>
      <c r="AC268" s="81"/>
      <c r="AD268" s="81"/>
      <c r="AE268" s="61"/>
      <c r="AF268" s="269"/>
      <c r="AH268" s="349"/>
      <c r="AI268" s="290"/>
      <c r="AJ268" s="277"/>
      <c r="AK268" s="350"/>
      <c r="AL268" s="350"/>
      <c r="AM268" s="290"/>
      <c r="AN268" s="315"/>
      <c r="AP268" s="346"/>
      <c r="AQ268" s="300"/>
      <c r="AR268" s="300"/>
      <c r="AS268" s="345"/>
      <c r="AT268" s="345"/>
      <c r="AU268" s="300"/>
      <c r="AV268" s="313"/>
      <c r="AX268" s="349"/>
      <c r="AY268" s="290"/>
      <c r="AZ268" s="277"/>
      <c r="BA268" s="350"/>
      <c r="BB268" s="350"/>
      <c r="BC268" s="290"/>
      <c r="BD268" s="281"/>
      <c r="BF268" s="346"/>
      <c r="BG268" s="300"/>
      <c r="BH268" s="300"/>
      <c r="BI268" s="345"/>
      <c r="BJ268" s="345"/>
      <c r="BK268" s="300"/>
      <c r="BL268" s="286"/>
    </row>
    <row r="269" ht="22.5" customHeight="1">
      <c r="A269" s="368"/>
      <c r="B269" s="444"/>
      <c r="C269" s="195"/>
      <c r="D269" s="195"/>
      <c r="E269" s="199"/>
      <c r="F269" s="199"/>
      <c r="G269" s="195"/>
      <c r="H269" s="371"/>
      <c r="J269" s="194"/>
      <c r="K269" s="61"/>
      <c r="L269" s="61"/>
      <c r="M269" s="81"/>
      <c r="N269" s="81"/>
      <c r="O269" s="61"/>
      <c r="P269" s="269"/>
      <c r="R269" s="194"/>
      <c r="S269" s="61"/>
      <c r="T269" s="61"/>
      <c r="U269" s="81"/>
      <c r="V269" s="81"/>
      <c r="W269" s="61"/>
      <c r="X269" s="269"/>
      <c r="Z269" s="194"/>
      <c r="AA269" s="61"/>
      <c r="AB269" s="61"/>
      <c r="AC269" s="81"/>
      <c r="AD269" s="81"/>
      <c r="AE269" s="61"/>
      <c r="AF269" s="269"/>
      <c r="AH269" s="349"/>
      <c r="AI269" s="290"/>
      <c r="AJ269" s="277"/>
      <c r="AK269" s="350"/>
      <c r="AL269" s="350"/>
      <c r="AM269" s="290"/>
      <c r="AN269" s="315"/>
      <c r="AP269" s="346"/>
      <c r="AQ269" s="300"/>
      <c r="AR269" s="300"/>
      <c r="AS269" s="345"/>
      <c r="AT269" s="345"/>
      <c r="AU269" s="300"/>
      <c r="AV269" s="313"/>
      <c r="AX269" s="349"/>
      <c r="AY269" s="290"/>
      <c r="AZ269" s="277"/>
      <c r="BA269" s="350"/>
      <c r="BB269" s="350"/>
      <c r="BC269" s="290"/>
      <c r="BD269" s="281"/>
      <c r="BF269" s="346"/>
      <c r="BG269" s="300"/>
      <c r="BH269" s="300"/>
      <c r="BI269" s="345"/>
      <c r="BJ269" s="345"/>
      <c r="BK269" s="300"/>
      <c r="BL269" s="286"/>
    </row>
    <row r="270" ht="22.5" customHeight="1">
      <c r="A270" s="368"/>
      <c r="B270" s="444"/>
      <c r="C270" s="195"/>
      <c r="D270" s="195"/>
      <c r="E270" s="199"/>
      <c r="F270" s="199"/>
      <c r="G270" s="195"/>
      <c r="H270" s="371"/>
      <c r="J270" s="194"/>
      <c r="K270" s="61"/>
      <c r="L270" s="61"/>
      <c r="M270" s="81"/>
      <c r="N270" s="81"/>
      <c r="O270" s="61"/>
      <c r="P270" s="269"/>
      <c r="R270" s="194"/>
      <c r="S270" s="61"/>
      <c r="T270" s="61"/>
      <c r="U270" s="81"/>
      <c r="V270" s="81"/>
      <c r="W270" s="61"/>
      <c r="X270" s="269"/>
      <c r="Z270" s="194"/>
      <c r="AA270" s="61"/>
      <c r="AB270" s="61"/>
      <c r="AC270" s="81"/>
      <c r="AD270" s="81"/>
      <c r="AE270" s="61"/>
      <c r="AF270" s="269"/>
      <c r="AH270" s="349"/>
      <c r="AI270" s="290"/>
      <c r="AJ270" s="277"/>
      <c r="AK270" s="350"/>
      <c r="AL270" s="350"/>
      <c r="AM270" s="290"/>
      <c r="AN270" s="315"/>
      <c r="AP270" s="346"/>
      <c r="AQ270" s="300"/>
      <c r="AR270" s="300"/>
      <c r="AS270" s="345"/>
      <c r="AT270" s="345"/>
      <c r="AU270" s="300"/>
      <c r="AV270" s="313"/>
      <c r="AX270" s="349"/>
      <c r="AY270" s="290"/>
      <c r="AZ270" s="277"/>
      <c r="BA270" s="350"/>
      <c r="BB270" s="350"/>
      <c r="BC270" s="290"/>
      <c r="BD270" s="281"/>
      <c r="BF270" s="346"/>
      <c r="BG270" s="300"/>
      <c r="BH270" s="300"/>
      <c r="BI270" s="345"/>
      <c r="BJ270" s="345"/>
      <c r="BK270" s="300"/>
      <c r="BL270" s="286"/>
    </row>
    <row r="271" ht="22.5" customHeight="1">
      <c r="A271" s="368"/>
      <c r="B271" s="444"/>
      <c r="C271" s="195"/>
      <c r="D271" s="195"/>
      <c r="E271" s="199"/>
      <c r="F271" s="199"/>
      <c r="G271" s="195"/>
      <c r="H271" s="371"/>
      <c r="J271" s="194"/>
      <c r="K271" s="61"/>
      <c r="L271" s="61"/>
      <c r="M271" s="81"/>
      <c r="N271" s="81"/>
      <c r="O271" s="61"/>
      <c r="P271" s="269"/>
      <c r="R271" s="194"/>
      <c r="S271" s="61"/>
      <c r="T271" s="61"/>
      <c r="U271" s="81"/>
      <c r="V271" s="81"/>
      <c r="W271" s="61"/>
      <c r="X271" s="269"/>
      <c r="Z271" s="194"/>
      <c r="AA271" s="61"/>
      <c r="AB271" s="61"/>
      <c r="AC271" s="81"/>
      <c r="AD271" s="81"/>
      <c r="AE271" s="61"/>
      <c r="AF271" s="269"/>
      <c r="AH271" s="349"/>
      <c r="AI271" s="290"/>
      <c r="AJ271" s="277"/>
      <c r="AK271" s="350"/>
      <c r="AL271" s="350"/>
      <c r="AM271" s="290"/>
      <c r="AN271" s="315"/>
      <c r="AP271" s="346"/>
      <c r="AQ271" s="300"/>
      <c r="AR271" s="300"/>
      <c r="AS271" s="345"/>
      <c r="AT271" s="345"/>
      <c r="AU271" s="300"/>
      <c r="AV271" s="313"/>
      <c r="AX271" s="349"/>
      <c r="AY271" s="290"/>
      <c r="AZ271" s="277"/>
      <c r="BA271" s="350"/>
      <c r="BB271" s="350"/>
      <c r="BC271" s="290"/>
      <c r="BD271" s="281"/>
      <c r="BF271" s="346"/>
      <c r="BG271" s="300"/>
      <c r="BH271" s="300"/>
      <c r="BI271" s="345"/>
      <c r="BJ271" s="345"/>
      <c r="BK271" s="300"/>
      <c r="BL271" s="286"/>
    </row>
    <row r="272" ht="22.5" customHeight="1">
      <c r="A272" s="368"/>
      <c r="B272" s="444"/>
      <c r="C272" s="195"/>
      <c r="D272" s="195"/>
      <c r="E272" s="199"/>
      <c r="F272" s="199"/>
      <c r="G272" s="195"/>
      <c r="H272" s="371"/>
      <c r="J272" s="194"/>
      <c r="K272" s="61"/>
      <c r="L272" s="61"/>
      <c r="M272" s="81"/>
      <c r="N272" s="81"/>
      <c r="O272" s="61"/>
      <c r="P272" s="269"/>
      <c r="R272" s="194"/>
      <c r="S272" s="61"/>
      <c r="T272" s="61"/>
      <c r="U272" s="81"/>
      <c r="V272" s="81"/>
      <c r="W272" s="61"/>
      <c r="X272" s="269"/>
      <c r="Z272" s="194"/>
      <c r="AA272" s="61"/>
      <c r="AB272" s="61"/>
      <c r="AC272" s="81"/>
      <c r="AD272" s="81"/>
      <c r="AE272" s="61"/>
      <c r="AF272" s="269"/>
      <c r="AH272" s="349"/>
      <c r="AI272" s="290"/>
      <c r="AJ272" s="277"/>
      <c r="AK272" s="350"/>
      <c r="AL272" s="350"/>
      <c r="AM272" s="290"/>
      <c r="AN272" s="315"/>
      <c r="AP272" s="346"/>
      <c r="AQ272" s="300"/>
      <c r="AR272" s="300"/>
      <c r="AS272" s="345"/>
      <c r="AT272" s="345"/>
      <c r="AU272" s="300"/>
      <c r="AV272" s="313"/>
      <c r="AX272" s="349"/>
      <c r="AY272" s="290"/>
      <c r="AZ272" s="277"/>
      <c r="BA272" s="350"/>
      <c r="BB272" s="350"/>
      <c r="BC272" s="290"/>
      <c r="BD272" s="281"/>
      <c r="BF272" s="346"/>
      <c r="BG272" s="300"/>
      <c r="BH272" s="300"/>
      <c r="BI272" s="345"/>
      <c r="BJ272" s="345"/>
      <c r="BK272" s="300"/>
      <c r="BL272" s="286"/>
    </row>
    <row r="273" ht="22.5" customHeight="1">
      <c r="A273" s="368"/>
      <c r="B273" s="444"/>
      <c r="C273" s="195"/>
      <c r="D273" s="195"/>
      <c r="E273" s="199"/>
      <c r="F273" s="199"/>
      <c r="G273" s="195"/>
      <c r="H273" s="371"/>
      <c r="J273" s="194"/>
      <c r="K273" s="61"/>
      <c r="L273" s="61"/>
      <c r="M273" s="81"/>
      <c r="N273" s="81"/>
      <c r="O273" s="61"/>
      <c r="P273" s="269"/>
      <c r="R273" s="194"/>
      <c r="S273" s="61"/>
      <c r="T273" s="61"/>
      <c r="U273" s="81"/>
      <c r="V273" s="81"/>
      <c r="W273" s="61"/>
      <c r="X273" s="269"/>
      <c r="Z273" s="194"/>
      <c r="AA273" s="61"/>
      <c r="AB273" s="61"/>
      <c r="AC273" s="81"/>
      <c r="AD273" s="81"/>
      <c r="AE273" s="61"/>
      <c r="AF273" s="269"/>
      <c r="AH273" s="349"/>
      <c r="AI273" s="290"/>
      <c r="AJ273" s="277"/>
      <c r="AK273" s="350"/>
      <c r="AL273" s="350"/>
      <c r="AM273" s="290"/>
      <c r="AN273" s="315"/>
      <c r="AP273" s="346"/>
      <c r="AQ273" s="300"/>
      <c r="AR273" s="300"/>
      <c r="AS273" s="345"/>
      <c r="AT273" s="345"/>
      <c r="AU273" s="300"/>
      <c r="AV273" s="313"/>
      <c r="AX273" s="349"/>
      <c r="AY273" s="290"/>
      <c r="AZ273" s="277"/>
      <c r="BA273" s="350"/>
      <c r="BB273" s="350"/>
      <c r="BC273" s="290"/>
      <c r="BD273" s="281"/>
      <c r="BF273" s="346"/>
      <c r="BG273" s="300"/>
      <c r="BH273" s="300"/>
      <c r="BI273" s="345"/>
      <c r="BJ273" s="345"/>
      <c r="BK273" s="300"/>
      <c r="BL273" s="286"/>
    </row>
    <row r="274" ht="22.5" customHeight="1">
      <c r="A274" s="368"/>
      <c r="B274" s="444"/>
      <c r="C274" s="195"/>
      <c r="D274" s="195"/>
      <c r="E274" s="199"/>
      <c r="F274" s="199"/>
      <c r="G274" s="195"/>
      <c r="H274" s="371"/>
      <c r="J274" s="194"/>
      <c r="K274" s="61"/>
      <c r="L274" s="61"/>
      <c r="M274" s="81"/>
      <c r="N274" s="81"/>
      <c r="O274" s="61"/>
      <c r="P274" s="269"/>
      <c r="R274" s="194"/>
      <c r="S274" s="61"/>
      <c r="T274" s="61"/>
      <c r="U274" s="81"/>
      <c r="V274" s="81"/>
      <c r="W274" s="61"/>
      <c r="X274" s="269"/>
      <c r="Z274" s="194"/>
      <c r="AA274" s="61"/>
      <c r="AB274" s="61"/>
      <c r="AC274" s="81"/>
      <c r="AD274" s="81"/>
      <c r="AE274" s="61"/>
      <c r="AF274" s="269"/>
      <c r="AH274" s="349"/>
      <c r="AI274" s="290"/>
      <c r="AJ274" s="277"/>
      <c r="AK274" s="350"/>
      <c r="AL274" s="350"/>
      <c r="AM274" s="290"/>
      <c r="AN274" s="315"/>
      <c r="AP274" s="346"/>
      <c r="AQ274" s="300"/>
      <c r="AR274" s="300"/>
      <c r="AS274" s="345"/>
      <c r="AT274" s="345"/>
      <c r="AU274" s="300"/>
      <c r="AV274" s="313"/>
      <c r="AX274" s="349"/>
      <c r="AY274" s="290"/>
      <c r="AZ274" s="277"/>
      <c r="BA274" s="350"/>
      <c r="BB274" s="350"/>
      <c r="BC274" s="290"/>
      <c r="BD274" s="281"/>
      <c r="BF274" s="346"/>
      <c r="BG274" s="300"/>
      <c r="BH274" s="300"/>
      <c r="BI274" s="345"/>
      <c r="BJ274" s="345"/>
      <c r="BK274" s="300"/>
      <c r="BL274" s="286"/>
    </row>
    <row r="275" ht="22.5" customHeight="1">
      <c r="A275" s="368"/>
      <c r="B275" s="444"/>
      <c r="C275" s="195"/>
      <c r="D275" s="195"/>
      <c r="E275" s="199"/>
      <c r="F275" s="199"/>
      <c r="G275" s="195"/>
      <c r="H275" s="371"/>
      <c r="J275" s="194"/>
      <c r="K275" s="61"/>
      <c r="L275" s="61"/>
      <c r="M275" s="81"/>
      <c r="N275" s="81"/>
      <c r="O275" s="61"/>
      <c r="P275" s="269"/>
      <c r="R275" s="194"/>
      <c r="S275" s="61"/>
      <c r="T275" s="61"/>
      <c r="U275" s="81"/>
      <c r="V275" s="81"/>
      <c r="W275" s="61"/>
      <c r="X275" s="269"/>
      <c r="Z275" s="194"/>
      <c r="AA275" s="61"/>
      <c r="AB275" s="61"/>
      <c r="AC275" s="81"/>
      <c r="AD275" s="81"/>
      <c r="AE275" s="61"/>
      <c r="AF275" s="269"/>
      <c r="AH275" s="349"/>
      <c r="AI275" s="290"/>
      <c r="AJ275" s="277"/>
      <c r="AK275" s="350"/>
      <c r="AL275" s="350"/>
      <c r="AM275" s="290"/>
      <c r="AN275" s="315"/>
      <c r="AP275" s="346"/>
      <c r="AQ275" s="300"/>
      <c r="AR275" s="300"/>
      <c r="AS275" s="345"/>
      <c r="AT275" s="345"/>
      <c r="AU275" s="300"/>
      <c r="AV275" s="313"/>
      <c r="AX275" s="349"/>
      <c r="AY275" s="290"/>
      <c r="AZ275" s="277"/>
      <c r="BA275" s="350"/>
      <c r="BB275" s="350"/>
      <c r="BC275" s="290"/>
      <c r="BD275" s="281"/>
      <c r="BF275" s="346"/>
      <c r="BG275" s="300"/>
      <c r="BH275" s="300"/>
      <c r="BI275" s="345"/>
      <c r="BJ275" s="345"/>
      <c r="BK275" s="300"/>
      <c r="BL275" s="286"/>
    </row>
    <row r="276" ht="22.5" customHeight="1">
      <c r="A276" s="368"/>
      <c r="B276" s="444"/>
      <c r="C276" s="195"/>
      <c r="D276" s="195"/>
      <c r="E276" s="199"/>
      <c r="F276" s="199"/>
      <c r="G276" s="195"/>
      <c r="H276" s="371"/>
      <c r="J276" s="194"/>
      <c r="K276" s="61"/>
      <c r="L276" s="61"/>
      <c r="M276" s="81"/>
      <c r="N276" s="81"/>
      <c r="O276" s="61"/>
      <c r="P276" s="269"/>
      <c r="R276" s="194"/>
      <c r="S276" s="61"/>
      <c r="T276" s="61"/>
      <c r="U276" s="81"/>
      <c r="V276" s="81"/>
      <c r="W276" s="61"/>
      <c r="X276" s="269"/>
      <c r="Z276" s="194"/>
      <c r="AA276" s="61"/>
      <c r="AB276" s="61"/>
      <c r="AC276" s="81"/>
      <c r="AD276" s="81"/>
      <c r="AE276" s="61"/>
      <c r="AF276" s="269"/>
      <c r="AH276" s="349"/>
      <c r="AI276" s="290"/>
      <c r="AJ276" s="277"/>
      <c r="AK276" s="350"/>
      <c r="AL276" s="350"/>
      <c r="AM276" s="290"/>
      <c r="AN276" s="315"/>
      <c r="AP276" s="346"/>
      <c r="AQ276" s="300"/>
      <c r="AR276" s="300"/>
      <c r="AS276" s="345"/>
      <c r="AT276" s="345"/>
      <c r="AU276" s="300"/>
      <c r="AV276" s="313"/>
      <c r="AX276" s="349"/>
      <c r="AY276" s="290"/>
      <c r="AZ276" s="277"/>
      <c r="BA276" s="350"/>
      <c r="BB276" s="350"/>
      <c r="BC276" s="290"/>
      <c r="BD276" s="281"/>
      <c r="BF276" s="346"/>
      <c r="BG276" s="300"/>
      <c r="BH276" s="300"/>
      <c r="BI276" s="345"/>
      <c r="BJ276" s="345"/>
      <c r="BK276" s="300"/>
      <c r="BL276" s="286"/>
    </row>
    <row r="277" ht="22.5" customHeight="1">
      <c r="A277" s="368"/>
      <c r="B277" s="444"/>
      <c r="C277" s="195"/>
      <c r="D277" s="195"/>
      <c r="E277" s="199"/>
      <c r="F277" s="199"/>
      <c r="G277" s="195"/>
      <c r="H277" s="371"/>
      <c r="J277" s="194"/>
      <c r="K277" s="61"/>
      <c r="L277" s="61"/>
      <c r="M277" s="81"/>
      <c r="N277" s="81"/>
      <c r="O277" s="61"/>
      <c r="P277" s="269"/>
      <c r="R277" s="194"/>
      <c r="S277" s="61"/>
      <c r="T277" s="61"/>
      <c r="U277" s="81"/>
      <c r="V277" s="81"/>
      <c r="W277" s="61"/>
      <c r="X277" s="269"/>
      <c r="Z277" s="194"/>
      <c r="AA277" s="61"/>
      <c r="AB277" s="61"/>
      <c r="AC277" s="81"/>
      <c r="AD277" s="81"/>
      <c r="AE277" s="61"/>
      <c r="AF277" s="269"/>
      <c r="AH277" s="349"/>
      <c r="AI277" s="290"/>
      <c r="AJ277" s="277"/>
      <c r="AK277" s="350"/>
      <c r="AL277" s="350"/>
      <c r="AM277" s="290"/>
      <c r="AN277" s="315"/>
      <c r="AP277" s="346"/>
      <c r="AQ277" s="300"/>
      <c r="AR277" s="300"/>
      <c r="AS277" s="345"/>
      <c r="AT277" s="345"/>
      <c r="AU277" s="300"/>
      <c r="AV277" s="313"/>
      <c r="AX277" s="349"/>
      <c r="AY277" s="290"/>
      <c r="AZ277" s="277"/>
      <c r="BA277" s="350"/>
      <c r="BB277" s="350"/>
      <c r="BC277" s="290"/>
      <c r="BD277" s="281"/>
      <c r="BF277" s="346"/>
      <c r="BG277" s="300"/>
      <c r="BH277" s="300"/>
      <c r="BI277" s="345"/>
      <c r="BJ277" s="345"/>
      <c r="BK277" s="300"/>
      <c r="BL277" s="286"/>
    </row>
    <row r="278" ht="22.5" customHeight="1">
      <c r="A278" s="368"/>
      <c r="B278" s="444"/>
      <c r="C278" s="195"/>
      <c r="D278" s="195"/>
      <c r="E278" s="199"/>
      <c r="F278" s="199"/>
      <c r="G278" s="195"/>
      <c r="H278" s="371"/>
      <c r="J278" s="194"/>
      <c r="K278" s="61"/>
      <c r="L278" s="61"/>
      <c r="M278" s="81"/>
      <c r="N278" s="81"/>
      <c r="O278" s="61"/>
      <c r="P278" s="269"/>
      <c r="R278" s="194"/>
      <c r="S278" s="61"/>
      <c r="T278" s="61"/>
      <c r="U278" s="81"/>
      <c r="V278" s="81"/>
      <c r="W278" s="61"/>
      <c r="X278" s="269"/>
      <c r="Z278" s="194"/>
      <c r="AA278" s="61"/>
      <c r="AB278" s="61"/>
      <c r="AC278" s="81"/>
      <c r="AD278" s="81"/>
      <c r="AE278" s="61"/>
      <c r="AF278" s="269"/>
      <c r="AH278" s="349"/>
      <c r="AI278" s="290"/>
      <c r="AJ278" s="277"/>
      <c r="AK278" s="350"/>
      <c r="AL278" s="350"/>
      <c r="AM278" s="290"/>
      <c r="AN278" s="315"/>
      <c r="AP278" s="346"/>
      <c r="AQ278" s="300"/>
      <c r="AR278" s="300"/>
      <c r="AS278" s="345"/>
      <c r="AT278" s="345"/>
      <c r="AU278" s="300"/>
      <c r="AV278" s="313"/>
      <c r="AX278" s="349"/>
      <c r="AY278" s="290"/>
      <c r="AZ278" s="277"/>
      <c r="BA278" s="350"/>
      <c r="BB278" s="350"/>
      <c r="BC278" s="290"/>
      <c r="BD278" s="281"/>
      <c r="BF278" s="346"/>
      <c r="BG278" s="300"/>
      <c r="BH278" s="300"/>
      <c r="BI278" s="345"/>
      <c r="BJ278" s="345"/>
      <c r="BK278" s="300"/>
      <c r="BL278" s="286"/>
    </row>
    <row r="279" ht="22.5" customHeight="1">
      <c r="A279" s="368"/>
      <c r="B279" s="444"/>
      <c r="C279" s="195"/>
      <c r="D279" s="195"/>
      <c r="E279" s="199"/>
      <c r="F279" s="199"/>
      <c r="G279" s="195"/>
      <c r="H279" s="371"/>
      <c r="J279" s="194"/>
      <c r="K279" s="61"/>
      <c r="L279" s="61"/>
      <c r="M279" s="81"/>
      <c r="N279" s="81"/>
      <c r="O279" s="61"/>
      <c r="P279" s="269"/>
      <c r="R279" s="194"/>
      <c r="S279" s="61"/>
      <c r="T279" s="61"/>
      <c r="U279" s="81"/>
      <c r="V279" s="81"/>
      <c r="W279" s="61"/>
      <c r="X279" s="269"/>
      <c r="Z279" s="194"/>
      <c r="AA279" s="61"/>
      <c r="AB279" s="61"/>
      <c r="AC279" s="81"/>
      <c r="AD279" s="81"/>
      <c r="AE279" s="61"/>
      <c r="AF279" s="269"/>
      <c r="AH279" s="349"/>
      <c r="AI279" s="290"/>
      <c r="AJ279" s="277"/>
      <c r="AK279" s="350"/>
      <c r="AL279" s="350"/>
      <c r="AM279" s="290"/>
      <c r="AN279" s="315"/>
      <c r="AP279" s="346"/>
      <c r="AQ279" s="300"/>
      <c r="AR279" s="300"/>
      <c r="AS279" s="345"/>
      <c r="AT279" s="345"/>
      <c r="AU279" s="300"/>
      <c r="AV279" s="313"/>
      <c r="AX279" s="349"/>
      <c r="AY279" s="290"/>
      <c r="AZ279" s="277"/>
      <c r="BA279" s="350"/>
      <c r="BB279" s="350"/>
      <c r="BC279" s="290"/>
      <c r="BD279" s="281"/>
      <c r="BF279" s="346"/>
      <c r="BG279" s="300"/>
      <c r="BH279" s="300"/>
      <c r="BI279" s="345"/>
      <c r="BJ279" s="345"/>
      <c r="BK279" s="300"/>
      <c r="BL279" s="286"/>
    </row>
    <row r="280" ht="22.5" customHeight="1">
      <c r="A280" s="368"/>
      <c r="B280" s="444"/>
      <c r="C280" s="195"/>
      <c r="D280" s="195"/>
      <c r="E280" s="199"/>
      <c r="F280" s="199"/>
      <c r="G280" s="195"/>
      <c r="H280" s="371"/>
      <c r="J280" s="194"/>
      <c r="K280" s="61"/>
      <c r="L280" s="61"/>
      <c r="M280" s="81"/>
      <c r="N280" s="81"/>
      <c r="O280" s="61"/>
      <c r="P280" s="269"/>
      <c r="R280" s="194"/>
      <c r="S280" s="61"/>
      <c r="T280" s="61"/>
      <c r="U280" s="81"/>
      <c r="V280" s="81"/>
      <c r="W280" s="61"/>
      <c r="X280" s="269"/>
      <c r="Z280" s="194"/>
      <c r="AA280" s="61"/>
      <c r="AB280" s="61"/>
      <c r="AC280" s="81"/>
      <c r="AD280" s="81"/>
      <c r="AE280" s="61"/>
      <c r="AF280" s="269"/>
      <c r="AH280" s="349"/>
      <c r="AI280" s="290"/>
      <c r="AJ280" s="277"/>
      <c r="AK280" s="350"/>
      <c r="AL280" s="350"/>
      <c r="AM280" s="290"/>
      <c r="AN280" s="315"/>
      <c r="AP280" s="346"/>
      <c r="AQ280" s="300"/>
      <c r="AR280" s="300"/>
      <c r="AS280" s="345"/>
      <c r="AT280" s="345"/>
      <c r="AU280" s="300"/>
      <c r="AV280" s="313"/>
      <c r="AX280" s="349"/>
      <c r="AY280" s="290"/>
      <c r="AZ280" s="277"/>
      <c r="BA280" s="350"/>
      <c r="BB280" s="350"/>
      <c r="BC280" s="290"/>
      <c r="BD280" s="281"/>
      <c r="BF280" s="346"/>
      <c r="BG280" s="300"/>
      <c r="BH280" s="300"/>
      <c r="BI280" s="345"/>
      <c r="BJ280" s="345"/>
      <c r="BK280" s="300"/>
      <c r="BL280" s="286"/>
    </row>
    <row r="281" ht="22.5" customHeight="1">
      <c r="A281" s="368"/>
      <c r="B281" s="444"/>
      <c r="C281" s="195"/>
      <c r="D281" s="195"/>
      <c r="E281" s="199"/>
      <c r="F281" s="199"/>
      <c r="G281" s="195"/>
      <c r="H281" s="371"/>
      <c r="J281" s="194"/>
      <c r="K281" s="61"/>
      <c r="L281" s="61"/>
      <c r="M281" s="81"/>
      <c r="N281" s="81"/>
      <c r="O281" s="61"/>
      <c r="P281" s="269"/>
      <c r="R281" s="194"/>
      <c r="S281" s="61"/>
      <c r="T281" s="61"/>
      <c r="U281" s="81"/>
      <c r="V281" s="81"/>
      <c r="W281" s="61"/>
      <c r="X281" s="269"/>
      <c r="Z281" s="194"/>
      <c r="AA281" s="61"/>
      <c r="AB281" s="61"/>
      <c r="AC281" s="81"/>
      <c r="AD281" s="81"/>
      <c r="AE281" s="61"/>
      <c r="AF281" s="269"/>
      <c r="AH281" s="349"/>
      <c r="AI281" s="290"/>
      <c r="AJ281" s="277"/>
      <c r="AK281" s="350"/>
      <c r="AL281" s="350"/>
      <c r="AM281" s="290"/>
      <c r="AN281" s="315"/>
      <c r="AP281" s="346"/>
      <c r="AQ281" s="300"/>
      <c r="AR281" s="300"/>
      <c r="AS281" s="345"/>
      <c r="AT281" s="345"/>
      <c r="AU281" s="300"/>
      <c r="AV281" s="313"/>
      <c r="AX281" s="349"/>
      <c r="AY281" s="290"/>
      <c r="AZ281" s="277"/>
      <c r="BA281" s="350"/>
      <c r="BB281" s="350"/>
      <c r="BC281" s="290"/>
      <c r="BD281" s="281"/>
      <c r="BF281" s="346"/>
      <c r="BG281" s="300"/>
      <c r="BH281" s="300"/>
      <c r="BI281" s="345"/>
      <c r="BJ281" s="345"/>
      <c r="BK281" s="300"/>
      <c r="BL281" s="286"/>
    </row>
    <row r="282" ht="22.5" customHeight="1">
      <c r="A282" s="368"/>
      <c r="B282" s="444"/>
      <c r="C282" s="195"/>
      <c r="D282" s="195"/>
      <c r="E282" s="199"/>
      <c r="F282" s="199"/>
      <c r="G282" s="195"/>
      <c r="H282" s="371"/>
      <c r="J282" s="194"/>
      <c r="K282" s="61"/>
      <c r="L282" s="61"/>
      <c r="M282" s="81"/>
      <c r="N282" s="81"/>
      <c r="O282" s="61"/>
      <c r="P282" s="269"/>
      <c r="R282" s="194"/>
      <c r="S282" s="61"/>
      <c r="T282" s="61"/>
      <c r="U282" s="81"/>
      <c r="V282" s="81"/>
      <c r="W282" s="61"/>
      <c r="X282" s="269"/>
      <c r="Z282" s="194"/>
      <c r="AA282" s="61"/>
      <c r="AB282" s="61"/>
      <c r="AC282" s="81"/>
      <c r="AD282" s="81"/>
      <c r="AE282" s="61"/>
      <c r="AF282" s="269"/>
      <c r="AH282" s="349"/>
      <c r="AI282" s="290"/>
      <c r="AJ282" s="277"/>
      <c r="AK282" s="350"/>
      <c r="AL282" s="350"/>
      <c r="AM282" s="290"/>
      <c r="AN282" s="315"/>
      <c r="AP282" s="346"/>
      <c r="AQ282" s="300"/>
      <c r="AR282" s="300"/>
      <c r="AS282" s="345"/>
      <c r="AT282" s="345"/>
      <c r="AU282" s="300"/>
      <c r="AV282" s="313"/>
      <c r="AX282" s="349"/>
      <c r="AY282" s="290"/>
      <c r="AZ282" s="277"/>
      <c r="BA282" s="350"/>
      <c r="BB282" s="350"/>
      <c r="BC282" s="290"/>
      <c r="BD282" s="281"/>
      <c r="BF282" s="346"/>
      <c r="BG282" s="300"/>
      <c r="BH282" s="300"/>
      <c r="BI282" s="345"/>
      <c r="BJ282" s="345"/>
      <c r="BK282" s="300"/>
      <c r="BL282" s="286"/>
    </row>
    <row r="283" ht="22.5" customHeight="1">
      <c r="A283" s="368"/>
      <c r="B283" s="444"/>
      <c r="C283" s="195"/>
      <c r="D283" s="195"/>
      <c r="E283" s="199"/>
      <c r="F283" s="199"/>
      <c r="G283" s="195"/>
      <c r="H283" s="371"/>
      <c r="J283" s="194"/>
      <c r="K283" s="61"/>
      <c r="L283" s="61"/>
      <c r="M283" s="81"/>
      <c r="N283" s="81"/>
      <c r="O283" s="61"/>
      <c r="P283" s="269"/>
      <c r="R283" s="194"/>
      <c r="S283" s="61"/>
      <c r="T283" s="61"/>
      <c r="U283" s="81"/>
      <c r="V283" s="81"/>
      <c r="W283" s="61"/>
      <c r="X283" s="269"/>
      <c r="Z283" s="194"/>
      <c r="AA283" s="61"/>
      <c r="AB283" s="61"/>
      <c r="AC283" s="81"/>
      <c r="AD283" s="81"/>
      <c r="AE283" s="61"/>
      <c r="AF283" s="269"/>
      <c r="AH283" s="349"/>
      <c r="AI283" s="290"/>
      <c r="AJ283" s="277"/>
      <c r="AK283" s="350"/>
      <c r="AL283" s="350"/>
      <c r="AM283" s="290"/>
      <c r="AN283" s="315"/>
      <c r="AP283" s="346"/>
      <c r="AQ283" s="300"/>
      <c r="AR283" s="300"/>
      <c r="AS283" s="345"/>
      <c r="AT283" s="345"/>
      <c r="AU283" s="300"/>
      <c r="AV283" s="313"/>
      <c r="AX283" s="349"/>
      <c r="AY283" s="290"/>
      <c r="AZ283" s="277"/>
      <c r="BA283" s="350"/>
      <c r="BB283" s="350"/>
      <c r="BC283" s="290"/>
      <c r="BD283" s="281"/>
      <c r="BF283" s="346"/>
      <c r="BG283" s="300"/>
      <c r="BH283" s="300"/>
      <c r="BI283" s="345"/>
      <c r="BJ283" s="345"/>
      <c r="BK283" s="300"/>
      <c r="BL283" s="286"/>
    </row>
    <row r="284" ht="22.5" customHeight="1">
      <c r="A284" s="368"/>
      <c r="B284" s="444"/>
      <c r="C284" s="195"/>
      <c r="D284" s="195"/>
      <c r="E284" s="199"/>
      <c r="F284" s="199"/>
      <c r="G284" s="195"/>
      <c r="H284" s="371"/>
      <c r="J284" s="194"/>
      <c r="K284" s="61"/>
      <c r="L284" s="61"/>
      <c r="M284" s="81"/>
      <c r="N284" s="81"/>
      <c r="O284" s="61"/>
      <c r="P284" s="269"/>
      <c r="R284" s="194"/>
      <c r="S284" s="61"/>
      <c r="T284" s="61"/>
      <c r="U284" s="81"/>
      <c r="V284" s="81"/>
      <c r="W284" s="61"/>
      <c r="X284" s="269"/>
      <c r="Z284" s="194"/>
      <c r="AA284" s="61"/>
      <c r="AB284" s="61"/>
      <c r="AC284" s="81"/>
      <c r="AD284" s="81"/>
      <c r="AE284" s="61"/>
      <c r="AF284" s="269"/>
      <c r="AH284" s="349"/>
      <c r="AI284" s="290"/>
      <c r="AJ284" s="277"/>
      <c r="AK284" s="350"/>
      <c r="AL284" s="350"/>
      <c r="AM284" s="290"/>
      <c r="AN284" s="315"/>
      <c r="AP284" s="346"/>
      <c r="AQ284" s="300"/>
      <c r="AR284" s="300"/>
      <c r="AS284" s="345"/>
      <c r="AT284" s="345"/>
      <c r="AU284" s="300"/>
      <c r="AV284" s="313"/>
      <c r="AX284" s="349"/>
      <c r="AY284" s="290"/>
      <c r="AZ284" s="277"/>
      <c r="BA284" s="350"/>
      <c r="BB284" s="350"/>
      <c r="BC284" s="290"/>
      <c r="BD284" s="281"/>
      <c r="BF284" s="346"/>
      <c r="BG284" s="300"/>
      <c r="BH284" s="300"/>
      <c r="BI284" s="345"/>
      <c r="BJ284" s="345"/>
      <c r="BK284" s="300"/>
      <c r="BL284" s="286"/>
    </row>
    <row r="285" ht="22.5" customHeight="1">
      <c r="A285" s="368"/>
      <c r="B285" s="444"/>
      <c r="C285" s="195"/>
      <c r="D285" s="195"/>
      <c r="E285" s="199"/>
      <c r="F285" s="199"/>
      <c r="G285" s="195"/>
      <c r="H285" s="371"/>
      <c r="J285" s="194"/>
      <c r="K285" s="61"/>
      <c r="L285" s="61"/>
      <c r="M285" s="81"/>
      <c r="N285" s="81"/>
      <c r="O285" s="61"/>
      <c r="P285" s="269"/>
      <c r="R285" s="194"/>
      <c r="S285" s="61"/>
      <c r="T285" s="61"/>
      <c r="U285" s="81"/>
      <c r="V285" s="81"/>
      <c r="W285" s="61"/>
      <c r="X285" s="269"/>
      <c r="Z285" s="194"/>
      <c r="AA285" s="61"/>
      <c r="AB285" s="61"/>
      <c r="AC285" s="81"/>
      <c r="AD285" s="81"/>
      <c r="AE285" s="61"/>
      <c r="AF285" s="269"/>
      <c r="AH285" s="349"/>
      <c r="AI285" s="290"/>
      <c r="AJ285" s="277"/>
      <c r="AK285" s="350"/>
      <c r="AL285" s="350"/>
      <c r="AM285" s="290"/>
      <c r="AN285" s="315"/>
      <c r="AP285" s="346"/>
      <c r="AQ285" s="300"/>
      <c r="AR285" s="300"/>
      <c r="AS285" s="345"/>
      <c r="AT285" s="345"/>
      <c r="AU285" s="300"/>
      <c r="AV285" s="313"/>
      <c r="AX285" s="349"/>
      <c r="AY285" s="290"/>
      <c r="AZ285" s="277"/>
      <c r="BA285" s="350"/>
      <c r="BB285" s="350"/>
      <c r="BC285" s="290"/>
      <c r="BD285" s="281"/>
      <c r="BF285" s="346"/>
      <c r="BG285" s="300"/>
      <c r="BH285" s="300"/>
      <c r="BI285" s="345"/>
      <c r="BJ285" s="345"/>
      <c r="BK285" s="300"/>
      <c r="BL285" s="286"/>
    </row>
    <row r="286" ht="22.5" customHeight="1">
      <c r="A286" s="368"/>
      <c r="B286" s="444"/>
      <c r="C286" s="195"/>
      <c r="D286" s="195"/>
      <c r="E286" s="199"/>
      <c r="F286" s="199"/>
      <c r="G286" s="195"/>
      <c r="H286" s="371"/>
      <c r="J286" s="194"/>
      <c r="K286" s="61"/>
      <c r="L286" s="61"/>
      <c r="M286" s="81"/>
      <c r="N286" s="81"/>
      <c r="O286" s="61"/>
      <c r="P286" s="269"/>
      <c r="R286" s="194"/>
      <c r="S286" s="61"/>
      <c r="T286" s="61"/>
      <c r="U286" s="81"/>
      <c r="V286" s="81"/>
      <c r="W286" s="61"/>
      <c r="X286" s="269"/>
      <c r="Z286" s="194"/>
      <c r="AA286" s="61"/>
      <c r="AB286" s="61"/>
      <c r="AC286" s="81"/>
      <c r="AD286" s="81"/>
      <c r="AE286" s="61"/>
      <c r="AF286" s="269"/>
      <c r="AH286" s="349"/>
      <c r="AI286" s="290"/>
      <c r="AJ286" s="277"/>
      <c r="AK286" s="350"/>
      <c r="AL286" s="350"/>
      <c r="AM286" s="290"/>
      <c r="AN286" s="315"/>
      <c r="AP286" s="346"/>
      <c r="AQ286" s="300"/>
      <c r="AR286" s="300"/>
      <c r="AS286" s="345"/>
      <c r="AT286" s="345"/>
      <c r="AU286" s="300"/>
      <c r="AV286" s="313"/>
      <c r="AX286" s="349"/>
      <c r="AY286" s="290"/>
      <c r="AZ286" s="277"/>
      <c r="BA286" s="350"/>
      <c r="BB286" s="350"/>
      <c r="BC286" s="290"/>
      <c r="BD286" s="281"/>
      <c r="BF286" s="346"/>
      <c r="BG286" s="300"/>
      <c r="BH286" s="300"/>
      <c r="BI286" s="345"/>
      <c r="BJ286" s="345"/>
      <c r="BK286" s="300"/>
      <c r="BL286" s="286"/>
    </row>
    <row r="287" ht="22.5" customHeight="1">
      <c r="A287" s="368"/>
      <c r="B287" s="444"/>
      <c r="C287" s="195"/>
      <c r="D287" s="195"/>
      <c r="E287" s="199"/>
      <c r="F287" s="199"/>
      <c r="G287" s="195"/>
      <c r="H287" s="371"/>
      <c r="J287" s="194"/>
      <c r="K287" s="61"/>
      <c r="L287" s="61"/>
      <c r="M287" s="81"/>
      <c r="N287" s="81"/>
      <c r="O287" s="61"/>
      <c r="P287" s="269"/>
      <c r="R287" s="194"/>
      <c r="S287" s="61"/>
      <c r="T287" s="61"/>
      <c r="U287" s="81"/>
      <c r="V287" s="81"/>
      <c r="W287" s="61"/>
      <c r="X287" s="269"/>
      <c r="Z287" s="194"/>
      <c r="AA287" s="61"/>
      <c r="AB287" s="61"/>
      <c r="AC287" s="81"/>
      <c r="AD287" s="81"/>
      <c r="AE287" s="61"/>
      <c r="AF287" s="269"/>
      <c r="AH287" s="349"/>
      <c r="AI287" s="290"/>
      <c r="AJ287" s="277"/>
      <c r="AK287" s="350"/>
      <c r="AL287" s="350"/>
      <c r="AM287" s="290"/>
      <c r="AN287" s="315"/>
      <c r="AP287" s="346"/>
      <c r="AQ287" s="300"/>
      <c r="AR287" s="300"/>
      <c r="AS287" s="345"/>
      <c r="AT287" s="345"/>
      <c r="AU287" s="300"/>
      <c r="AV287" s="313"/>
      <c r="AX287" s="349"/>
      <c r="AY287" s="290"/>
      <c r="AZ287" s="277"/>
      <c r="BA287" s="350"/>
      <c r="BB287" s="350"/>
      <c r="BC287" s="290"/>
      <c r="BD287" s="281"/>
      <c r="BF287" s="346"/>
      <c r="BG287" s="300"/>
      <c r="BH287" s="300"/>
      <c r="BI287" s="345"/>
      <c r="BJ287" s="345"/>
      <c r="BK287" s="300"/>
      <c r="BL287" s="286"/>
    </row>
    <row r="288" ht="22.5" customHeight="1">
      <c r="A288" s="368"/>
      <c r="B288" s="444"/>
      <c r="C288" s="195"/>
      <c r="D288" s="195"/>
      <c r="E288" s="199"/>
      <c r="F288" s="199"/>
      <c r="G288" s="195"/>
      <c r="H288" s="371"/>
      <c r="J288" s="194"/>
      <c r="K288" s="61"/>
      <c r="L288" s="61"/>
      <c r="M288" s="81"/>
      <c r="N288" s="81"/>
      <c r="O288" s="61"/>
      <c r="P288" s="269"/>
      <c r="R288" s="194"/>
      <c r="S288" s="61"/>
      <c r="T288" s="61"/>
      <c r="U288" s="81"/>
      <c r="V288" s="81"/>
      <c r="W288" s="61"/>
      <c r="X288" s="269"/>
      <c r="Z288" s="194"/>
      <c r="AA288" s="61"/>
      <c r="AB288" s="61"/>
      <c r="AC288" s="81"/>
      <c r="AD288" s="81"/>
      <c r="AE288" s="61"/>
      <c r="AF288" s="269"/>
      <c r="AH288" s="349"/>
      <c r="AI288" s="290"/>
      <c r="AJ288" s="277"/>
      <c r="AK288" s="350"/>
      <c r="AL288" s="350"/>
      <c r="AM288" s="290"/>
      <c r="AN288" s="315"/>
      <c r="AP288" s="346"/>
      <c r="AQ288" s="300"/>
      <c r="AR288" s="300"/>
      <c r="AS288" s="345"/>
      <c r="AT288" s="345"/>
      <c r="AU288" s="300"/>
      <c r="AV288" s="313"/>
      <c r="AX288" s="349"/>
      <c r="AY288" s="290"/>
      <c r="AZ288" s="277"/>
      <c r="BA288" s="350"/>
      <c r="BB288" s="350"/>
      <c r="BC288" s="290"/>
      <c r="BD288" s="281"/>
      <c r="BF288" s="346"/>
      <c r="BG288" s="300"/>
      <c r="BH288" s="300"/>
      <c r="BI288" s="345"/>
      <c r="BJ288" s="345"/>
      <c r="BK288" s="300"/>
      <c r="BL288" s="286"/>
    </row>
    <row r="289" ht="22.5" customHeight="1">
      <c r="A289" s="368"/>
      <c r="B289" s="444"/>
      <c r="C289" s="195"/>
      <c r="D289" s="195"/>
      <c r="E289" s="199"/>
      <c r="F289" s="199"/>
      <c r="G289" s="195"/>
      <c r="H289" s="371"/>
      <c r="J289" s="194"/>
      <c r="K289" s="61"/>
      <c r="L289" s="61"/>
      <c r="M289" s="81"/>
      <c r="N289" s="81"/>
      <c r="O289" s="61"/>
      <c r="P289" s="269"/>
      <c r="R289" s="194"/>
      <c r="S289" s="61"/>
      <c r="T289" s="61"/>
      <c r="U289" s="81"/>
      <c r="V289" s="81"/>
      <c r="W289" s="61"/>
      <c r="X289" s="269"/>
      <c r="Z289" s="194"/>
      <c r="AA289" s="61"/>
      <c r="AB289" s="61"/>
      <c r="AC289" s="81"/>
      <c r="AD289" s="81"/>
      <c r="AE289" s="61"/>
      <c r="AF289" s="269"/>
      <c r="AH289" s="349"/>
      <c r="AI289" s="290"/>
      <c r="AJ289" s="277"/>
      <c r="AK289" s="350"/>
      <c r="AL289" s="350"/>
      <c r="AM289" s="290"/>
      <c r="AN289" s="315"/>
      <c r="AP289" s="346"/>
      <c r="AQ289" s="300"/>
      <c r="AR289" s="300"/>
      <c r="AS289" s="345"/>
      <c r="AT289" s="345"/>
      <c r="AU289" s="300"/>
      <c r="AV289" s="313"/>
      <c r="AX289" s="349"/>
      <c r="AY289" s="290"/>
      <c r="AZ289" s="277"/>
      <c r="BA289" s="350"/>
      <c r="BB289" s="350"/>
      <c r="BC289" s="290"/>
      <c r="BD289" s="281"/>
      <c r="BF289" s="346"/>
      <c r="BG289" s="300"/>
      <c r="BH289" s="300"/>
      <c r="BI289" s="345"/>
      <c r="BJ289" s="345"/>
      <c r="BK289" s="300"/>
      <c r="BL289" s="286"/>
    </row>
    <row r="290" ht="22.5" customHeight="1">
      <c r="A290" s="368"/>
      <c r="B290" s="444"/>
      <c r="C290" s="195"/>
      <c r="D290" s="195"/>
      <c r="E290" s="199"/>
      <c r="F290" s="199"/>
      <c r="G290" s="195"/>
      <c r="H290" s="371"/>
      <c r="J290" s="194"/>
      <c r="K290" s="61"/>
      <c r="L290" s="61"/>
      <c r="M290" s="81"/>
      <c r="N290" s="81"/>
      <c r="O290" s="61"/>
      <c r="P290" s="269"/>
      <c r="R290" s="194"/>
      <c r="S290" s="61"/>
      <c r="T290" s="61"/>
      <c r="U290" s="81"/>
      <c r="V290" s="81"/>
      <c r="W290" s="61"/>
      <c r="X290" s="269"/>
      <c r="Z290" s="194"/>
      <c r="AA290" s="61"/>
      <c r="AB290" s="61"/>
      <c r="AC290" s="81"/>
      <c r="AD290" s="81"/>
      <c r="AE290" s="61"/>
      <c r="AF290" s="269"/>
      <c r="AH290" s="349"/>
      <c r="AI290" s="290"/>
      <c r="AJ290" s="277"/>
      <c r="AK290" s="350"/>
      <c r="AL290" s="350"/>
      <c r="AM290" s="290"/>
      <c r="AN290" s="315"/>
      <c r="AP290" s="346"/>
      <c r="AQ290" s="300"/>
      <c r="AR290" s="300"/>
      <c r="AS290" s="345"/>
      <c r="AT290" s="345"/>
      <c r="AU290" s="300"/>
      <c r="AV290" s="313"/>
      <c r="AX290" s="349"/>
      <c r="AY290" s="290"/>
      <c r="AZ290" s="277"/>
      <c r="BA290" s="350"/>
      <c r="BB290" s="350"/>
      <c r="BC290" s="290"/>
      <c r="BD290" s="281"/>
      <c r="BF290" s="346"/>
      <c r="BG290" s="300"/>
      <c r="BH290" s="300"/>
      <c r="BI290" s="345"/>
      <c r="BJ290" s="345"/>
      <c r="BK290" s="300"/>
      <c r="BL290" s="286"/>
    </row>
    <row r="291" ht="22.5" customHeight="1">
      <c r="A291" s="368"/>
      <c r="B291" s="444"/>
      <c r="C291" s="195"/>
      <c r="D291" s="195"/>
      <c r="E291" s="199"/>
      <c r="F291" s="199"/>
      <c r="G291" s="195"/>
      <c r="H291" s="371"/>
      <c r="J291" s="194"/>
      <c r="K291" s="61"/>
      <c r="L291" s="61"/>
      <c r="M291" s="81"/>
      <c r="N291" s="81"/>
      <c r="O291" s="61"/>
      <c r="P291" s="269"/>
      <c r="R291" s="194"/>
      <c r="S291" s="61"/>
      <c r="T291" s="61"/>
      <c r="U291" s="81"/>
      <c r="V291" s="81"/>
      <c r="W291" s="61"/>
      <c r="X291" s="269"/>
      <c r="Z291" s="194"/>
      <c r="AA291" s="61"/>
      <c r="AB291" s="61"/>
      <c r="AC291" s="81"/>
      <c r="AD291" s="81"/>
      <c r="AE291" s="61"/>
      <c r="AF291" s="269"/>
      <c r="AH291" s="349"/>
      <c r="AI291" s="290"/>
      <c r="AJ291" s="277"/>
      <c r="AK291" s="350"/>
      <c r="AL291" s="350"/>
      <c r="AM291" s="290"/>
      <c r="AN291" s="315"/>
      <c r="AP291" s="346"/>
      <c r="AQ291" s="300"/>
      <c r="AR291" s="300"/>
      <c r="AS291" s="345"/>
      <c r="AT291" s="345"/>
      <c r="AU291" s="300"/>
      <c r="AV291" s="313"/>
      <c r="AX291" s="349"/>
      <c r="AY291" s="290"/>
      <c r="AZ291" s="277"/>
      <c r="BA291" s="350"/>
      <c r="BB291" s="350"/>
      <c r="BC291" s="290"/>
      <c r="BD291" s="281"/>
      <c r="BF291" s="346"/>
      <c r="BG291" s="300"/>
      <c r="BH291" s="300"/>
      <c r="BI291" s="345"/>
      <c r="BJ291" s="345"/>
      <c r="BK291" s="300"/>
      <c r="BL291" s="286"/>
    </row>
    <row r="292" ht="22.5" customHeight="1">
      <c r="A292" s="368"/>
      <c r="B292" s="444"/>
      <c r="C292" s="195"/>
      <c r="D292" s="195"/>
      <c r="E292" s="199"/>
      <c r="F292" s="199"/>
      <c r="G292" s="195"/>
      <c r="H292" s="371"/>
      <c r="J292" s="194"/>
      <c r="K292" s="61"/>
      <c r="L292" s="61"/>
      <c r="M292" s="81"/>
      <c r="N292" s="81"/>
      <c r="O292" s="61"/>
      <c r="P292" s="269"/>
      <c r="R292" s="194"/>
      <c r="S292" s="61"/>
      <c r="T292" s="61"/>
      <c r="U292" s="81"/>
      <c r="V292" s="81"/>
      <c r="W292" s="61"/>
      <c r="X292" s="269"/>
      <c r="Z292" s="194"/>
      <c r="AA292" s="61"/>
      <c r="AB292" s="61"/>
      <c r="AC292" s="81"/>
      <c r="AD292" s="81"/>
      <c r="AE292" s="61"/>
      <c r="AF292" s="269"/>
      <c r="AH292" s="349"/>
      <c r="AI292" s="290"/>
      <c r="AJ292" s="277"/>
      <c r="AK292" s="350"/>
      <c r="AL292" s="350"/>
      <c r="AM292" s="290"/>
      <c r="AN292" s="315"/>
      <c r="AP292" s="346"/>
      <c r="AQ292" s="300"/>
      <c r="AR292" s="300"/>
      <c r="AS292" s="345"/>
      <c r="AT292" s="345"/>
      <c r="AU292" s="300"/>
      <c r="AV292" s="313"/>
      <c r="AX292" s="349"/>
      <c r="AY292" s="290"/>
      <c r="AZ292" s="277"/>
      <c r="BA292" s="350"/>
      <c r="BB292" s="350"/>
      <c r="BC292" s="290"/>
      <c r="BD292" s="281"/>
      <c r="BF292" s="346"/>
      <c r="BG292" s="300"/>
      <c r="BH292" s="300"/>
      <c r="BI292" s="345"/>
      <c r="BJ292" s="345"/>
      <c r="BK292" s="300"/>
      <c r="BL292" s="286"/>
    </row>
    <row r="293" ht="22.5" customHeight="1">
      <c r="A293" s="368"/>
      <c r="B293" s="444"/>
      <c r="C293" s="195"/>
      <c r="D293" s="195"/>
      <c r="E293" s="199"/>
      <c r="F293" s="199"/>
      <c r="G293" s="195"/>
      <c r="H293" s="371"/>
      <c r="J293" s="194"/>
      <c r="K293" s="61"/>
      <c r="L293" s="61"/>
      <c r="M293" s="81"/>
      <c r="N293" s="81"/>
      <c r="O293" s="61"/>
      <c r="P293" s="269"/>
      <c r="R293" s="194"/>
      <c r="S293" s="61"/>
      <c r="T293" s="61"/>
      <c r="U293" s="81"/>
      <c r="V293" s="81"/>
      <c r="W293" s="61"/>
      <c r="X293" s="269"/>
      <c r="Z293" s="194"/>
      <c r="AA293" s="61"/>
      <c r="AB293" s="61"/>
      <c r="AC293" s="81"/>
      <c r="AD293" s="81"/>
      <c r="AE293" s="61"/>
      <c r="AF293" s="269"/>
      <c r="AH293" s="349"/>
      <c r="AI293" s="290"/>
      <c r="AJ293" s="277"/>
      <c r="AK293" s="350"/>
      <c r="AL293" s="350"/>
      <c r="AM293" s="290"/>
      <c r="AN293" s="315"/>
      <c r="AP293" s="346"/>
      <c r="AQ293" s="300"/>
      <c r="AR293" s="300"/>
      <c r="AS293" s="345"/>
      <c r="AT293" s="345"/>
      <c r="AU293" s="300"/>
      <c r="AV293" s="313"/>
      <c r="AX293" s="349"/>
      <c r="AY293" s="290"/>
      <c r="AZ293" s="277"/>
      <c r="BA293" s="350"/>
      <c r="BB293" s="350"/>
      <c r="BC293" s="290"/>
      <c r="BD293" s="281"/>
      <c r="BF293" s="346"/>
      <c r="BG293" s="300"/>
      <c r="BH293" s="300"/>
      <c r="BI293" s="345"/>
      <c r="BJ293" s="345"/>
      <c r="BK293" s="300"/>
      <c r="BL293" s="286"/>
    </row>
    <row r="294" ht="22.5" customHeight="1">
      <c r="A294" s="368"/>
      <c r="B294" s="444"/>
      <c r="C294" s="195"/>
      <c r="D294" s="195"/>
      <c r="E294" s="199"/>
      <c r="F294" s="199"/>
      <c r="G294" s="195"/>
      <c r="H294" s="371"/>
      <c r="J294" s="194"/>
      <c r="K294" s="61"/>
      <c r="L294" s="61"/>
      <c r="M294" s="81"/>
      <c r="N294" s="81"/>
      <c r="O294" s="61"/>
      <c r="P294" s="269"/>
      <c r="R294" s="194"/>
      <c r="S294" s="61"/>
      <c r="T294" s="61"/>
      <c r="U294" s="81"/>
      <c r="V294" s="81"/>
      <c r="W294" s="61"/>
      <c r="X294" s="269"/>
      <c r="Z294" s="194"/>
      <c r="AA294" s="61"/>
      <c r="AB294" s="61"/>
      <c r="AC294" s="81"/>
      <c r="AD294" s="81"/>
      <c r="AE294" s="61"/>
      <c r="AF294" s="269"/>
      <c r="AH294" s="349"/>
      <c r="AI294" s="290"/>
      <c r="AJ294" s="277"/>
      <c r="AK294" s="350"/>
      <c r="AL294" s="350"/>
      <c r="AM294" s="290"/>
      <c r="AN294" s="315"/>
      <c r="AP294" s="346"/>
      <c r="AQ294" s="300"/>
      <c r="AR294" s="300"/>
      <c r="AS294" s="345"/>
      <c r="AT294" s="345"/>
      <c r="AU294" s="300"/>
      <c r="AV294" s="313"/>
      <c r="AX294" s="349"/>
      <c r="AY294" s="290"/>
      <c r="AZ294" s="277"/>
      <c r="BA294" s="350"/>
      <c r="BB294" s="350"/>
      <c r="BC294" s="290"/>
      <c r="BD294" s="281"/>
      <c r="BF294" s="346"/>
      <c r="BG294" s="300"/>
      <c r="BH294" s="300"/>
      <c r="BI294" s="345"/>
      <c r="BJ294" s="345"/>
      <c r="BK294" s="300"/>
      <c r="BL294" s="286"/>
    </row>
    <row r="295" ht="22.5" customHeight="1">
      <c r="A295" s="368"/>
      <c r="B295" s="444"/>
      <c r="C295" s="195"/>
      <c r="D295" s="195"/>
      <c r="E295" s="199"/>
      <c r="F295" s="199"/>
      <c r="G295" s="195"/>
      <c r="H295" s="371"/>
      <c r="J295" s="194"/>
      <c r="K295" s="61"/>
      <c r="L295" s="61"/>
      <c r="M295" s="81"/>
      <c r="N295" s="81"/>
      <c r="O295" s="61"/>
      <c r="P295" s="269"/>
      <c r="R295" s="194"/>
      <c r="S295" s="61"/>
      <c r="T295" s="61"/>
      <c r="U295" s="81"/>
      <c r="V295" s="81"/>
      <c r="W295" s="61"/>
      <c r="X295" s="269"/>
      <c r="Z295" s="194"/>
      <c r="AA295" s="61"/>
      <c r="AB295" s="61"/>
      <c r="AC295" s="81"/>
      <c r="AD295" s="81"/>
      <c r="AE295" s="61"/>
      <c r="AF295" s="269"/>
      <c r="AH295" s="349"/>
      <c r="AI295" s="290"/>
      <c r="AJ295" s="277"/>
      <c r="AK295" s="350"/>
      <c r="AL295" s="350"/>
      <c r="AM295" s="290"/>
      <c r="AN295" s="315"/>
      <c r="AP295" s="346"/>
      <c r="AQ295" s="300"/>
      <c r="AR295" s="300"/>
      <c r="AS295" s="345"/>
      <c r="AT295" s="345"/>
      <c r="AU295" s="300"/>
      <c r="AV295" s="313"/>
      <c r="AX295" s="349"/>
      <c r="AY295" s="290"/>
      <c r="AZ295" s="277"/>
      <c r="BA295" s="350"/>
      <c r="BB295" s="350"/>
      <c r="BC295" s="290"/>
      <c r="BD295" s="281"/>
      <c r="BF295" s="346"/>
      <c r="BG295" s="300"/>
      <c r="BH295" s="300"/>
      <c r="BI295" s="345"/>
      <c r="BJ295" s="345"/>
      <c r="BK295" s="300"/>
      <c r="BL295" s="286"/>
    </row>
    <row r="296" ht="22.5" customHeight="1">
      <c r="A296" s="368"/>
      <c r="B296" s="444"/>
      <c r="C296" s="195"/>
      <c r="D296" s="195"/>
      <c r="E296" s="199"/>
      <c r="F296" s="199"/>
      <c r="G296" s="195"/>
      <c r="H296" s="371"/>
      <c r="J296" s="194"/>
      <c r="K296" s="61"/>
      <c r="L296" s="61"/>
      <c r="M296" s="81"/>
      <c r="N296" s="81"/>
      <c r="O296" s="61"/>
      <c r="P296" s="269"/>
      <c r="R296" s="194"/>
      <c r="S296" s="61"/>
      <c r="T296" s="61"/>
      <c r="U296" s="81"/>
      <c r="V296" s="81"/>
      <c r="W296" s="61"/>
      <c r="X296" s="269"/>
      <c r="Z296" s="194"/>
      <c r="AA296" s="61"/>
      <c r="AB296" s="61"/>
      <c r="AC296" s="81"/>
      <c r="AD296" s="81"/>
      <c r="AE296" s="61"/>
      <c r="AF296" s="269"/>
      <c r="AH296" s="349"/>
      <c r="AI296" s="290"/>
      <c r="AJ296" s="277"/>
      <c r="AK296" s="350"/>
      <c r="AL296" s="350"/>
      <c r="AM296" s="290"/>
      <c r="AN296" s="315"/>
      <c r="AP296" s="346"/>
      <c r="AQ296" s="300"/>
      <c r="AR296" s="300"/>
      <c r="AS296" s="345"/>
      <c r="AT296" s="345"/>
      <c r="AU296" s="300"/>
      <c r="AV296" s="313"/>
      <c r="AX296" s="349"/>
      <c r="AY296" s="290"/>
      <c r="AZ296" s="277"/>
      <c r="BA296" s="350"/>
      <c r="BB296" s="350"/>
      <c r="BC296" s="290"/>
      <c r="BD296" s="281"/>
      <c r="BF296" s="346"/>
      <c r="BG296" s="300"/>
      <c r="BH296" s="300"/>
      <c r="BI296" s="345"/>
      <c r="BJ296" s="345"/>
      <c r="BK296" s="300"/>
      <c r="BL296" s="286"/>
    </row>
    <row r="297" ht="22.5" customHeight="1">
      <c r="A297" s="368"/>
      <c r="B297" s="444"/>
      <c r="C297" s="195"/>
      <c r="D297" s="195"/>
      <c r="E297" s="199"/>
      <c r="F297" s="199"/>
      <c r="G297" s="195"/>
      <c r="H297" s="371"/>
      <c r="J297" s="194"/>
      <c r="K297" s="61"/>
      <c r="L297" s="61"/>
      <c r="M297" s="81"/>
      <c r="N297" s="81"/>
      <c r="O297" s="61"/>
      <c r="P297" s="269"/>
      <c r="R297" s="194"/>
      <c r="S297" s="61"/>
      <c r="T297" s="61"/>
      <c r="U297" s="81"/>
      <c r="V297" s="81"/>
      <c r="W297" s="61"/>
      <c r="X297" s="269"/>
      <c r="Z297" s="194"/>
      <c r="AA297" s="61"/>
      <c r="AB297" s="61"/>
      <c r="AC297" s="81"/>
      <c r="AD297" s="81"/>
      <c r="AE297" s="61"/>
      <c r="AF297" s="269"/>
      <c r="AH297" s="349"/>
      <c r="AI297" s="290"/>
      <c r="AJ297" s="277"/>
      <c r="AK297" s="350"/>
      <c r="AL297" s="350"/>
      <c r="AM297" s="290"/>
      <c r="AN297" s="315"/>
      <c r="AP297" s="346"/>
      <c r="AQ297" s="300"/>
      <c r="AR297" s="300"/>
      <c r="AS297" s="345"/>
      <c r="AT297" s="345"/>
      <c r="AU297" s="300"/>
      <c r="AV297" s="313"/>
      <c r="AX297" s="349"/>
      <c r="AY297" s="290"/>
      <c r="AZ297" s="277"/>
      <c r="BA297" s="350"/>
      <c r="BB297" s="350"/>
      <c r="BC297" s="290"/>
      <c r="BD297" s="281"/>
      <c r="BF297" s="346"/>
      <c r="BG297" s="300"/>
      <c r="BH297" s="300"/>
      <c r="BI297" s="345"/>
      <c r="BJ297" s="345"/>
      <c r="BK297" s="300"/>
      <c r="BL297" s="286"/>
    </row>
    <row r="298" ht="22.5" customHeight="1">
      <c r="A298" s="368"/>
      <c r="B298" s="444"/>
      <c r="C298" s="195"/>
      <c r="D298" s="195"/>
      <c r="E298" s="199"/>
      <c r="F298" s="199"/>
      <c r="G298" s="195"/>
      <c r="H298" s="371"/>
      <c r="J298" s="194"/>
      <c r="K298" s="61"/>
      <c r="L298" s="61"/>
      <c r="M298" s="81"/>
      <c r="N298" s="81"/>
      <c r="O298" s="61"/>
      <c r="P298" s="269"/>
      <c r="R298" s="194"/>
      <c r="S298" s="61"/>
      <c r="T298" s="61"/>
      <c r="U298" s="81"/>
      <c r="V298" s="81"/>
      <c r="W298" s="61"/>
      <c r="X298" s="269"/>
      <c r="Z298" s="194"/>
      <c r="AA298" s="61"/>
      <c r="AB298" s="61"/>
      <c r="AC298" s="81"/>
      <c r="AD298" s="81"/>
      <c r="AE298" s="61"/>
      <c r="AF298" s="269"/>
      <c r="AH298" s="349"/>
      <c r="AI298" s="290"/>
      <c r="AJ298" s="277"/>
      <c r="AK298" s="350"/>
      <c r="AL298" s="350"/>
      <c r="AM298" s="290"/>
      <c r="AN298" s="315"/>
      <c r="AP298" s="346"/>
      <c r="AQ298" s="300"/>
      <c r="AR298" s="300"/>
      <c r="AS298" s="345"/>
      <c r="AT298" s="345"/>
      <c r="AU298" s="300"/>
      <c r="AV298" s="313"/>
      <c r="AX298" s="349"/>
      <c r="AY298" s="290"/>
      <c r="AZ298" s="277"/>
      <c r="BA298" s="350"/>
      <c r="BB298" s="350"/>
      <c r="BC298" s="290"/>
      <c r="BD298" s="281"/>
      <c r="BF298" s="346"/>
      <c r="BG298" s="300"/>
      <c r="BH298" s="300"/>
      <c r="BI298" s="345"/>
      <c r="BJ298" s="345"/>
      <c r="BK298" s="300"/>
      <c r="BL298" s="286"/>
    </row>
    <row r="299" ht="22.5" customHeight="1">
      <c r="A299" s="368"/>
      <c r="B299" s="444"/>
      <c r="C299" s="195"/>
      <c r="D299" s="195"/>
      <c r="E299" s="199"/>
      <c r="F299" s="199"/>
      <c r="G299" s="195"/>
      <c r="H299" s="371"/>
      <c r="J299" s="194"/>
      <c r="K299" s="61"/>
      <c r="L299" s="61"/>
      <c r="M299" s="81"/>
      <c r="N299" s="81"/>
      <c r="O299" s="61"/>
      <c r="P299" s="269"/>
      <c r="R299" s="194"/>
      <c r="S299" s="61"/>
      <c r="T299" s="61"/>
      <c r="U299" s="81"/>
      <c r="V299" s="81"/>
      <c r="W299" s="61"/>
      <c r="X299" s="269"/>
      <c r="Z299" s="194"/>
      <c r="AA299" s="61"/>
      <c r="AB299" s="61"/>
      <c r="AC299" s="81"/>
      <c r="AD299" s="81"/>
      <c r="AE299" s="61"/>
      <c r="AF299" s="269"/>
      <c r="AH299" s="349"/>
      <c r="AI299" s="290"/>
      <c r="AJ299" s="277"/>
      <c r="AK299" s="350"/>
      <c r="AL299" s="350"/>
      <c r="AM299" s="290"/>
      <c r="AN299" s="315"/>
      <c r="AP299" s="346"/>
      <c r="AQ299" s="300"/>
      <c r="AR299" s="300"/>
      <c r="AS299" s="345"/>
      <c r="AT299" s="345"/>
      <c r="AU299" s="300"/>
      <c r="AV299" s="313"/>
      <c r="AX299" s="349"/>
      <c r="AY299" s="290"/>
      <c r="AZ299" s="277"/>
      <c r="BA299" s="350"/>
      <c r="BB299" s="350"/>
      <c r="BC299" s="290"/>
      <c r="BD299" s="281"/>
      <c r="BF299" s="346"/>
      <c r="BG299" s="300"/>
      <c r="BH299" s="300"/>
      <c r="BI299" s="345"/>
      <c r="BJ299" s="345"/>
      <c r="BK299" s="300"/>
      <c r="BL299" s="286"/>
    </row>
    <row r="300" ht="22.5" customHeight="1">
      <c r="A300" s="368"/>
      <c r="B300" s="444"/>
      <c r="C300" s="195"/>
      <c r="D300" s="195"/>
      <c r="E300" s="199"/>
      <c r="F300" s="199"/>
      <c r="G300" s="195"/>
      <c r="H300" s="371"/>
      <c r="J300" s="194"/>
      <c r="K300" s="61"/>
      <c r="L300" s="61"/>
      <c r="M300" s="81"/>
      <c r="N300" s="81"/>
      <c r="O300" s="61"/>
      <c r="P300" s="269"/>
      <c r="R300" s="194"/>
      <c r="S300" s="61"/>
      <c r="T300" s="61"/>
      <c r="U300" s="81"/>
      <c r="V300" s="81"/>
      <c r="W300" s="61"/>
      <c r="X300" s="269"/>
      <c r="Z300" s="194"/>
      <c r="AA300" s="61"/>
      <c r="AB300" s="61"/>
      <c r="AC300" s="81"/>
      <c r="AD300" s="81"/>
      <c r="AE300" s="61"/>
      <c r="AF300" s="269"/>
      <c r="AH300" s="349"/>
      <c r="AI300" s="290"/>
      <c r="AJ300" s="277"/>
      <c r="AK300" s="350"/>
      <c r="AL300" s="350"/>
      <c r="AM300" s="290"/>
      <c r="AN300" s="315"/>
      <c r="AP300" s="346"/>
      <c r="AQ300" s="300"/>
      <c r="AR300" s="300"/>
      <c r="AS300" s="345"/>
      <c r="AT300" s="345"/>
      <c r="AU300" s="300"/>
      <c r="AV300" s="313"/>
      <c r="AX300" s="349"/>
      <c r="AY300" s="290"/>
      <c r="AZ300" s="277"/>
      <c r="BA300" s="350"/>
      <c r="BB300" s="350"/>
      <c r="BC300" s="290"/>
      <c r="BD300" s="281"/>
      <c r="BF300" s="346"/>
      <c r="BG300" s="300"/>
      <c r="BH300" s="300"/>
      <c r="BI300" s="345"/>
      <c r="BJ300" s="345"/>
      <c r="BK300" s="300"/>
      <c r="BL300" s="286"/>
    </row>
    <row r="301" ht="22.5" customHeight="1">
      <c r="A301" s="368"/>
      <c r="B301" s="444"/>
      <c r="C301" s="195"/>
      <c r="D301" s="195"/>
      <c r="E301" s="199"/>
      <c r="F301" s="199"/>
      <c r="G301" s="195"/>
      <c r="H301" s="371"/>
      <c r="J301" s="194"/>
      <c r="K301" s="61"/>
      <c r="L301" s="61"/>
      <c r="M301" s="81"/>
      <c r="N301" s="81"/>
      <c r="O301" s="61"/>
      <c r="P301" s="269"/>
      <c r="R301" s="194"/>
      <c r="S301" s="61"/>
      <c r="T301" s="61"/>
      <c r="U301" s="81"/>
      <c r="V301" s="81"/>
      <c r="W301" s="61"/>
      <c r="X301" s="269"/>
      <c r="Z301" s="194"/>
      <c r="AA301" s="61"/>
      <c r="AB301" s="61"/>
      <c r="AC301" s="81"/>
      <c r="AD301" s="81"/>
      <c r="AE301" s="61"/>
      <c r="AF301" s="269"/>
      <c r="AH301" s="349"/>
      <c r="AI301" s="290"/>
      <c r="AJ301" s="277"/>
      <c r="AK301" s="350"/>
      <c r="AL301" s="350"/>
      <c r="AM301" s="290"/>
      <c r="AN301" s="315"/>
      <c r="AP301" s="346"/>
      <c r="AQ301" s="300"/>
      <c r="AR301" s="300"/>
      <c r="AS301" s="345"/>
      <c r="AT301" s="345"/>
      <c r="AU301" s="300"/>
      <c r="AV301" s="313"/>
      <c r="AX301" s="349"/>
      <c r="AY301" s="290"/>
      <c r="AZ301" s="277"/>
      <c r="BA301" s="350"/>
      <c r="BB301" s="350"/>
      <c r="BC301" s="290"/>
      <c r="BD301" s="281"/>
      <c r="BF301" s="346"/>
      <c r="BG301" s="300"/>
      <c r="BH301" s="300"/>
      <c r="BI301" s="345"/>
      <c r="BJ301" s="345"/>
      <c r="BK301" s="300"/>
      <c r="BL301" s="286"/>
    </row>
    <row r="302" ht="22.5" customHeight="1">
      <c r="A302" s="368"/>
      <c r="B302" s="444"/>
      <c r="C302" s="195"/>
      <c r="D302" s="195"/>
      <c r="E302" s="199"/>
      <c r="F302" s="199"/>
      <c r="G302" s="195"/>
      <c r="H302" s="371"/>
      <c r="J302" s="194"/>
      <c r="K302" s="61"/>
      <c r="L302" s="61"/>
      <c r="M302" s="81"/>
      <c r="N302" s="81"/>
      <c r="O302" s="61"/>
      <c r="P302" s="269"/>
      <c r="R302" s="194"/>
      <c r="S302" s="61"/>
      <c r="T302" s="61"/>
      <c r="U302" s="81"/>
      <c r="V302" s="81"/>
      <c r="W302" s="61"/>
      <c r="X302" s="269"/>
      <c r="Z302" s="194"/>
      <c r="AA302" s="61"/>
      <c r="AB302" s="61"/>
      <c r="AC302" s="81"/>
      <c r="AD302" s="81"/>
      <c r="AE302" s="61"/>
      <c r="AF302" s="269"/>
      <c r="AH302" s="349"/>
      <c r="AI302" s="290"/>
      <c r="AJ302" s="277"/>
      <c r="AK302" s="350"/>
      <c r="AL302" s="350"/>
      <c r="AM302" s="290"/>
      <c r="AN302" s="315"/>
      <c r="AP302" s="346"/>
      <c r="AQ302" s="300"/>
      <c r="AR302" s="300"/>
      <c r="AS302" s="345"/>
      <c r="AT302" s="345"/>
      <c r="AU302" s="300"/>
      <c r="AV302" s="313"/>
      <c r="AX302" s="349"/>
      <c r="AY302" s="290"/>
      <c r="AZ302" s="277"/>
      <c r="BA302" s="350"/>
      <c r="BB302" s="350"/>
      <c r="BC302" s="290"/>
      <c r="BD302" s="281"/>
      <c r="BF302" s="346"/>
      <c r="BG302" s="300"/>
      <c r="BH302" s="300"/>
      <c r="BI302" s="345"/>
      <c r="BJ302" s="345"/>
      <c r="BK302" s="300"/>
      <c r="BL302" s="286"/>
    </row>
    <row r="303" ht="22.5" customHeight="1">
      <c r="A303" s="368"/>
      <c r="B303" s="444"/>
      <c r="C303" s="195"/>
      <c r="D303" s="195"/>
      <c r="E303" s="199"/>
      <c r="F303" s="199"/>
      <c r="G303" s="195"/>
      <c r="H303" s="371"/>
      <c r="J303" s="194"/>
      <c r="K303" s="61"/>
      <c r="L303" s="61"/>
      <c r="M303" s="81"/>
      <c r="N303" s="81"/>
      <c r="O303" s="61"/>
      <c r="P303" s="269"/>
      <c r="R303" s="194"/>
      <c r="S303" s="61"/>
      <c r="T303" s="61"/>
      <c r="U303" s="81"/>
      <c r="V303" s="81"/>
      <c r="W303" s="61"/>
      <c r="X303" s="269"/>
      <c r="Z303" s="194"/>
      <c r="AA303" s="61"/>
      <c r="AB303" s="61"/>
      <c r="AC303" s="81"/>
      <c r="AD303" s="81"/>
      <c r="AE303" s="61"/>
      <c r="AF303" s="269"/>
      <c r="AH303" s="349"/>
      <c r="AI303" s="290"/>
      <c r="AJ303" s="277"/>
      <c r="AK303" s="350"/>
      <c r="AL303" s="350"/>
      <c r="AM303" s="290"/>
      <c r="AN303" s="315"/>
      <c r="AP303" s="346"/>
      <c r="AQ303" s="300"/>
      <c r="AR303" s="300"/>
      <c r="AS303" s="345"/>
      <c r="AT303" s="345"/>
      <c r="AU303" s="300"/>
      <c r="AV303" s="313"/>
      <c r="AX303" s="349"/>
      <c r="AY303" s="290"/>
      <c r="AZ303" s="277"/>
      <c r="BA303" s="350"/>
      <c r="BB303" s="350"/>
      <c r="BC303" s="290"/>
      <c r="BD303" s="281"/>
      <c r="BF303" s="346"/>
      <c r="BG303" s="300"/>
      <c r="BH303" s="300"/>
      <c r="BI303" s="345"/>
      <c r="BJ303" s="345"/>
      <c r="BK303" s="300"/>
      <c r="BL303" s="286"/>
    </row>
    <row r="304" ht="22.5" customHeight="1">
      <c r="A304" s="368"/>
      <c r="B304" s="444"/>
      <c r="C304" s="195"/>
      <c r="D304" s="195"/>
      <c r="E304" s="199"/>
      <c r="F304" s="199"/>
      <c r="G304" s="195"/>
      <c r="H304" s="371"/>
      <c r="J304" s="194"/>
      <c r="K304" s="61"/>
      <c r="L304" s="61"/>
      <c r="M304" s="81"/>
      <c r="N304" s="81"/>
      <c r="O304" s="61"/>
      <c r="P304" s="269"/>
      <c r="R304" s="194"/>
      <c r="S304" s="61"/>
      <c r="T304" s="61"/>
      <c r="U304" s="81"/>
      <c r="V304" s="81"/>
      <c r="W304" s="61"/>
      <c r="X304" s="269"/>
      <c r="Z304" s="194"/>
      <c r="AA304" s="61"/>
      <c r="AB304" s="61"/>
      <c r="AC304" s="81"/>
      <c r="AD304" s="81"/>
      <c r="AE304" s="61"/>
      <c r="AF304" s="269"/>
      <c r="AH304" s="349"/>
      <c r="AI304" s="290"/>
      <c r="AJ304" s="277"/>
      <c r="AK304" s="350"/>
      <c r="AL304" s="350"/>
      <c r="AM304" s="290"/>
      <c r="AN304" s="315"/>
      <c r="AP304" s="346"/>
      <c r="AQ304" s="300"/>
      <c r="AR304" s="300"/>
      <c r="AS304" s="345"/>
      <c r="AT304" s="345"/>
      <c r="AU304" s="300"/>
      <c r="AV304" s="313"/>
      <c r="AX304" s="349"/>
      <c r="AY304" s="290"/>
      <c r="AZ304" s="277"/>
      <c r="BA304" s="350"/>
      <c r="BB304" s="350"/>
      <c r="BC304" s="290"/>
      <c r="BD304" s="281"/>
      <c r="BF304" s="346"/>
      <c r="BG304" s="300"/>
      <c r="BH304" s="300"/>
      <c r="BI304" s="345"/>
      <c r="BJ304" s="345"/>
      <c r="BK304" s="300"/>
      <c r="BL304" s="286"/>
    </row>
    <row r="305" ht="22.5" customHeight="1">
      <c r="A305" s="368"/>
      <c r="B305" s="444"/>
      <c r="C305" s="195"/>
      <c r="D305" s="195"/>
      <c r="E305" s="199"/>
      <c r="F305" s="199"/>
      <c r="G305" s="195"/>
      <c r="H305" s="371"/>
      <c r="J305" s="194"/>
      <c r="K305" s="61"/>
      <c r="L305" s="61"/>
      <c r="M305" s="81"/>
      <c r="N305" s="81"/>
      <c r="O305" s="61"/>
      <c r="P305" s="269"/>
      <c r="R305" s="194"/>
      <c r="S305" s="61"/>
      <c r="T305" s="61"/>
      <c r="U305" s="81"/>
      <c r="V305" s="81"/>
      <c r="W305" s="61"/>
      <c r="X305" s="269"/>
      <c r="Z305" s="194"/>
      <c r="AA305" s="61"/>
      <c r="AB305" s="61"/>
      <c r="AC305" s="81"/>
      <c r="AD305" s="81"/>
      <c r="AE305" s="61"/>
      <c r="AF305" s="269"/>
      <c r="AH305" s="349"/>
      <c r="AI305" s="290"/>
      <c r="AJ305" s="277"/>
      <c r="AK305" s="350"/>
      <c r="AL305" s="350"/>
      <c r="AM305" s="290"/>
      <c r="AN305" s="315"/>
      <c r="AP305" s="346"/>
      <c r="AQ305" s="300"/>
      <c r="AR305" s="300"/>
      <c r="AS305" s="345"/>
      <c r="AT305" s="345"/>
      <c r="AU305" s="300"/>
      <c r="AV305" s="313"/>
      <c r="AX305" s="349"/>
      <c r="AY305" s="290"/>
      <c r="AZ305" s="277"/>
      <c r="BA305" s="350"/>
      <c r="BB305" s="350"/>
      <c r="BC305" s="290"/>
      <c r="BD305" s="281"/>
      <c r="BF305" s="346"/>
      <c r="BG305" s="300"/>
      <c r="BH305" s="300"/>
      <c r="BI305" s="345"/>
      <c r="BJ305" s="345"/>
      <c r="BK305" s="300"/>
      <c r="BL305" s="286"/>
    </row>
    <row r="306" ht="22.5" customHeight="1">
      <c r="A306" s="368"/>
      <c r="B306" s="444"/>
      <c r="C306" s="195"/>
      <c r="D306" s="195"/>
      <c r="E306" s="199"/>
      <c r="F306" s="199"/>
      <c r="G306" s="195"/>
      <c r="H306" s="371"/>
      <c r="J306" s="194"/>
      <c r="K306" s="61"/>
      <c r="L306" s="61"/>
      <c r="M306" s="81"/>
      <c r="N306" s="81"/>
      <c r="O306" s="61"/>
      <c r="P306" s="269"/>
      <c r="R306" s="194"/>
      <c r="S306" s="61"/>
      <c r="T306" s="61"/>
      <c r="U306" s="81"/>
      <c r="V306" s="81"/>
      <c r="W306" s="61"/>
      <c r="X306" s="269"/>
      <c r="Z306" s="194"/>
      <c r="AA306" s="61"/>
      <c r="AB306" s="61"/>
      <c r="AC306" s="81"/>
      <c r="AD306" s="81"/>
      <c r="AE306" s="61"/>
      <c r="AF306" s="269"/>
      <c r="AH306" s="349"/>
      <c r="AI306" s="290"/>
      <c r="AJ306" s="277"/>
      <c r="AK306" s="350"/>
      <c r="AL306" s="350"/>
      <c r="AM306" s="290"/>
      <c r="AN306" s="315"/>
      <c r="AP306" s="346"/>
      <c r="AQ306" s="300"/>
      <c r="AR306" s="300"/>
      <c r="AS306" s="345"/>
      <c r="AT306" s="345"/>
      <c r="AU306" s="300"/>
      <c r="AV306" s="313"/>
      <c r="AX306" s="349"/>
      <c r="AY306" s="290"/>
      <c r="AZ306" s="277"/>
      <c r="BA306" s="350"/>
      <c r="BB306" s="350"/>
      <c r="BC306" s="290"/>
      <c r="BD306" s="281"/>
      <c r="BF306" s="346"/>
      <c r="BG306" s="300"/>
      <c r="BH306" s="300"/>
      <c r="BI306" s="345"/>
      <c r="BJ306" s="345"/>
      <c r="BK306" s="300"/>
      <c r="BL306" s="286"/>
    </row>
    <row r="307" ht="22.5" customHeight="1">
      <c r="A307" s="368"/>
      <c r="B307" s="444"/>
      <c r="C307" s="195"/>
      <c r="D307" s="195"/>
      <c r="E307" s="199"/>
      <c r="F307" s="199"/>
      <c r="G307" s="195"/>
      <c r="H307" s="371"/>
      <c r="J307" s="194"/>
      <c r="K307" s="61"/>
      <c r="L307" s="61"/>
      <c r="M307" s="81"/>
      <c r="N307" s="81"/>
      <c r="O307" s="61"/>
      <c r="P307" s="269"/>
      <c r="R307" s="194"/>
      <c r="S307" s="61"/>
      <c r="T307" s="61"/>
      <c r="U307" s="81"/>
      <c r="V307" s="81"/>
      <c r="W307" s="61"/>
      <c r="X307" s="269"/>
      <c r="Z307" s="194"/>
      <c r="AA307" s="61"/>
      <c r="AB307" s="61"/>
      <c r="AC307" s="81"/>
      <c r="AD307" s="81"/>
      <c r="AE307" s="61"/>
      <c r="AF307" s="269"/>
      <c r="AH307" s="349"/>
      <c r="AI307" s="290"/>
      <c r="AJ307" s="277"/>
      <c r="AK307" s="350"/>
      <c r="AL307" s="350"/>
      <c r="AM307" s="290"/>
      <c r="AN307" s="315"/>
      <c r="AP307" s="346"/>
      <c r="AQ307" s="300"/>
      <c r="AR307" s="300"/>
      <c r="AS307" s="345"/>
      <c r="AT307" s="345"/>
      <c r="AU307" s="300"/>
      <c r="AV307" s="313"/>
      <c r="AX307" s="349"/>
      <c r="AY307" s="290"/>
      <c r="AZ307" s="277"/>
      <c r="BA307" s="350"/>
      <c r="BB307" s="350"/>
      <c r="BC307" s="290"/>
      <c r="BD307" s="281"/>
      <c r="BF307" s="346"/>
      <c r="BG307" s="300"/>
      <c r="BH307" s="300"/>
      <c r="BI307" s="345"/>
      <c r="BJ307" s="345"/>
      <c r="BK307" s="300"/>
      <c r="BL307" s="286"/>
    </row>
    <row r="308" ht="22.5" customHeight="1">
      <c r="A308" s="368"/>
      <c r="B308" s="444"/>
      <c r="C308" s="195"/>
      <c r="D308" s="195"/>
      <c r="E308" s="199"/>
      <c r="F308" s="199"/>
      <c r="G308" s="195"/>
      <c r="H308" s="371"/>
      <c r="J308" s="194"/>
      <c r="K308" s="61"/>
      <c r="L308" s="61"/>
      <c r="M308" s="81"/>
      <c r="N308" s="81"/>
      <c r="O308" s="61"/>
      <c r="P308" s="269"/>
      <c r="R308" s="194"/>
      <c r="S308" s="61"/>
      <c r="T308" s="61"/>
      <c r="U308" s="81"/>
      <c r="V308" s="81"/>
      <c r="W308" s="61"/>
      <c r="X308" s="269"/>
      <c r="Z308" s="194"/>
      <c r="AA308" s="61"/>
      <c r="AB308" s="61"/>
      <c r="AC308" s="81"/>
      <c r="AD308" s="81"/>
      <c r="AE308" s="61"/>
      <c r="AF308" s="269"/>
      <c r="AH308" s="349"/>
      <c r="AI308" s="290"/>
      <c r="AJ308" s="277"/>
      <c r="AK308" s="350"/>
      <c r="AL308" s="350"/>
      <c r="AM308" s="290"/>
      <c r="AN308" s="315"/>
      <c r="AP308" s="346"/>
      <c r="AQ308" s="300"/>
      <c r="AR308" s="300"/>
      <c r="AS308" s="345"/>
      <c r="AT308" s="345"/>
      <c r="AU308" s="300"/>
      <c r="AV308" s="313"/>
      <c r="AX308" s="349"/>
      <c r="AY308" s="290"/>
      <c r="AZ308" s="277"/>
      <c r="BA308" s="350"/>
      <c r="BB308" s="350"/>
      <c r="BC308" s="290"/>
      <c r="BD308" s="281"/>
      <c r="BF308" s="346"/>
      <c r="BG308" s="300"/>
      <c r="BH308" s="300"/>
      <c r="BI308" s="345"/>
      <c r="BJ308" s="345"/>
      <c r="BK308" s="300"/>
      <c r="BL308" s="286"/>
    </row>
    <row r="309" ht="22.5" customHeight="1">
      <c r="A309" s="368"/>
      <c r="B309" s="444"/>
      <c r="C309" s="195"/>
      <c r="D309" s="195"/>
      <c r="E309" s="199"/>
      <c r="F309" s="199"/>
      <c r="G309" s="195"/>
      <c r="H309" s="371"/>
      <c r="J309" s="194"/>
      <c r="K309" s="61"/>
      <c r="L309" s="61"/>
      <c r="M309" s="81"/>
      <c r="N309" s="81"/>
      <c r="O309" s="61"/>
      <c r="P309" s="269"/>
      <c r="R309" s="194"/>
      <c r="S309" s="61"/>
      <c r="T309" s="61"/>
      <c r="U309" s="81"/>
      <c r="V309" s="81"/>
      <c r="W309" s="61"/>
      <c r="X309" s="269"/>
      <c r="Z309" s="194"/>
      <c r="AA309" s="61"/>
      <c r="AB309" s="61"/>
      <c r="AC309" s="81"/>
      <c r="AD309" s="81"/>
      <c r="AE309" s="61"/>
      <c r="AF309" s="269"/>
      <c r="AH309" s="349"/>
      <c r="AI309" s="290"/>
      <c r="AJ309" s="277"/>
      <c r="AK309" s="350"/>
      <c r="AL309" s="350"/>
      <c r="AM309" s="290"/>
      <c r="AN309" s="315"/>
      <c r="AP309" s="346"/>
      <c r="AQ309" s="300"/>
      <c r="AR309" s="300"/>
      <c r="AS309" s="345"/>
      <c r="AT309" s="345"/>
      <c r="AU309" s="300"/>
      <c r="AV309" s="313"/>
      <c r="AX309" s="349"/>
      <c r="AY309" s="290"/>
      <c r="AZ309" s="277"/>
      <c r="BA309" s="350"/>
      <c r="BB309" s="350"/>
      <c r="BC309" s="290"/>
      <c r="BD309" s="281"/>
      <c r="BF309" s="346"/>
      <c r="BG309" s="300"/>
      <c r="BH309" s="300"/>
      <c r="BI309" s="345"/>
      <c r="BJ309" s="345"/>
      <c r="BK309" s="300"/>
      <c r="BL309" s="286"/>
    </row>
    <row r="310" ht="22.5" customHeight="1">
      <c r="A310" s="368"/>
      <c r="B310" s="444"/>
      <c r="C310" s="195"/>
      <c r="D310" s="195"/>
      <c r="E310" s="199"/>
      <c r="F310" s="199"/>
      <c r="G310" s="195"/>
      <c r="H310" s="371"/>
      <c r="J310" s="194"/>
      <c r="K310" s="61"/>
      <c r="L310" s="61"/>
      <c r="M310" s="81"/>
      <c r="N310" s="81"/>
      <c r="O310" s="61"/>
      <c r="P310" s="269"/>
      <c r="R310" s="194"/>
      <c r="S310" s="61"/>
      <c r="T310" s="61"/>
      <c r="U310" s="81"/>
      <c r="V310" s="81"/>
      <c r="W310" s="61"/>
      <c r="X310" s="269"/>
      <c r="Z310" s="194"/>
      <c r="AA310" s="61"/>
      <c r="AB310" s="61"/>
      <c r="AC310" s="81"/>
      <c r="AD310" s="81"/>
      <c r="AE310" s="61"/>
      <c r="AF310" s="269"/>
      <c r="AH310" s="349"/>
      <c r="AI310" s="290"/>
      <c r="AJ310" s="277"/>
      <c r="AK310" s="350"/>
      <c r="AL310" s="350"/>
      <c r="AM310" s="290"/>
      <c r="AN310" s="315"/>
      <c r="AP310" s="346"/>
      <c r="AQ310" s="300"/>
      <c r="AR310" s="300"/>
      <c r="AS310" s="345"/>
      <c r="AT310" s="345"/>
      <c r="AU310" s="300"/>
      <c r="AV310" s="313"/>
      <c r="AX310" s="349"/>
      <c r="AY310" s="290"/>
      <c r="AZ310" s="277"/>
      <c r="BA310" s="350"/>
      <c r="BB310" s="350"/>
      <c r="BC310" s="290"/>
      <c r="BD310" s="281"/>
      <c r="BF310" s="346"/>
      <c r="BG310" s="300"/>
      <c r="BH310" s="300"/>
      <c r="BI310" s="345"/>
      <c r="BJ310" s="345"/>
      <c r="BK310" s="300"/>
      <c r="BL310" s="286"/>
    </row>
    <row r="311" ht="22.5" customHeight="1">
      <c r="A311" s="368"/>
      <c r="B311" s="444"/>
      <c r="C311" s="195"/>
      <c r="D311" s="195"/>
      <c r="E311" s="199"/>
      <c r="F311" s="199"/>
      <c r="G311" s="195"/>
      <c r="H311" s="371"/>
      <c r="J311" s="194"/>
      <c r="K311" s="61"/>
      <c r="L311" s="61"/>
      <c r="M311" s="81"/>
      <c r="N311" s="81"/>
      <c r="O311" s="61"/>
      <c r="P311" s="269"/>
      <c r="R311" s="194"/>
      <c r="S311" s="61"/>
      <c r="T311" s="61"/>
      <c r="U311" s="81"/>
      <c r="V311" s="81"/>
      <c r="W311" s="61"/>
      <c r="X311" s="269"/>
      <c r="Z311" s="194"/>
      <c r="AA311" s="61"/>
      <c r="AB311" s="61"/>
      <c r="AC311" s="81"/>
      <c r="AD311" s="81"/>
      <c r="AE311" s="61"/>
      <c r="AF311" s="269"/>
      <c r="AH311" s="349"/>
      <c r="AI311" s="290"/>
      <c r="AJ311" s="277"/>
      <c r="AK311" s="350"/>
      <c r="AL311" s="350"/>
      <c r="AM311" s="290"/>
      <c r="AN311" s="315"/>
      <c r="AP311" s="346"/>
      <c r="AQ311" s="300"/>
      <c r="AR311" s="300"/>
      <c r="AS311" s="345"/>
      <c r="AT311" s="345"/>
      <c r="AU311" s="300"/>
      <c r="AV311" s="313"/>
      <c r="AX311" s="349"/>
      <c r="AY311" s="290"/>
      <c r="AZ311" s="277"/>
      <c r="BA311" s="350"/>
      <c r="BB311" s="350"/>
      <c r="BC311" s="290"/>
      <c r="BD311" s="281"/>
      <c r="BF311" s="346"/>
      <c r="BG311" s="300"/>
      <c r="BH311" s="300"/>
      <c r="BI311" s="345"/>
      <c r="BJ311" s="345"/>
      <c r="BK311" s="300"/>
      <c r="BL311" s="286"/>
    </row>
    <row r="312" ht="22.5" customHeight="1">
      <c r="A312" s="368"/>
      <c r="B312" s="444"/>
      <c r="C312" s="195"/>
      <c r="D312" s="195"/>
      <c r="E312" s="199"/>
      <c r="F312" s="199"/>
      <c r="G312" s="195"/>
      <c r="H312" s="371"/>
      <c r="J312" s="194"/>
      <c r="K312" s="61"/>
      <c r="L312" s="61"/>
      <c r="M312" s="81"/>
      <c r="N312" s="81"/>
      <c r="O312" s="61"/>
      <c r="P312" s="269"/>
      <c r="R312" s="194"/>
      <c r="S312" s="61"/>
      <c r="T312" s="61"/>
      <c r="U312" s="81"/>
      <c r="V312" s="81"/>
      <c r="W312" s="61"/>
      <c r="X312" s="269"/>
      <c r="Z312" s="194"/>
      <c r="AA312" s="61"/>
      <c r="AB312" s="61"/>
      <c r="AC312" s="81"/>
      <c r="AD312" s="81"/>
      <c r="AE312" s="61"/>
      <c r="AF312" s="269"/>
      <c r="AH312" s="349"/>
      <c r="AI312" s="290"/>
      <c r="AJ312" s="277"/>
      <c r="AK312" s="350"/>
      <c r="AL312" s="350"/>
      <c r="AM312" s="290"/>
      <c r="AN312" s="315"/>
      <c r="AP312" s="346"/>
      <c r="AQ312" s="300"/>
      <c r="AR312" s="300"/>
      <c r="AS312" s="345"/>
      <c r="AT312" s="345"/>
      <c r="AU312" s="300"/>
      <c r="AV312" s="313"/>
      <c r="AX312" s="349"/>
      <c r="AY312" s="290"/>
      <c r="AZ312" s="277"/>
      <c r="BA312" s="350"/>
      <c r="BB312" s="350"/>
      <c r="BC312" s="290"/>
      <c r="BD312" s="281"/>
      <c r="BF312" s="346"/>
      <c r="BG312" s="300"/>
      <c r="BH312" s="300"/>
      <c r="BI312" s="345"/>
      <c r="BJ312" s="345"/>
      <c r="BK312" s="300"/>
      <c r="BL312" s="286"/>
    </row>
    <row r="313" ht="22.5" customHeight="1">
      <c r="A313" s="368"/>
      <c r="B313" s="444"/>
      <c r="C313" s="195"/>
      <c r="D313" s="195"/>
      <c r="E313" s="199"/>
      <c r="F313" s="199"/>
      <c r="G313" s="195"/>
      <c r="H313" s="371"/>
      <c r="J313" s="194"/>
      <c r="K313" s="61"/>
      <c r="L313" s="61"/>
      <c r="M313" s="81"/>
      <c r="N313" s="81"/>
      <c r="O313" s="61"/>
      <c r="P313" s="269"/>
      <c r="R313" s="194"/>
      <c r="S313" s="61"/>
      <c r="T313" s="61"/>
      <c r="U313" s="81"/>
      <c r="V313" s="81"/>
      <c r="W313" s="61"/>
      <c r="X313" s="269"/>
      <c r="Z313" s="194"/>
      <c r="AA313" s="61"/>
      <c r="AB313" s="61"/>
      <c r="AC313" s="81"/>
      <c r="AD313" s="81"/>
      <c r="AE313" s="61"/>
      <c r="AF313" s="269"/>
      <c r="AH313" s="349"/>
      <c r="AI313" s="290"/>
      <c r="AJ313" s="277"/>
      <c r="AK313" s="350"/>
      <c r="AL313" s="350"/>
      <c r="AM313" s="290"/>
      <c r="AN313" s="315"/>
      <c r="AP313" s="346"/>
      <c r="AQ313" s="300"/>
      <c r="AR313" s="300"/>
      <c r="AS313" s="345"/>
      <c r="AT313" s="345"/>
      <c r="AU313" s="300"/>
      <c r="AV313" s="313"/>
      <c r="AX313" s="349"/>
      <c r="AY313" s="290"/>
      <c r="AZ313" s="277"/>
      <c r="BA313" s="350"/>
      <c r="BB313" s="350"/>
      <c r="BC313" s="290"/>
      <c r="BD313" s="281"/>
      <c r="BF313" s="346"/>
      <c r="BG313" s="300"/>
      <c r="BH313" s="300"/>
      <c r="BI313" s="345"/>
      <c r="BJ313" s="345"/>
      <c r="BK313" s="300"/>
      <c r="BL313" s="286"/>
    </row>
    <row r="314" ht="22.5" customHeight="1">
      <c r="A314" s="368"/>
      <c r="B314" s="444"/>
      <c r="C314" s="195"/>
      <c r="D314" s="195"/>
      <c r="E314" s="199"/>
      <c r="F314" s="199"/>
      <c r="G314" s="195"/>
      <c r="H314" s="371"/>
      <c r="J314" s="194"/>
      <c r="K314" s="61"/>
      <c r="L314" s="61"/>
      <c r="M314" s="81"/>
      <c r="N314" s="81"/>
      <c r="O314" s="61"/>
      <c r="P314" s="269"/>
      <c r="R314" s="194"/>
      <c r="S314" s="61"/>
      <c r="T314" s="61"/>
      <c r="U314" s="81"/>
      <c r="V314" s="81"/>
      <c r="W314" s="61"/>
      <c r="X314" s="269"/>
      <c r="Z314" s="194"/>
      <c r="AA314" s="61"/>
      <c r="AB314" s="61"/>
      <c r="AC314" s="81"/>
      <c r="AD314" s="81"/>
      <c r="AE314" s="61"/>
      <c r="AF314" s="269"/>
      <c r="AH314" s="349"/>
      <c r="AI314" s="290"/>
      <c r="AJ314" s="277"/>
      <c r="AK314" s="350"/>
      <c r="AL314" s="350"/>
      <c r="AM314" s="290"/>
      <c r="AN314" s="315"/>
      <c r="AP314" s="346"/>
      <c r="AQ314" s="300"/>
      <c r="AR314" s="300"/>
      <c r="AS314" s="345"/>
      <c r="AT314" s="345"/>
      <c r="AU314" s="300"/>
      <c r="AV314" s="313"/>
      <c r="AX314" s="349"/>
      <c r="AY314" s="290"/>
      <c r="AZ314" s="277"/>
      <c r="BA314" s="350"/>
      <c r="BB314" s="350"/>
      <c r="BC314" s="290"/>
      <c r="BD314" s="281"/>
      <c r="BF314" s="346"/>
      <c r="BG314" s="300"/>
      <c r="BH314" s="300"/>
      <c r="BI314" s="345"/>
      <c r="BJ314" s="345"/>
      <c r="BK314" s="300"/>
      <c r="BL314" s="286"/>
    </row>
    <row r="315" ht="22.5" customHeight="1">
      <c r="A315" s="368"/>
      <c r="B315" s="444"/>
      <c r="C315" s="195"/>
      <c r="D315" s="195"/>
      <c r="E315" s="199"/>
      <c r="F315" s="199"/>
      <c r="G315" s="195"/>
      <c r="H315" s="371"/>
      <c r="J315" s="194"/>
      <c r="K315" s="61"/>
      <c r="L315" s="61"/>
      <c r="M315" s="81"/>
      <c r="N315" s="81"/>
      <c r="O315" s="61"/>
      <c r="P315" s="269"/>
      <c r="R315" s="194"/>
      <c r="S315" s="61"/>
      <c r="T315" s="61"/>
      <c r="U315" s="81"/>
      <c r="V315" s="81"/>
      <c r="W315" s="61"/>
      <c r="X315" s="269"/>
      <c r="Z315" s="194"/>
      <c r="AA315" s="61"/>
      <c r="AB315" s="61"/>
      <c r="AC315" s="81"/>
      <c r="AD315" s="81"/>
      <c r="AE315" s="61"/>
      <c r="AF315" s="269"/>
      <c r="AH315" s="349"/>
      <c r="AI315" s="290"/>
      <c r="AJ315" s="277"/>
      <c r="AK315" s="350"/>
      <c r="AL315" s="350"/>
      <c r="AM315" s="290"/>
      <c r="AN315" s="315"/>
      <c r="AP315" s="346"/>
      <c r="AQ315" s="300"/>
      <c r="AR315" s="300"/>
      <c r="AS315" s="345"/>
      <c r="AT315" s="345"/>
      <c r="AU315" s="300"/>
      <c r="AV315" s="313"/>
      <c r="AX315" s="349"/>
      <c r="AY315" s="290"/>
      <c r="AZ315" s="277"/>
      <c r="BA315" s="350"/>
      <c r="BB315" s="350"/>
      <c r="BC315" s="290"/>
      <c r="BD315" s="281"/>
      <c r="BF315" s="346"/>
      <c r="BG315" s="300"/>
      <c r="BH315" s="300"/>
      <c r="BI315" s="345"/>
      <c r="BJ315" s="345"/>
      <c r="BK315" s="300"/>
      <c r="BL315" s="286"/>
    </row>
    <row r="316" ht="22.5" customHeight="1">
      <c r="A316" s="368"/>
      <c r="B316" s="444"/>
      <c r="C316" s="195"/>
      <c r="D316" s="195"/>
      <c r="E316" s="199"/>
      <c r="F316" s="199"/>
      <c r="G316" s="195"/>
      <c r="H316" s="371"/>
      <c r="J316" s="194"/>
      <c r="K316" s="61"/>
      <c r="L316" s="61"/>
      <c r="M316" s="81"/>
      <c r="N316" s="81"/>
      <c r="O316" s="61"/>
      <c r="P316" s="269"/>
      <c r="R316" s="194"/>
      <c r="S316" s="61"/>
      <c r="T316" s="61"/>
      <c r="U316" s="81"/>
      <c r="V316" s="81"/>
      <c r="W316" s="61"/>
      <c r="X316" s="269"/>
      <c r="Z316" s="194"/>
      <c r="AA316" s="61"/>
      <c r="AB316" s="61"/>
      <c r="AC316" s="81"/>
      <c r="AD316" s="81"/>
      <c r="AE316" s="61"/>
      <c r="AF316" s="269"/>
      <c r="AH316" s="349"/>
      <c r="AI316" s="290"/>
      <c r="AJ316" s="277"/>
      <c r="AK316" s="350"/>
      <c r="AL316" s="350"/>
      <c r="AM316" s="290"/>
      <c r="AN316" s="315"/>
      <c r="AP316" s="346"/>
      <c r="AQ316" s="300"/>
      <c r="AR316" s="300"/>
      <c r="AS316" s="345"/>
      <c r="AT316" s="345"/>
      <c r="AU316" s="300"/>
      <c r="AV316" s="313"/>
      <c r="AX316" s="349"/>
      <c r="AY316" s="290"/>
      <c r="AZ316" s="277"/>
      <c r="BA316" s="350"/>
      <c r="BB316" s="350"/>
      <c r="BC316" s="290"/>
      <c r="BD316" s="281"/>
      <c r="BF316" s="346"/>
      <c r="BG316" s="300"/>
      <c r="BH316" s="300"/>
      <c r="BI316" s="345"/>
      <c r="BJ316" s="345"/>
      <c r="BK316" s="300"/>
      <c r="BL316" s="286"/>
    </row>
    <row r="317" ht="22.5" customHeight="1">
      <c r="A317" s="368"/>
      <c r="B317" s="444"/>
      <c r="C317" s="195"/>
      <c r="D317" s="195"/>
      <c r="E317" s="199"/>
      <c r="F317" s="199"/>
      <c r="G317" s="195"/>
      <c r="H317" s="371"/>
      <c r="J317" s="194"/>
      <c r="K317" s="61"/>
      <c r="L317" s="61"/>
      <c r="M317" s="81"/>
      <c r="N317" s="81"/>
      <c r="O317" s="61"/>
      <c r="P317" s="269"/>
      <c r="R317" s="194"/>
      <c r="S317" s="61"/>
      <c r="T317" s="61"/>
      <c r="U317" s="81"/>
      <c r="V317" s="81"/>
      <c r="W317" s="61"/>
      <c r="X317" s="269"/>
      <c r="Z317" s="194"/>
      <c r="AA317" s="61"/>
      <c r="AB317" s="61"/>
      <c r="AC317" s="81"/>
      <c r="AD317" s="81"/>
      <c r="AE317" s="61"/>
      <c r="AF317" s="269"/>
      <c r="AH317" s="349"/>
      <c r="AI317" s="290"/>
      <c r="AJ317" s="277"/>
      <c r="AK317" s="350"/>
      <c r="AL317" s="350"/>
      <c r="AM317" s="290"/>
      <c r="AN317" s="315"/>
      <c r="AP317" s="346"/>
      <c r="AQ317" s="300"/>
      <c r="AR317" s="300"/>
      <c r="AS317" s="345"/>
      <c r="AT317" s="345"/>
      <c r="AU317" s="300"/>
      <c r="AV317" s="313"/>
      <c r="AX317" s="349"/>
      <c r="AY317" s="290"/>
      <c r="AZ317" s="277"/>
      <c r="BA317" s="350"/>
      <c r="BB317" s="350"/>
      <c r="BC317" s="290"/>
      <c r="BD317" s="281"/>
      <c r="BF317" s="346"/>
      <c r="BG317" s="300"/>
      <c r="BH317" s="300"/>
      <c r="BI317" s="345"/>
      <c r="BJ317" s="345"/>
      <c r="BK317" s="300"/>
      <c r="BL317" s="286"/>
    </row>
    <row r="318" ht="22.5" customHeight="1">
      <c r="A318" s="368"/>
      <c r="B318" s="444"/>
      <c r="C318" s="195"/>
      <c r="D318" s="195"/>
      <c r="E318" s="199"/>
      <c r="F318" s="199"/>
      <c r="G318" s="195"/>
      <c r="H318" s="371"/>
      <c r="J318" s="194"/>
      <c r="K318" s="61"/>
      <c r="L318" s="61"/>
      <c r="M318" s="81"/>
      <c r="N318" s="81"/>
      <c r="O318" s="61"/>
      <c r="P318" s="269"/>
      <c r="R318" s="194"/>
      <c r="S318" s="61"/>
      <c r="T318" s="61"/>
      <c r="U318" s="81"/>
      <c r="V318" s="81"/>
      <c r="W318" s="61"/>
      <c r="X318" s="269"/>
      <c r="Z318" s="194"/>
      <c r="AA318" s="61"/>
      <c r="AB318" s="61"/>
      <c r="AC318" s="81"/>
      <c r="AD318" s="81"/>
      <c r="AE318" s="61"/>
      <c r="AF318" s="269"/>
      <c r="AH318" s="349"/>
      <c r="AI318" s="290"/>
      <c r="AJ318" s="277"/>
      <c r="AK318" s="350"/>
      <c r="AL318" s="350"/>
      <c r="AM318" s="290"/>
      <c r="AN318" s="315"/>
      <c r="AP318" s="346"/>
      <c r="AQ318" s="300"/>
      <c r="AR318" s="300"/>
      <c r="AS318" s="345"/>
      <c r="AT318" s="345"/>
      <c r="AU318" s="300"/>
      <c r="AV318" s="313"/>
      <c r="AX318" s="349"/>
      <c r="AY318" s="290"/>
      <c r="AZ318" s="277"/>
      <c r="BA318" s="350"/>
      <c r="BB318" s="350"/>
      <c r="BC318" s="290"/>
      <c r="BD318" s="281"/>
      <c r="BF318" s="346"/>
      <c r="BG318" s="300"/>
      <c r="BH318" s="300"/>
      <c r="BI318" s="345"/>
      <c r="BJ318" s="345"/>
      <c r="BK318" s="300"/>
      <c r="BL318" s="286"/>
    </row>
    <row r="319" ht="22.5" customHeight="1">
      <c r="A319" s="368"/>
      <c r="B319" s="444"/>
      <c r="C319" s="195"/>
      <c r="D319" s="195"/>
      <c r="E319" s="199"/>
      <c r="F319" s="199"/>
      <c r="G319" s="195"/>
      <c r="H319" s="371"/>
      <c r="J319" s="194"/>
      <c r="K319" s="61"/>
      <c r="L319" s="61"/>
      <c r="M319" s="81"/>
      <c r="N319" s="81"/>
      <c r="O319" s="61"/>
      <c r="P319" s="269"/>
      <c r="R319" s="194"/>
      <c r="S319" s="61"/>
      <c r="T319" s="61"/>
      <c r="U319" s="81"/>
      <c r="V319" s="81"/>
      <c r="W319" s="61"/>
      <c r="X319" s="269"/>
      <c r="Z319" s="194"/>
      <c r="AA319" s="61"/>
      <c r="AB319" s="61"/>
      <c r="AC319" s="81"/>
      <c r="AD319" s="81"/>
      <c r="AE319" s="61"/>
      <c r="AF319" s="269"/>
      <c r="AH319" s="349"/>
      <c r="AI319" s="290"/>
      <c r="AJ319" s="277"/>
      <c r="AK319" s="350"/>
      <c r="AL319" s="350"/>
      <c r="AM319" s="290"/>
      <c r="AN319" s="315"/>
      <c r="AP319" s="346"/>
      <c r="AQ319" s="300"/>
      <c r="AR319" s="300"/>
      <c r="AS319" s="345"/>
      <c r="AT319" s="345"/>
      <c r="AU319" s="300"/>
      <c r="AV319" s="313"/>
      <c r="AX319" s="349"/>
      <c r="AY319" s="290"/>
      <c r="AZ319" s="277"/>
      <c r="BA319" s="350"/>
      <c r="BB319" s="350"/>
      <c r="BC319" s="290"/>
      <c r="BD319" s="281"/>
      <c r="BF319" s="346"/>
      <c r="BG319" s="300"/>
      <c r="BH319" s="300"/>
      <c r="BI319" s="345"/>
      <c r="BJ319" s="345"/>
      <c r="BK319" s="300"/>
      <c r="BL319" s="286"/>
    </row>
    <row r="320" ht="22.5" customHeight="1">
      <c r="A320" s="368"/>
      <c r="B320" s="444"/>
      <c r="C320" s="195"/>
      <c r="D320" s="195"/>
      <c r="E320" s="199"/>
      <c r="F320" s="199"/>
      <c r="G320" s="195"/>
      <c r="H320" s="371"/>
      <c r="J320" s="194"/>
      <c r="K320" s="61"/>
      <c r="L320" s="61"/>
      <c r="M320" s="81"/>
      <c r="N320" s="81"/>
      <c r="O320" s="61"/>
      <c r="P320" s="269"/>
      <c r="R320" s="194"/>
      <c r="S320" s="61"/>
      <c r="T320" s="61"/>
      <c r="U320" s="81"/>
      <c r="V320" s="81"/>
      <c r="W320" s="61"/>
      <c r="X320" s="269"/>
      <c r="Z320" s="194"/>
      <c r="AA320" s="61"/>
      <c r="AB320" s="61"/>
      <c r="AC320" s="81"/>
      <c r="AD320" s="81"/>
      <c r="AE320" s="61"/>
      <c r="AF320" s="269"/>
      <c r="AH320" s="349"/>
      <c r="AI320" s="290"/>
      <c r="AJ320" s="277"/>
      <c r="AK320" s="350"/>
      <c r="AL320" s="350"/>
      <c r="AM320" s="290"/>
      <c r="AN320" s="315"/>
      <c r="AP320" s="346"/>
      <c r="AQ320" s="300"/>
      <c r="AR320" s="300"/>
      <c r="AS320" s="345"/>
      <c r="AT320" s="345"/>
      <c r="AU320" s="300"/>
      <c r="AV320" s="313"/>
      <c r="AX320" s="349"/>
      <c r="AY320" s="290"/>
      <c r="AZ320" s="277"/>
      <c r="BA320" s="350"/>
      <c r="BB320" s="350"/>
      <c r="BC320" s="290"/>
      <c r="BD320" s="281"/>
      <c r="BF320" s="346"/>
      <c r="BG320" s="300"/>
      <c r="BH320" s="300"/>
      <c r="BI320" s="345"/>
      <c r="BJ320" s="345"/>
      <c r="BK320" s="300"/>
      <c r="BL320" s="286"/>
    </row>
    <row r="321" ht="22.5" customHeight="1">
      <c r="A321" s="368"/>
      <c r="B321" s="444"/>
      <c r="C321" s="195"/>
      <c r="D321" s="195"/>
      <c r="E321" s="199"/>
      <c r="F321" s="199"/>
      <c r="G321" s="195"/>
      <c r="H321" s="371"/>
      <c r="J321" s="194"/>
      <c r="K321" s="61"/>
      <c r="L321" s="61"/>
      <c r="M321" s="81"/>
      <c r="N321" s="81"/>
      <c r="O321" s="61"/>
      <c r="P321" s="269"/>
      <c r="R321" s="194"/>
      <c r="S321" s="61"/>
      <c r="T321" s="61"/>
      <c r="U321" s="81"/>
      <c r="V321" s="81"/>
      <c r="W321" s="61"/>
      <c r="X321" s="269"/>
      <c r="Z321" s="194"/>
      <c r="AA321" s="61"/>
      <c r="AB321" s="61"/>
      <c r="AC321" s="81"/>
      <c r="AD321" s="81"/>
      <c r="AE321" s="61"/>
      <c r="AF321" s="269"/>
      <c r="AH321" s="349"/>
      <c r="AI321" s="290"/>
      <c r="AJ321" s="277"/>
      <c r="AK321" s="350"/>
      <c r="AL321" s="350"/>
      <c r="AM321" s="290"/>
      <c r="AN321" s="315"/>
      <c r="AP321" s="346"/>
      <c r="AQ321" s="300"/>
      <c r="AR321" s="300"/>
      <c r="AS321" s="345"/>
      <c r="AT321" s="345"/>
      <c r="AU321" s="300"/>
      <c r="AV321" s="313"/>
      <c r="AX321" s="349"/>
      <c r="AY321" s="290"/>
      <c r="AZ321" s="277"/>
      <c r="BA321" s="350"/>
      <c r="BB321" s="350"/>
      <c r="BC321" s="290"/>
      <c r="BD321" s="281"/>
      <c r="BF321" s="346"/>
      <c r="BG321" s="300"/>
      <c r="BH321" s="300"/>
      <c r="BI321" s="345"/>
      <c r="BJ321" s="345"/>
      <c r="BK321" s="300"/>
      <c r="BL321" s="286"/>
    </row>
    <row r="322" ht="22.5" customHeight="1">
      <c r="A322" s="368"/>
      <c r="B322" s="444"/>
      <c r="C322" s="195"/>
      <c r="D322" s="195"/>
      <c r="E322" s="199"/>
      <c r="F322" s="199"/>
      <c r="G322" s="195"/>
      <c r="H322" s="371"/>
      <c r="J322" s="194"/>
      <c r="K322" s="61"/>
      <c r="L322" s="61"/>
      <c r="M322" s="81"/>
      <c r="N322" s="81"/>
      <c r="O322" s="61"/>
      <c r="P322" s="269"/>
      <c r="R322" s="194"/>
      <c r="S322" s="61"/>
      <c r="T322" s="61"/>
      <c r="U322" s="81"/>
      <c r="V322" s="81"/>
      <c r="W322" s="61"/>
      <c r="X322" s="269"/>
      <c r="Z322" s="194"/>
      <c r="AA322" s="61"/>
      <c r="AB322" s="61"/>
      <c r="AC322" s="81"/>
      <c r="AD322" s="81"/>
      <c r="AE322" s="61"/>
      <c r="AF322" s="269"/>
      <c r="AH322" s="349"/>
      <c r="AI322" s="290"/>
      <c r="AJ322" s="277"/>
      <c r="AK322" s="350"/>
      <c r="AL322" s="350"/>
      <c r="AM322" s="290"/>
      <c r="AN322" s="315"/>
      <c r="AP322" s="346"/>
      <c r="AQ322" s="300"/>
      <c r="AR322" s="300"/>
      <c r="AS322" s="345"/>
      <c r="AT322" s="345"/>
      <c r="AU322" s="300"/>
      <c r="AV322" s="313"/>
      <c r="AX322" s="349"/>
      <c r="AY322" s="290"/>
      <c r="AZ322" s="277"/>
      <c r="BA322" s="350"/>
      <c r="BB322" s="350"/>
      <c r="BC322" s="290"/>
      <c r="BD322" s="281"/>
      <c r="BF322" s="346"/>
      <c r="BG322" s="300"/>
      <c r="BH322" s="300"/>
      <c r="BI322" s="345"/>
      <c r="BJ322" s="345"/>
      <c r="BK322" s="300"/>
      <c r="BL322" s="286"/>
    </row>
    <row r="323" ht="22.5" customHeight="1">
      <c r="A323" s="368"/>
      <c r="B323" s="444"/>
      <c r="C323" s="195"/>
      <c r="D323" s="195"/>
      <c r="E323" s="199"/>
      <c r="F323" s="199"/>
      <c r="G323" s="195"/>
      <c r="H323" s="371"/>
      <c r="J323" s="194"/>
      <c r="K323" s="61"/>
      <c r="L323" s="61"/>
      <c r="M323" s="81"/>
      <c r="N323" s="81"/>
      <c r="O323" s="61"/>
      <c r="P323" s="269"/>
      <c r="R323" s="194"/>
      <c r="S323" s="61"/>
      <c r="T323" s="61"/>
      <c r="U323" s="81"/>
      <c r="V323" s="81"/>
      <c r="W323" s="61"/>
      <c r="X323" s="269"/>
      <c r="Z323" s="194"/>
      <c r="AA323" s="61"/>
      <c r="AB323" s="61"/>
      <c r="AC323" s="81"/>
      <c r="AD323" s="81"/>
      <c r="AE323" s="61"/>
      <c r="AF323" s="269"/>
      <c r="AH323" s="349"/>
      <c r="AI323" s="290"/>
      <c r="AJ323" s="277"/>
      <c r="AK323" s="350"/>
      <c r="AL323" s="350"/>
      <c r="AM323" s="290"/>
      <c r="AN323" s="315"/>
      <c r="AP323" s="346"/>
      <c r="AQ323" s="300"/>
      <c r="AR323" s="300"/>
      <c r="AS323" s="345"/>
      <c r="AT323" s="345"/>
      <c r="AU323" s="300"/>
      <c r="AV323" s="313"/>
      <c r="AX323" s="349"/>
      <c r="AY323" s="290"/>
      <c r="AZ323" s="277"/>
      <c r="BA323" s="350"/>
      <c r="BB323" s="350"/>
      <c r="BC323" s="290"/>
      <c r="BD323" s="281"/>
      <c r="BF323" s="346"/>
      <c r="BG323" s="300"/>
      <c r="BH323" s="300"/>
      <c r="BI323" s="345"/>
      <c r="BJ323" s="345"/>
      <c r="BK323" s="300"/>
      <c r="BL323" s="286"/>
    </row>
    <row r="324" ht="22.5" customHeight="1">
      <c r="A324" s="368"/>
      <c r="B324" s="444"/>
      <c r="C324" s="195"/>
      <c r="D324" s="195"/>
      <c r="E324" s="199"/>
      <c r="F324" s="199"/>
      <c r="G324" s="195"/>
      <c r="H324" s="371"/>
      <c r="J324" s="194"/>
      <c r="K324" s="61"/>
      <c r="L324" s="61"/>
      <c r="M324" s="81"/>
      <c r="N324" s="81"/>
      <c r="O324" s="61"/>
      <c r="P324" s="269"/>
      <c r="R324" s="194"/>
      <c r="S324" s="61"/>
      <c r="T324" s="61"/>
      <c r="U324" s="81"/>
      <c r="V324" s="81"/>
      <c r="W324" s="61"/>
      <c r="X324" s="269"/>
      <c r="Z324" s="194"/>
      <c r="AA324" s="61"/>
      <c r="AB324" s="61"/>
      <c r="AC324" s="81"/>
      <c r="AD324" s="81"/>
      <c r="AE324" s="61"/>
      <c r="AF324" s="269"/>
      <c r="AH324" s="349"/>
      <c r="AI324" s="290"/>
      <c r="AJ324" s="277"/>
      <c r="AK324" s="350"/>
      <c r="AL324" s="350"/>
      <c r="AM324" s="290"/>
      <c r="AN324" s="315"/>
      <c r="AP324" s="346"/>
      <c r="AQ324" s="300"/>
      <c r="AR324" s="300"/>
      <c r="AS324" s="345"/>
      <c r="AT324" s="345"/>
      <c r="AU324" s="300"/>
      <c r="AV324" s="313"/>
      <c r="AX324" s="349"/>
      <c r="AY324" s="290"/>
      <c r="AZ324" s="277"/>
      <c r="BA324" s="350"/>
      <c r="BB324" s="350"/>
      <c r="BC324" s="290"/>
      <c r="BD324" s="281"/>
      <c r="BF324" s="346"/>
      <c r="BG324" s="300"/>
      <c r="BH324" s="300"/>
      <c r="BI324" s="345"/>
      <c r="BJ324" s="345"/>
      <c r="BK324" s="300"/>
      <c r="BL324" s="286"/>
    </row>
    <row r="325" ht="22.5" customHeight="1">
      <c r="A325" s="368"/>
      <c r="B325" s="444"/>
      <c r="C325" s="195"/>
      <c r="D325" s="195"/>
      <c r="E325" s="199"/>
      <c r="F325" s="199"/>
      <c r="G325" s="195"/>
      <c r="H325" s="371"/>
      <c r="J325" s="194"/>
      <c r="K325" s="61"/>
      <c r="L325" s="61"/>
      <c r="M325" s="81"/>
      <c r="N325" s="81"/>
      <c r="O325" s="61"/>
      <c r="P325" s="269"/>
      <c r="R325" s="194"/>
      <c r="S325" s="61"/>
      <c r="T325" s="61"/>
      <c r="U325" s="81"/>
      <c r="V325" s="81"/>
      <c r="W325" s="61"/>
      <c r="X325" s="269"/>
      <c r="Z325" s="194"/>
      <c r="AA325" s="61"/>
      <c r="AB325" s="61"/>
      <c r="AC325" s="81"/>
      <c r="AD325" s="81"/>
      <c r="AE325" s="61"/>
      <c r="AF325" s="269"/>
      <c r="AH325" s="349"/>
      <c r="AI325" s="290"/>
      <c r="AJ325" s="277"/>
      <c r="AK325" s="350"/>
      <c r="AL325" s="350"/>
      <c r="AM325" s="290"/>
      <c r="AN325" s="315"/>
      <c r="AP325" s="346"/>
      <c r="AQ325" s="300"/>
      <c r="AR325" s="300"/>
      <c r="AS325" s="345"/>
      <c r="AT325" s="345"/>
      <c r="AU325" s="300"/>
      <c r="AV325" s="313"/>
      <c r="AX325" s="349"/>
      <c r="AY325" s="290"/>
      <c r="AZ325" s="277"/>
      <c r="BA325" s="350"/>
      <c r="BB325" s="350"/>
      <c r="BC325" s="290"/>
      <c r="BD325" s="281"/>
      <c r="BF325" s="346"/>
      <c r="BG325" s="300"/>
      <c r="BH325" s="300"/>
      <c r="BI325" s="345"/>
      <c r="BJ325" s="345"/>
      <c r="BK325" s="300"/>
      <c r="BL325" s="286"/>
    </row>
    <row r="326" ht="22.5" customHeight="1">
      <c r="A326" s="368"/>
      <c r="B326" s="444"/>
      <c r="C326" s="195"/>
      <c r="D326" s="195"/>
      <c r="E326" s="199"/>
      <c r="F326" s="199"/>
      <c r="G326" s="195"/>
      <c r="H326" s="371"/>
      <c r="J326" s="194"/>
      <c r="K326" s="61"/>
      <c r="L326" s="61"/>
      <c r="M326" s="81"/>
      <c r="N326" s="81"/>
      <c r="O326" s="61"/>
      <c r="P326" s="269"/>
      <c r="R326" s="194"/>
      <c r="S326" s="61"/>
      <c r="T326" s="61"/>
      <c r="U326" s="81"/>
      <c r="V326" s="81"/>
      <c r="W326" s="61"/>
      <c r="X326" s="269"/>
      <c r="Z326" s="194"/>
      <c r="AA326" s="61"/>
      <c r="AB326" s="61"/>
      <c r="AC326" s="81"/>
      <c r="AD326" s="81"/>
      <c r="AE326" s="61"/>
      <c r="AF326" s="269"/>
      <c r="AH326" s="349"/>
      <c r="AI326" s="290"/>
      <c r="AJ326" s="277"/>
      <c r="AK326" s="350"/>
      <c r="AL326" s="350"/>
      <c r="AM326" s="290"/>
      <c r="AN326" s="315"/>
      <c r="AP326" s="346"/>
      <c r="AQ326" s="300"/>
      <c r="AR326" s="300"/>
      <c r="AS326" s="345"/>
      <c r="AT326" s="345"/>
      <c r="AU326" s="300"/>
      <c r="AV326" s="313"/>
      <c r="AX326" s="349"/>
      <c r="AY326" s="290"/>
      <c r="AZ326" s="277"/>
      <c r="BA326" s="350"/>
      <c r="BB326" s="350"/>
      <c r="BC326" s="290"/>
      <c r="BD326" s="281"/>
      <c r="BF326" s="346"/>
      <c r="BG326" s="300"/>
      <c r="BH326" s="300"/>
      <c r="BI326" s="345"/>
      <c r="BJ326" s="345"/>
      <c r="BK326" s="300"/>
      <c r="BL326" s="286"/>
    </row>
    <row r="327" ht="22.5" customHeight="1">
      <c r="A327" s="368"/>
      <c r="B327" s="444"/>
      <c r="C327" s="195"/>
      <c r="D327" s="195"/>
      <c r="E327" s="199"/>
      <c r="F327" s="199"/>
      <c r="G327" s="195"/>
      <c r="H327" s="371"/>
      <c r="J327" s="194"/>
      <c r="K327" s="61"/>
      <c r="L327" s="61"/>
      <c r="M327" s="81"/>
      <c r="N327" s="81"/>
      <c r="O327" s="61"/>
      <c r="P327" s="269"/>
      <c r="R327" s="194"/>
      <c r="S327" s="61"/>
      <c r="T327" s="61"/>
      <c r="U327" s="81"/>
      <c r="V327" s="81"/>
      <c r="W327" s="61"/>
      <c r="X327" s="269"/>
      <c r="Z327" s="194"/>
      <c r="AA327" s="61"/>
      <c r="AB327" s="61"/>
      <c r="AC327" s="81"/>
      <c r="AD327" s="81"/>
      <c r="AE327" s="61"/>
      <c r="AF327" s="269"/>
      <c r="AH327" s="349"/>
      <c r="AI327" s="290"/>
      <c r="AJ327" s="277"/>
      <c r="AK327" s="350"/>
      <c r="AL327" s="350"/>
      <c r="AM327" s="290"/>
      <c r="AN327" s="315"/>
      <c r="AP327" s="346"/>
      <c r="AQ327" s="300"/>
      <c r="AR327" s="300"/>
      <c r="AS327" s="345"/>
      <c r="AT327" s="345"/>
      <c r="AU327" s="300"/>
      <c r="AV327" s="313"/>
      <c r="AX327" s="349"/>
      <c r="AY327" s="290"/>
      <c r="AZ327" s="277"/>
      <c r="BA327" s="350"/>
      <c r="BB327" s="350"/>
      <c r="BC327" s="290"/>
      <c r="BD327" s="281"/>
      <c r="BF327" s="346"/>
      <c r="BG327" s="300"/>
      <c r="BH327" s="300"/>
      <c r="BI327" s="345"/>
      <c r="BJ327" s="345"/>
      <c r="BK327" s="300"/>
      <c r="BL327" s="286"/>
    </row>
    <row r="328" ht="22.5" customHeight="1">
      <c r="A328" s="368"/>
      <c r="B328" s="444"/>
      <c r="C328" s="195"/>
      <c r="D328" s="195"/>
      <c r="E328" s="199"/>
      <c r="F328" s="199"/>
      <c r="G328" s="195"/>
      <c r="H328" s="371"/>
      <c r="J328" s="194"/>
      <c r="K328" s="61"/>
      <c r="L328" s="61"/>
      <c r="M328" s="81"/>
      <c r="N328" s="81"/>
      <c r="O328" s="61"/>
      <c r="P328" s="269"/>
      <c r="R328" s="194"/>
      <c r="S328" s="61"/>
      <c r="T328" s="61"/>
      <c r="U328" s="81"/>
      <c r="V328" s="81"/>
      <c r="W328" s="61"/>
      <c r="X328" s="269"/>
      <c r="Z328" s="194"/>
      <c r="AA328" s="61"/>
      <c r="AB328" s="61"/>
      <c r="AC328" s="81"/>
      <c r="AD328" s="81"/>
      <c r="AE328" s="61"/>
      <c r="AF328" s="269"/>
      <c r="AH328" s="349"/>
      <c r="AI328" s="290"/>
      <c r="AJ328" s="277"/>
      <c r="AK328" s="350"/>
      <c r="AL328" s="350"/>
      <c r="AM328" s="290"/>
      <c r="AN328" s="315"/>
      <c r="AP328" s="346"/>
      <c r="AQ328" s="300"/>
      <c r="AR328" s="300"/>
      <c r="AS328" s="345"/>
      <c r="AT328" s="345"/>
      <c r="AU328" s="300"/>
      <c r="AV328" s="313"/>
      <c r="AX328" s="349"/>
      <c r="AY328" s="290"/>
      <c r="AZ328" s="277"/>
      <c r="BA328" s="350"/>
      <c r="BB328" s="350"/>
      <c r="BC328" s="290"/>
      <c r="BD328" s="281"/>
      <c r="BF328" s="346"/>
      <c r="BG328" s="300"/>
      <c r="BH328" s="300"/>
      <c r="BI328" s="345"/>
      <c r="BJ328" s="345"/>
      <c r="BK328" s="300"/>
      <c r="BL328" s="286"/>
    </row>
    <row r="329" ht="22.5" customHeight="1">
      <c r="A329" s="368"/>
      <c r="B329" s="444"/>
      <c r="C329" s="195"/>
      <c r="D329" s="195"/>
      <c r="E329" s="199"/>
      <c r="F329" s="199"/>
      <c r="G329" s="195"/>
      <c r="H329" s="371"/>
      <c r="J329" s="194"/>
      <c r="K329" s="61"/>
      <c r="L329" s="61"/>
      <c r="M329" s="81"/>
      <c r="N329" s="81"/>
      <c r="O329" s="61"/>
      <c r="P329" s="269"/>
      <c r="R329" s="194"/>
      <c r="S329" s="61"/>
      <c r="T329" s="61"/>
      <c r="U329" s="81"/>
      <c r="V329" s="81"/>
      <c r="W329" s="61"/>
      <c r="X329" s="269"/>
      <c r="Z329" s="194"/>
      <c r="AA329" s="61"/>
      <c r="AB329" s="61"/>
      <c r="AC329" s="81"/>
      <c r="AD329" s="81"/>
      <c r="AE329" s="61"/>
      <c r="AF329" s="269"/>
      <c r="AH329" s="349"/>
      <c r="AI329" s="290"/>
      <c r="AJ329" s="277"/>
      <c r="AK329" s="350"/>
      <c r="AL329" s="350"/>
      <c r="AM329" s="290"/>
      <c r="AN329" s="315"/>
      <c r="AP329" s="346"/>
      <c r="AQ329" s="300"/>
      <c r="AR329" s="300"/>
      <c r="AS329" s="345"/>
      <c r="AT329" s="345"/>
      <c r="AU329" s="300"/>
      <c r="AV329" s="313"/>
      <c r="AX329" s="349"/>
      <c r="AY329" s="290"/>
      <c r="AZ329" s="277"/>
      <c r="BA329" s="350"/>
      <c r="BB329" s="350"/>
      <c r="BC329" s="290"/>
      <c r="BD329" s="281"/>
      <c r="BF329" s="346"/>
      <c r="BG329" s="300"/>
      <c r="BH329" s="300"/>
      <c r="BI329" s="345"/>
      <c r="BJ329" s="345"/>
      <c r="BK329" s="300"/>
      <c r="BL329" s="286"/>
    </row>
    <row r="330" ht="22.5" customHeight="1">
      <c r="A330" s="368"/>
      <c r="B330" s="444"/>
      <c r="C330" s="195"/>
      <c r="D330" s="195"/>
      <c r="E330" s="199"/>
      <c r="F330" s="199"/>
      <c r="G330" s="195"/>
      <c r="H330" s="371"/>
      <c r="J330" s="194"/>
      <c r="K330" s="61"/>
      <c r="L330" s="61"/>
      <c r="M330" s="81"/>
      <c r="N330" s="81"/>
      <c r="O330" s="61"/>
      <c r="P330" s="269"/>
      <c r="R330" s="194"/>
      <c r="S330" s="61"/>
      <c r="T330" s="61"/>
      <c r="U330" s="81"/>
      <c r="V330" s="81"/>
      <c r="W330" s="61"/>
      <c r="X330" s="269"/>
      <c r="Z330" s="194"/>
      <c r="AA330" s="61"/>
      <c r="AB330" s="61"/>
      <c r="AC330" s="81"/>
      <c r="AD330" s="81"/>
      <c r="AE330" s="61"/>
      <c r="AF330" s="269"/>
      <c r="AH330" s="349"/>
      <c r="AI330" s="290"/>
      <c r="AJ330" s="277"/>
      <c r="AK330" s="350"/>
      <c r="AL330" s="350"/>
      <c r="AM330" s="290"/>
      <c r="AN330" s="315"/>
      <c r="AP330" s="346"/>
      <c r="AQ330" s="300"/>
      <c r="AR330" s="300"/>
      <c r="AS330" s="345"/>
      <c r="AT330" s="345"/>
      <c r="AU330" s="300"/>
      <c r="AV330" s="313"/>
      <c r="AX330" s="349"/>
      <c r="AY330" s="290"/>
      <c r="AZ330" s="277"/>
      <c r="BA330" s="350"/>
      <c r="BB330" s="350"/>
      <c r="BC330" s="290"/>
      <c r="BD330" s="281"/>
      <c r="BF330" s="346"/>
      <c r="BG330" s="300"/>
      <c r="BH330" s="300"/>
      <c r="BI330" s="345"/>
      <c r="BJ330" s="345"/>
      <c r="BK330" s="300"/>
      <c r="BL330" s="286"/>
    </row>
    <row r="331" ht="22.5" customHeight="1">
      <c r="A331" s="368"/>
      <c r="B331" s="444"/>
      <c r="C331" s="195"/>
      <c r="D331" s="195"/>
      <c r="E331" s="199"/>
      <c r="F331" s="199"/>
      <c r="G331" s="195"/>
      <c r="H331" s="371"/>
      <c r="J331" s="194"/>
      <c r="K331" s="61"/>
      <c r="L331" s="61"/>
      <c r="M331" s="81"/>
      <c r="N331" s="81"/>
      <c r="O331" s="61"/>
      <c r="P331" s="269"/>
      <c r="R331" s="194"/>
      <c r="S331" s="61"/>
      <c r="T331" s="61"/>
      <c r="U331" s="81"/>
      <c r="V331" s="81"/>
      <c r="W331" s="61"/>
      <c r="X331" s="269"/>
      <c r="Z331" s="194"/>
      <c r="AA331" s="61"/>
      <c r="AB331" s="61"/>
      <c r="AC331" s="81"/>
      <c r="AD331" s="81"/>
      <c r="AE331" s="61"/>
      <c r="AF331" s="269"/>
      <c r="AH331" s="349"/>
      <c r="AI331" s="290"/>
      <c r="AJ331" s="277"/>
      <c r="AK331" s="350"/>
      <c r="AL331" s="350"/>
      <c r="AM331" s="290"/>
      <c r="AN331" s="315"/>
      <c r="AP331" s="346"/>
      <c r="AQ331" s="300"/>
      <c r="AR331" s="300"/>
      <c r="AS331" s="345"/>
      <c r="AT331" s="345"/>
      <c r="AU331" s="300"/>
      <c r="AV331" s="313"/>
      <c r="AX331" s="349"/>
      <c r="AY331" s="290"/>
      <c r="AZ331" s="277"/>
      <c r="BA331" s="350"/>
      <c r="BB331" s="350"/>
      <c r="BC331" s="290"/>
      <c r="BD331" s="281"/>
      <c r="BF331" s="346"/>
      <c r="BG331" s="300"/>
      <c r="BH331" s="300"/>
      <c r="BI331" s="345"/>
      <c r="BJ331" s="345"/>
      <c r="BK331" s="300"/>
      <c r="BL331" s="286"/>
    </row>
    <row r="332" ht="22.5" customHeight="1">
      <c r="A332" s="368"/>
      <c r="B332" s="444"/>
      <c r="C332" s="195"/>
      <c r="D332" s="195"/>
      <c r="E332" s="199"/>
      <c r="F332" s="199"/>
      <c r="G332" s="195"/>
      <c r="H332" s="371"/>
      <c r="J332" s="194"/>
      <c r="K332" s="61"/>
      <c r="L332" s="61"/>
      <c r="M332" s="81"/>
      <c r="N332" s="81"/>
      <c r="O332" s="61"/>
      <c r="P332" s="269"/>
      <c r="R332" s="194"/>
      <c r="S332" s="61"/>
      <c r="T332" s="61"/>
      <c r="U332" s="81"/>
      <c r="V332" s="81"/>
      <c r="W332" s="61"/>
      <c r="X332" s="269"/>
      <c r="Z332" s="194"/>
      <c r="AA332" s="61"/>
      <c r="AB332" s="61"/>
      <c r="AC332" s="81"/>
      <c r="AD332" s="81"/>
      <c r="AE332" s="61"/>
      <c r="AF332" s="269"/>
      <c r="AH332" s="349"/>
      <c r="AI332" s="290"/>
      <c r="AJ332" s="277"/>
      <c r="AK332" s="350"/>
      <c r="AL332" s="350"/>
      <c r="AM332" s="290"/>
      <c r="AN332" s="315"/>
      <c r="AP332" s="346"/>
      <c r="AQ332" s="300"/>
      <c r="AR332" s="300"/>
      <c r="AS332" s="345"/>
      <c r="AT332" s="345"/>
      <c r="AU332" s="300"/>
      <c r="AV332" s="313"/>
      <c r="AX332" s="349"/>
      <c r="AY332" s="290"/>
      <c r="AZ332" s="277"/>
      <c r="BA332" s="350"/>
      <c r="BB332" s="350"/>
      <c r="BC332" s="290"/>
      <c r="BD332" s="281"/>
      <c r="BF332" s="346"/>
      <c r="BG332" s="300"/>
      <c r="BH332" s="300"/>
      <c r="BI332" s="345"/>
      <c r="BJ332" s="345"/>
      <c r="BK332" s="300"/>
      <c r="BL332" s="286"/>
    </row>
    <row r="333" ht="22.5" customHeight="1">
      <c r="A333" s="368"/>
      <c r="B333" s="444"/>
      <c r="C333" s="195"/>
      <c r="D333" s="195"/>
      <c r="E333" s="199"/>
      <c r="F333" s="199"/>
      <c r="G333" s="195"/>
      <c r="H333" s="371"/>
      <c r="J333" s="194"/>
      <c r="K333" s="61"/>
      <c r="L333" s="61"/>
      <c r="M333" s="81"/>
      <c r="N333" s="81"/>
      <c r="O333" s="61"/>
      <c r="P333" s="269"/>
      <c r="R333" s="194"/>
      <c r="S333" s="61"/>
      <c r="T333" s="61"/>
      <c r="U333" s="81"/>
      <c r="V333" s="81"/>
      <c r="W333" s="61"/>
      <c r="X333" s="269"/>
      <c r="Z333" s="194"/>
      <c r="AA333" s="61"/>
      <c r="AB333" s="61"/>
      <c r="AC333" s="81"/>
      <c r="AD333" s="81"/>
      <c r="AE333" s="61"/>
      <c r="AF333" s="269"/>
      <c r="AH333" s="349"/>
      <c r="AI333" s="290"/>
      <c r="AJ333" s="277"/>
      <c r="AK333" s="350"/>
      <c r="AL333" s="350"/>
      <c r="AM333" s="290"/>
      <c r="AN333" s="315"/>
      <c r="AP333" s="346"/>
      <c r="AQ333" s="300"/>
      <c r="AR333" s="300"/>
      <c r="AS333" s="345"/>
      <c r="AT333" s="345"/>
      <c r="AU333" s="300"/>
      <c r="AV333" s="313"/>
      <c r="AX333" s="349"/>
      <c r="AY333" s="290"/>
      <c r="AZ333" s="277"/>
      <c r="BA333" s="350"/>
      <c r="BB333" s="350"/>
      <c r="BC333" s="290"/>
      <c r="BD333" s="281"/>
      <c r="BF333" s="346"/>
      <c r="BG333" s="300"/>
      <c r="BH333" s="300"/>
      <c r="BI333" s="345"/>
      <c r="BJ333" s="345"/>
      <c r="BK333" s="300"/>
      <c r="BL333" s="286"/>
    </row>
    <row r="334" ht="22.5" customHeight="1">
      <c r="A334" s="368"/>
      <c r="B334" s="444"/>
      <c r="C334" s="195"/>
      <c r="D334" s="195"/>
      <c r="E334" s="199"/>
      <c r="F334" s="199"/>
      <c r="G334" s="195"/>
      <c r="H334" s="371"/>
      <c r="J334" s="194"/>
      <c r="K334" s="61"/>
      <c r="L334" s="61"/>
      <c r="M334" s="81"/>
      <c r="N334" s="81"/>
      <c r="O334" s="61"/>
      <c r="P334" s="269"/>
      <c r="R334" s="194"/>
      <c r="S334" s="61"/>
      <c r="T334" s="61"/>
      <c r="U334" s="81"/>
      <c r="V334" s="81"/>
      <c r="W334" s="61"/>
      <c r="X334" s="269"/>
      <c r="Z334" s="194"/>
      <c r="AA334" s="61"/>
      <c r="AB334" s="61"/>
      <c r="AC334" s="81"/>
      <c r="AD334" s="81"/>
      <c r="AE334" s="61"/>
      <c r="AF334" s="269"/>
      <c r="AH334" s="349"/>
      <c r="AI334" s="290"/>
      <c r="AJ334" s="277"/>
      <c r="AK334" s="350"/>
      <c r="AL334" s="350"/>
      <c r="AM334" s="290"/>
      <c r="AN334" s="315"/>
      <c r="AP334" s="346"/>
      <c r="AQ334" s="300"/>
      <c r="AR334" s="300"/>
      <c r="AS334" s="345"/>
      <c r="AT334" s="345"/>
      <c r="AU334" s="300"/>
      <c r="AV334" s="313"/>
      <c r="AX334" s="349"/>
      <c r="AY334" s="290"/>
      <c r="AZ334" s="277"/>
      <c r="BA334" s="350"/>
      <c r="BB334" s="350"/>
      <c r="BC334" s="290"/>
      <c r="BD334" s="281"/>
      <c r="BF334" s="346"/>
      <c r="BG334" s="300"/>
      <c r="BH334" s="300"/>
      <c r="BI334" s="345"/>
      <c r="BJ334" s="345"/>
      <c r="BK334" s="300"/>
      <c r="BL334" s="286"/>
    </row>
    <row r="335" ht="22.5" customHeight="1">
      <c r="A335" s="368"/>
      <c r="B335" s="444"/>
      <c r="C335" s="195"/>
      <c r="D335" s="195"/>
      <c r="E335" s="199"/>
      <c r="F335" s="199"/>
      <c r="G335" s="195"/>
      <c r="H335" s="371"/>
      <c r="J335" s="194"/>
      <c r="K335" s="61"/>
      <c r="L335" s="61"/>
      <c r="M335" s="81"/>
      <c r="N335" s="81"/>
      <c r="O335" s="61"/>
      <c r="P335" s="269"/>
      <c r="R335" s="194"/>
      <c r="S335" s="61"/>
      <c r="T335" s="61"/>
      <c r="U335" s="81"/>
      <c r="V335" s="81"/>
      <c r="W335" s="61"/>
      <c r="X335" s="269"/>
      <c r="Z335" s="194"/>
      <c r="AA335" s="61"/>
      <c r="AB335" s="61"/>
      <c r="AC335" s="81"/>
      <c r="AD335" s="81"/>
      <c r="AE335" s="61"/>
      <c r="AF335" s="269"/>
      <c r="AH335" s="349"/>
      <c r="AI335" s="290"/>
      <c r="AJ335" s="277"/>
      <c r="AK335" s="350"/>
      <c r="AL335" s="350"/>
      <c r="AM335" s="290"/>
      <c r="AN335" s="315"/>
      <c r="AP335" s="346"/>
      <c r="AQ335" s="300"/>
      <c r="AR335" s="300"/>
      <c r="AS335" s="345"/>
      <c r="AT335" s="345"/>
      <c r="AU335" s="300"/>
      <c r="AV335" s="313"/>
      <c r="AX335" s="349"/>
      <c r="AY335" s="290"/>
      <c r="AZ335" s="277"/>
      <c r="BA335" s="350"/>
      <c r="BB335" s="350"/>
      <c r="BC335" s="290"/>
      <c r="BD335" s="281"/>
      <c r="BF335" s="346"/>
      <c r="BG335" s="300"/>
      <c r="BH335" s="300"/>
      <c r="BI335" s="345"/>
      <c r="BJ335" s="345"/>
      <c r="BK335" s="300"/>
      <c r="BL335" s="286"/>
    </row>
    <row r="336" ht="22.5" customHeight="1">
      <c r="A336" s="368"/>
      <c r="B336" s="444"/>
      <c r="C336" s="195"/>
      <c r="D336" s="195"/>
      <c r="E336" s="199"/>
      <c r="F336" s="199"/>
      <c r="G336" s="195"/>
      <c r="H336" s="371"/>
      <c r="J336" s="194"/>
      <c r="K336" s="61"/>
      <c r="L336" s="61"/>
      <c r="M336" s="81"/>
      <c r="N336" s="81"/>
      <c r="O336" s="61"/>
      <c r="P336" s="269"/>
      <c r="R336" s="194"/>
      <c r="S336" s="61"/>
      <c r="T336" s="61"/>
      <c r="U336" s="81"/>
      <c r="V336" s="81"/>
      <c r="W336" s="61"/>
      <c r="X336" s="269"/>
      <c r="Z336" s="194"/>
      <c r="AA336" s="61"/>
      <c r="AB336" s="61"/>
      <c r="AC336" s="81"/>
      <c r="AD336" s="81"/>
      <c r="AE336" s="61"/>
      <c r="AF336" s="269"/>
      <c r="AH336" s="349"/>
      <c r="AI336" s="290"/>
      <c r="AJ336" s="277"/>
      <c r="AK336" s="350"/>
      <c r="AL336" s="350"/>
      <c r="AM336" s="290"/>
      <c r="AN336" s="315"/>
      <c r="AP336" s="346"/>
      <c r="AQ336" s="300"/>
      <c r="AR336" s="300"/>
      <c r="AS336" s="345"/>
      <c r="AT336" s="345"/>
      <c r="AU336" s="300"/>
      <c r="AV336" s="313"/>
      <c r="AX336" s="349"/>
      <c r="AY336" s="290"/>
      <c r="AZ336" s="277"/>
      <c r="BA336" s="350"/>
      <c r="BB336" s="350"/>
      <c r="BC336" s="290"/>
      <c r="BD336" s="281"/>
      <c r="BF336" s="346"/>
      <c r="BG336" s="300"/>
      <c r="BH336" s="300"/>
      <c r="BI336" s="345"/>
      <c r="BJ336" s="345"/>
      <c r="BK336" s="300"/>
      <c r="BL336" s="286"/>
    </row>
    <row r="337" ht="22.5" customHeight="1">
      <c r="A337" s="368"/>
      <c r="B337" s="444"/>
      <c r="C337" s="195"/>
      <c r="D337" s="195"/>
      <c r="E337" s="199"/>
      <c r="F337" s="199"/>
      <c r="G337" s="195"/>
      <c r="H337" s="371"/>
      <c r="J337" s="194"/>
      <c r="K337" s="61"/>
      <c r="L337" s="61"/>
      <c r="M337" s="81"/>
      <c r="N337" s="81"/>
      <c r="O337" s="61"/>
      <c r="P337" s="269"/>
      <c r="R337" s="194"/>
      <c r="S337" s="61"/>
      <c r="T337" s="61"/>
      <c r="U337" s="81"/>
      <c r="V337" s="81"/>
      <c r="W337" s="61"/>
      <c r="X337" s="269"/>
      <c r="Z337" s="194"/>
      <c r="AA337" s="61"/>
      <c r="AB337" s="61"/>
      <c r="AC337" s="81"/>
      <c r="AD337" s="81"/>
      <c r="AE337" s="61"/>
      <c r="AF337" s="269"/>
      <c r="AH337" s="349"/>
      <c r="AI337" s="290"/>
      <c r="AJ337" s="277"/>
      <c r="AK337" s="350"/>
      <c r="AL337" s="350"/>
      <c r="AM337" s="290"/>
      <c r="AN337" s="315"/>
      <c r="AP337" s="346"/>
      <c r="AQ337" s="300"/>
      <c r="AR337" s="300"/>
      <c r="AS337" s="345"/>
      <c r="AT337" s="345"/>
      <c r="AU337" s="300"/>
      <c r="AV337" s="313"/>
      <c r="AX337" s="349"/>
      <c r="AY337" s="290"/>
      <c r="AZ337" s="277"/>
      <c r="BA337" s="350"/>
      <c r="BB337" s="350"/>
      <c r="BC337" s="290"/>
      <c r="BD337" s="281"/>
      <c r="BF337" s="346"/>
      <c r="BG337" s="300"/>
      <c r="BH337" s="300"/>
      <c r="BI337" s="345"/>
      <c r="BJ337" s="345"/>
      <c r="BK337" s="300"/>
      <c r="BL337" s="286"/>
    </row>
    <row r="338" ht="22.5" customHeight="1">
      <c r="A338" s="368"/>
      <c r="B338" s="444"/>
      <c r="C338" s="195"/>
      <c r="D338" s="195"/>
      <c r="E338" s="199"/>
      <c r="F338" s="199"/>
      <c r="G338" s="195"/>
      <c r="H338" s="371"/>
      <c r="J338" s="194"/>
      <c r="K338" s="61"/>
      <c r="L338" s="61"/>
      <c r="M338" s="81"/>
      <c r="N338" s="81"/>
      <c r="O338" s="61"/>
      <c r="P338" s="269"/>
      <c r="R338" s="194"/>
      <c r="S338" s="61"/>
      <c r="T338" s="61"/>
      <c r="U338" s="81"/>
      <c r="V338" s="81"/>
      <c r="W338" s="61"/>
      <c r="X338" s="269"/>
      <c r="Z338" s="194"/>
      <c r="AA338" s="61"/>
      <c r="AB338" s="61"/>
      <c r="AC338" s="81"/>
      <c r="AD338" s="81"/>
      <c r="AE338" s="61"/>
      <c r="AF338" s="269"/>
      <c r="AH338" s="349"/>
      <c r="AI338" s="290"/>
      <c r="AJ338" s="277"/>
      <c r="AK338" s="350"/>
      <c r="AL338" s="350"/>
      <c r="AM338" s="290"/>
      <c r="AN338" s="315"/>
      <c r="AP338" s="346"/>
      <c r="AQ338" s="300"/>
      <c r="AR338" s="300"/>
      <c r="AS338" s="345"/>
      <c r="AT338" s="345"/>
      <c r="AU338" s="300"/>
      <c r="AV338" s="313"/>
      <c r="AX338" s="349"/>
      <c r="AY338" s="290"/>
      <c r="AZ338" s="277"/>
      <c r="BA338" s="350"/>
      <c r="BB338" s="350"/>
      <c r="BC338" s="290"/>
      <c r="BD338" s="281"/>
      <c r="BF338" s="346"/>
      <c r="BG338" s="300"/>
      <c r="BH338" s="300"/>
      <c r="BI338" s="345"/>
      <c r="BJ338" s="345"/>
      <c r="BK338" s="300"/>
      <c r="BL338" s="286"/>
    </row>
    <row r="339" ht="22.5" customHeight="1">
      <c r="A339" s="368"/>
      <c r="B339" s="444"/>
      <c r="C339" s="195"/>
      <c r="D339" s="195"/>
      <c r="E339" s="199"/>
      <c r="F339" s="199"/>
      <c r="G339" s="195"/>
      <c r="H339" s="371"/>
      <c r="J339" s="194"/>
      <c r="K339" s="61"/>
      <c r="L339" s="61"/>
      <c r="M339" s="81"/>
      <c r="N339" s="81"/>
      <c r="O339" s="61"/>
      <c r="P339" s="269"/>
      <c r="R339" s="194"/>
      <c r="S339" s="61"/>
      <c r="T339" s="61"/>
      <c r="U339" s="81"/>
      <c r="V339" s="81"/>
      <c r="W339" s="61"/>
      <c r="X339" s="269"/>
      <c r="Z339" s="194"/>
      <c r="AA339" s="61"/>
      <c r="AB339" s="61"/>
      <c r="AC339" s="81"/>
      <c r="AD339" s="81"/>
      <c r="AE339" s="61"/>
      <c r="AF339" s="269"/>
      <c r="AH339" s="349"/>
      <c r="AI339" s="290"/>
      <c r="AJ339" s="277"/>
      <c r="AK339" s="350"/>
      <c r="AL339" s="350"/>
      <c r="AM339" s="290"/>
      <c r="AN339" s="315"/>
      <c r="AP339" s="346"/>
      <c r="AQ339" s="300"/>
      <c r="AR339" s="300"/>
      <c r="AS339" s="345"/>
      <c r="AT339" s="345"/>
      <c r="AU339" s="300"/>
      <c r="AV339" s="313"/>
      <c r="AX339" s="349"/>
      <c r="AY339" s="290"/>
      <c r="AZ339" s="290"/>
      <c r="BA339" s="350"/>
      <c r="BB339" s="350"/>
      <c r="BC339" s="290"/>
      <c r="BD339" s="281"/>
      <c r="BF339" s="346"/>
      <c r="BG339" s="300"/>
      <c r="BH339" s="300"/>
      <c r="BI339" s="345"/>
      <c r="BJ339" s="345"/>
      <c r="BK339" s="300"/>
      <c r="BL339" s="286"/>
    </row>
    <row r="340" ht="22.5" customHeight="1">
      <c r="A340" s="368"/>
      <c r="B340" s="444"/>
      <c r="C340" s="195"/>
      <c r="D340" s="195"/>
      <c r="E340" s="199"/>
      <c r="F340" s="199"/>
      <c r="G340" s="195"/>
      <c r="H340" s="371"/>
      <c r="J340" s="194"/>
      <c r="K340" s="61"/>
      <c r="L340" s="61"/>
      <c r="M340" s="81"/>
      <c r="N340" s="81"/>
      <c r="O340" s="61"/>
      <c r="P340" s="269"/>
      <c r="R340" s="194"/>
      <c r="S340" s="61"/>
      <c r="T340" s="61"/>
      <c r="U340" s="81"/>
      <c r="V340" s="81"/>
      <c r="W340" s="61"/>
      <c r="X340" s="269"/>
      <c r="Z340" s="194"/>
      <c r="AA340" s="61"/>
      <c r="AB340" s="61"/>
      <c r="AC340" s="81"/>
      <c r="AD340" s="81"/>
      <c r="AE340" s="61"/>
      <c r="AF340" s="269"/>
      <c r="AH340" s="349"/>
      <c r="AI340" s="290"/>
      <c r="AJ340" s="277"/>
      <c r="AK340" s="350"/>
      <c r="AL340" s="350"/>
      <c r="AM340" s="290"/>
      <c r="AN340" s="315"/>
      <c r="AP340" s="346"/>
      <c r="AQ340" s="300"/>
      <c r="AR340" s="300"/>
      <c r="AS340" s="345"/>
      <c r="AT340" s="345"/>
      <c r="AU340" s="300"/>
      <c r="AV340" s="313"/>
      <c r="AX340" s="349"/>
      <c r="AY340" s="290"/>
      <c r="AZ340" s="290"/>
      <c r="BA340" s="350"/>
      <c r="BB340" s="350"/>
      <c r="BC340" s="290"/>
      <c r="BD340" s="281"/>
      <c r="BF340" s="346"/>
      <c r="BG340" s="300"/>
      <c r="BH340" s="300"/>
      <c r="BI340" s="345"/>
      <c r="BJ340" s="345"/>
      <c r="BK340" s="300"/>
      <c r="BL340" s="286"/>
    </row>
    <row r="341" ht="22.5" customHeight="1">
      <c r="A341" s="368"/>
      <c r="B341" s="444"/>
      <c r="C341" s="195"/>
      <c r="D341" s="195"/>
      <c r="E341" s="199"/>
      <c r="F341" s="199"/>
      <c r="G341" s="195"/>
      <c r="H341" s="371"/>
      <c r="J341" s="194"/>
      <c r="K341" s="61"/>
      <c r="L341" s="61"/>
      <c r="M341" s="81"/>
      <c r="N341" s="81"/>
      <c r="O341" s="61"/>
      <c r="P341" s="269"/>
      <c r="R341" s="194"/>
      <c r="S341" s="61"/>
      <c r="T341" s="61"/>
      <c r="U341" s="81"/>
      <c r="V341" s="81"/>
      <c r="W341" s="61"/>
      <c r="X341" s="269"/>
      <c r="Z341" s="194"/>
      <c r="AA341" s="61"/>
      <c r="AB341" s="61"/>
      <c r="AC341" s="81"/>
      <c r="AD341" s="81"/>
      <c r="AE341" s="61"/>
      <c r="AF341" s="269"/>
      <c r="AH341" s="349"/>
      <c r="AI341" s="290"/>
      <c r="AJ341" s="277"/>
      <c r="AK341" s="350"/>
      <c r="AL341" s="350"/>
      <c r="AM341" s="290"/>
      <c r="AN341" s="315"/>
      <c r="AP341" s="346"/>
      <c r="AQ341" s="300"/>
      <c r="AR341" s="300"/>
      <c r="AS341" s="345"/>
      <c r="AT341" s="345"/>
      <c r="AU341" s="300"/>
      <c r="AV341" s="313"/>
      <c r="AX341" s="349"/>
      <c r="AY341" s="290"/>
      <c r="AZ341" s="290"/>
      <c r="BA341" s="350"/>
      <c r="BB341" s="350"/>
      <c r="BC341" s="290"/>
      <c r="BD341" s="281"/>
      <c r="BF341" s="346"/>
      <c r="BG341" s="300"/>
      <c r="BH341" s="300"/>
      <c r="BI341" s="345"/>
      <c r="BJ341" s="345"/>
      <c r="BK341" s="300"/>
      <c r="BL341" s="286"/>
    </row>
    <row r="342" ht="22.5" customHeight="1">
      <c r="A342" s="368"/>
      <c r="B342" s="444"/>
      <c r="C342" s="195"/>
      <c r="D342" s="195"/>
      <c r="E342" s="199"/>
      <c r="F342" s="199"/>
      <c r="G342" s="195"/>
      <c r="H342" s="371"/>
      <c r="J342" s="194"/>
      <c r="K342" s="61"/>
      <c r="L342" s="61"/>
      <c r="M342" s="81"/>
      <c r="N342" s="81"/>
      <c r="O342" s="61"/>
      <c r="P342" s="269"/>
      <c r="R342" s="194"/>
      <c r="S342" s="61"/>
      <c r="T342" s="61"/>
      <c r="U342" s="81"/>
      <c r="V342" s="81"/>
      <c r="W342" s="61"/>
      <c r="X342" s="269"/>
      <c r="Z342" s="194"/>
      <c r="AA342" s="61"/>
      <c r="AB342" s="61"/>
      <c r="AC342" s="81"/>
      <c r="AD342" s="81"/>
      <c r="AE342" s="61"/>
      <c r="AF342" s="269"/>
      <c r="AH342" s="349"/>
      <c r="AI342" s="290"/>
      <c r="AJ342" s="277"/>
      <c r="AK342" s="350"/>
      <c r="AL342" s="350"/>
      <c r="AM342" s="290"/>
      <c r="AN342" s="315"/>
      <c r="AP342" s="346"/>
      <c r="AQ342" s="300"/>
      <c r="AR342" s="300"/>
      <c r="AS342" s="345"/>
      <c r="AT342" s="345"/>
      <c r="AU342" s="300"/>
      <c r="AV342" s="313"/>
      <c r="AX342" s="349"/>
      <c r="AY342" s="290"/>
      <c r="AZ342" s="290"/>
      <c r="BA342" s="350"/>
      <c r="BB342" s="350"/>
      <c r="BC342" s="290"/>
      <c r="BD342" s="281"/>
      <c r="BF342" s="346"/>
      <c r="BG342" s="300"/>
      <c r="BH342" s="300"/>
      <c r="BI342" s="345"/>
      <c r="BJ342" s="345"/>
      <c r="BK342" s="300"/>
      <c r="BL342" s="286"/>
    </row>
    <row r="343" ht="22.5" customHeight="1">
      <c r="A343" s="368"/>
      <c r="B343" s="444"/>
      <c r="C343" s="195"/>
      <c r="D343" s="195"/>
      <c r="E343" s="199"/>
      <c r="F343" s="199"/>
      <c r="G343" s="195"/>
      <c r="H343" s="371"/>
      <c r="J343" s="194"/>
      <c r="K343" s="61"/>
      <c r="L343" s="61"/>
      <c r="M343" s="81"/>
      <c r="N343" s="81"/>
      <c r="O343" s="61"/>
      <c r="P343" s="269"/>
      <c r="R343" s="194"/>
      <c r="S343" s="61"/>
      <c r="T343" s="61"/>
      <c r="U343" s="81"/>
      <c r="V343" s="81"/>
      <c r="W343" s="61"/>
      <c r="X343" s="269"/>
      <c r="Z343" s="194"/>
      <c r="AA343" s="61"/>
      <c r="AB343" s="61"/>
      <c r="AC343" s="81"/>
      <c r="AD343" s="81"/>
      <c r="AE343" s="61"/>
      <c r="AF343" s="269"/>
      <c r="AH343" s="349"/>
      <c r="AI343" s="290"/>
      <c r="AJ343" s="277"/>
      <c r="AK343" s="350"/>
      <c r="AL343" s="350"/>
      <c r="AM343" s="290"/>
      <c r="AN343" s="315"/>
      <c r="AP343" s="346"/>
      <c r="AQ343" s="300"/>
      <c r="AR343" s="300"/>
      <c r="AS343" s="345"/>
      <c r="AT343" s="345"/>
      <c r="AU343" s="300"/>
      <c r="AV343" s="313"/>
      <c r="AX343" s="349"/>
      <c r="AY343" s="290"/>
      <c r="AZ343" s="290"/>
      <c r="BA343" s="350"/>
      <c r="BB343" s="350"/>
      <c r="BC343" s="290"/>
      <c r="BD343" s="281"/>
      <c r="BF343" s="346"/>
      <c r="BG343" s="300"/>
      <c r="BH343" s="300"/>
      <c r="BI343" s="345"/>
      <c r="BJ343" s="345"/>
      <c r="BK343" s="300"/>
      <c r="BL343" s="286"/>
    </row>
    <row r="344" ht="22.5" customHeight="1">
      <c r="A344" s="368"/>
      <c r="B344" s="444"/>
      <c r="C344" s="195"/>
      <c r="D344" s="195"/>
      <c r="E344" s="199"/>
      <c r="F344" s="199"/>
      <c r="G344" s="195"/>
      <c r="H344" s="371"/>
      <c r="J344" s="194"/>
      <c r="K344" s="61"/>
      <c r="L344" s="61"/>
      <c r="M344" s="81"/>
      <c r="N344" s="81"/>
      <c r="O344" s="61"/>
      <c r="P344" s="269"/>
      <c r="R344" s="194"/>
      <c r="S344" s="61"/>
      <c r="T344" s="61"/>
      <c r="U344" s="81"/>
      <c r="V344" s="81"/>
      <c r="W344" s="61"/>
      <c r="X344" s="269"/>
      <c r="Z344" s="194"/>
      <c r="AA344" s="61"/>
      <c r="AB344" s="61"/>
      <c r="AC344" s="81"/>
      <c r="AD344" s="81"/>
      <c r="AE344" s="61"/>
      <c r="AF344" s="269"/>
      <c r="AH344" s="349"/>
      <c r="AI344" s="290"/>
      <c r="AJ344" s="277"/>
      <c r="AK344" s="350"/>
      <c r="AL344" s="350"/>
      <c r="AM344" s="290"/>
      <c r="AN344" s="315"/>
      <c r="AP344" s="346"/>
      <c r="AQ344" s="300"/>
      <c r="AR344" s="300"/>
      <c r="AS344" s="345"/>
      <c r="AT344" s="345"/>
      <c r="AU344" s="300"/>
      <c r="AV344" s="313"/>
      <c r="AX344" s="349"/>
      <c r="AY344" s="290"/>
      <c r="AZ344" s="290"/>
      <c r="BA344" s="350"/>
      <c r="BB344" s="350"/>
      <c r="BC344" s="290"/>
      <c r="BD344" s="281"/>
      <c r="BF344" s="346"/>
      <c r="BG344" s="300"/>
      <c r="BH344" s="300"/>
      <c r="BI344" s="345"/>
      <c r="BJ344" s="345"/>
      <c r="BK344" s="300"/>
      <c r="BL344" s="286"/>
    </row>
    <row r="345" ht="22.5" customHeight="1">
      <c r="A345" s="368"/>
      <c r="B345" s="444"/>
      <c r="C345" s="195"/>
      <c r="D345" s="195"/>
      <c r="E345" s="199"/>
      <c r="F345" s="199"/>
      <c r="G345" s="195"/>
      <c r="H345" s="371"/>
      <c r="J345" s="194"/>
      <c r="K345" s="61"/>
      <c r="L345" s="61"/>
      <c r="M345" s="81"/>
      <c r="N345" s="81"/>
      <c r="O345" s="61"/>
      <c r="P345" s="269"/>
      <c r="R345" s="194"/>
      <c r="S345" s="61"/>
      <c r="T345" s="61"/>
      <c r="U345" s="81"/>
      <c r="V345" s="81"/>
      <c r="W345" s="61"/>
      <c r="X345" s="269"/>
      <c r="Z345" s="194"/>
      <c r="AA345" s="61"/>
      <c r="AB345" s="61"/>
      <c r="AC345" s="81"/>
      <c r="AD345" s="81"/>
      <c r="AE345" s="61"/>
      <c r="AF345" s="269"/>
      <c r="AH345" s="349"/>
      <c r="AI345" s="290"/>
      <c r="AJ345" s="277"/>
      <c r="AK345" s="350"/>
      <c r="AL345" s="350"/>
      <c r="AM345" s="290"/>
      <c r="AN345" s="315"/>
      <c r="AP345" s="346"/>
      <c r="AQ345" s="300"/>
      <c r="AR345" s="300"/>
      <c r="AS345" s="345"/>
      <c r="AT345" s="345"/>
      <c r="AU345" s="300"/>
      <c r="AV345" s="313"/>
      <c r="AX345" s="349"/>
      <c r="AY345" s="290"/>
      <c r="AZ345" s="290"/>
      <c r="BA345" s="350"/>
      <c r="BB345" s="350"/>
      <c r="BC345" s="290"/>
      <c r="BD345" s="281"/>
      <c r="BF345" s="346"/>
      <c r="BG345" s="300"/>
      <c r="BH345" s="300"/>
      <c r="BI345" s="345"/>
      <c r="BJ345" s="345"/>
      <c r="BK345" s="300"/>
      <c r="BL345" s="286"/>
    </row>
    <row r="346" ht="22.5" customHeight="1">
      <c r="A346" s="368"/>
      <c r="B346" s="444"/>
      <c r="C346" s="195"/>
      <c r="D346" s="195"/>
      <c r="E346" s="199"/>
      <c r="F346" s="199"/>
      <c r="G346" s="195"/>
      <c r="H346" s="371"/>
      <c r="J346" s="194"/>
      <c r="K346" s="61"/>
      <c r="L346" s="61"/>
      <c r="M346" s="81"/>
      <c r="N346" s="81"/>
      <c r="O346" s="61"/>
      <c r="P346" s="269"/>
      <c r="R346" s="194"/>
      <c r="S346" s="61"/>
      <c r="T346" s="61"/>
      <c r="U346" s="81"/>
      <c r="V346" s="81"/>
      <c r="W346" s="61"/>
      <c r="X346" s="269"/>
      <c r="Z346" s="194"/>
      <c r="AA346" s="61"/>
      <c r="AB346" s="61"/>
      <c r="AC346" s="81"/>
      <c r="AD346" s="81"/>
      <c r="AE346" s="61"/>
      <c r="AF346" s="269"/>
      <c r="AH346" s="349"/>
      <c r="AI346" s="290"/>
      <c r="AJ346" s="277"/>
      <c r="AK346" s="350"/>
      <c r="AL346" s="350"/>
      <c r="AM346" s="290"/>
      <c r="AN346" s="315"/>
      <c r="AP346" s="346"/>
      <c r="AQ346" s="300"/>
      <c r="AR346" s="300"/>
      <c r="AS346" s="345"/>
      <c r="AT346" s="345"/>
      <c r="AU346" s="300"/>
      <c r="AV346" s="313"/>
      <c r="AX346" s="349"/>
      <c r="AY346" s="290"/>
      <c r="AZ346" s="290"/>
      <c r="BA346" s="350"/>
      <c r="BB346" s="350"/>
      <c r="BC346" s="290"/>
      <c r="BD346" s="281"/>
      <c r="BF346" s="346"/>
      <c r="BG346" s="300"/>
      <c r="BH346" s="300"/>
      <c r="BI346" s="345"/>
      <c r="BJ346" s="345"/>
      <c r="BK346" s="300"/>
      <c r="BL346" s="286"/>
    </row>
    <row r="347" ht="22.5" customHeight="1">
      <c r="A347" s="368"/>
      <c r="B347" s="444"/>
      <c r="C347" s="195"/>
      <c r="D347" s="195"/>
      <c r="E347" s="199"/>
      <c r="F347" s="199"/>
      <c r="G347" s="195"/>
      <c r="H347" s="371"/>
      <c r="J347" s="194"/>
      <c r="K347" s="61"/>
      <c r="L347" s="61"/>
      <c r="M347" s="81"/>
      <c r="N347" s="81"/>
      <c r="O347" s="61"/>
      <c r="P347" s="269"/>
      <c r="R347" s="194"/>
      <c r="S347" s="61"/>
      <c r="T347" s="61"/>
      <c r="U347" s="81"/>
      <c r="V347" s="81"/>
      <c r="W347" s="61"/>
      <c r="X347" s="269"/>
      <c r="Z347" s="194"/>
      <c r="AA347" s="61"/>
      <c r="AB347" s="61"/>
      <c r="AC347" s="81"/>
      <c r="AD347" s="81"/>
      <c r="AE347" s="61"/>
      <c r="AF347" s="269"/>
      <c r="AH347" s="349"/>
      <c r="AI347" s="290"/>
      <c r="AJ347" s="277"/>
      <c r="AK347" s="350"/>
      <c r="AL347" s="350"/>
      <c r="AM347" s="290"/>
      <c r="AN347" s="315"/>
      <c r="AP347" s="346"/>
      <c r="AQ347" s="300"/>
      <c r="AR347" s="300"/>
      <c r="AS347" s="345"/>
      <c r="AT347" s="345"/>
      <c r="AU347" s="300"/>
      <c r="AV347" s="313"/>
      <c r="AX347" s="349"/>
      <c r="AY347" s="290"/>
      <c r="AZ347" s="290"/>
      <c r="BA347" s="350"/>
      <c r="BB347" s="350"/>
      <c r="BC347" s="290"/>
      <c r="BD347" s="281"/>
      <c r="BF347" s="346"/>
      <c r="BG347" s="300"/>
      <c r="BH347" s="300"/>
      <c r="BI347" s="345"/>
      <c r="BJ347" s="345"/>
      <c r="BK347" s="300"/>
      <c r="BL347" s="286"/>
    </row>
    <row r="348" ht="22.5" customHeight="1">
      <c r="A348" s="368"/>
      <c r="B348" s="444"/>
      <c r="C348" s="195"/>
      <c r="D348" s="195"/>
      <c r="E348" s="199"/>
      <c r="F348" s="199"/>
      <c r="G348" s="195"/>
      <c r="H348" s="371"/>
      <c r="J348" s="194"/>
      <c r="K348" s="61"/>
      <c r="L348" s="61"/>
      <c r="M348" s="81"/>
      <c r="N348" s="81"/>
      <c r="O348" s="61"/>
      <c r="P348" s="269"/>
      <c r="R348" s="194"/>
      <c r="S348" s="61"/>
      <c r="T348" s="61"/>
      <c r="U348" s="81"/>
      <c r="V348" s="81"/>
      <c r="W348" s="61"/>
      <c r="X348" s="269"/>
      <c r="Z348" s="194"/>
      <c r="AA348" s="61"/>
      <c r="AB348" s="61"/>
      <c r="AC348" s="81"/>
      <c r="AD348" s="81"/>
      <c r="AE348" s="61"/>
      <c r="AF348" s="269"/>
      <c r="AH348" s="349"/>
      <c r="AI348" s="290"/>
      <c r="AJ348" s="277"/>
      <c r="AK348" s="350"/>
      <c r="AL348" s="350"/>
      <c r="AM348" s="290"/>
      <c r="AN348" s="315"/>
      <c r="AP348" s="346"/>
      <c r="AQ348" s="300"/>
      <c r="AR348" s="300"/>
      <c r="AS348" s="345"/>
      <c r="AT348" s="345"/>
      <c r="AU348" s="300"/>
      <c r="AV348" s="313"/>
      <c r="AX348" s="349"/>
      <c r="AY348" s="290"/>
      <c r="AZ348" s="290"/>
      <c r="BA348" s="350"/>
      <c r="BB348" s="350"/>
      <c r="BC348" s="290"/>
      <c r="BD348" s="281"/>
      <c r="BF348" s="346"/>
      <c r="BG348" s="300"/>
      <c r="BH348" s="300"/>
      <c r="BI348" s="345"/>
      <c r="BJ348" s="345"/>
      <c r="BK348" s="300"/>
      <c r="BL348" s="286"/>
    </row>
    <row r="349" ht="22.5" customHeight="1">
      <c r="A349" s="368"/>
      <c r="B349" s="444"/>
      <c r="C349" s="195"/>
      <c r="D349" s="195"/>
      <c r="E349" s="199"/>
      <c r="F349" s="199"/>
      <c r="G349" s="195"/>
      <c r="H349" s="371"/>
      <c r="J349" s="194"/>
      <c r="K349" s="61"/>
      <c r="L349" s="61"/>
      <c r="M349" s="81"/>
      <c r="N349" s="81"/>
      <c r="O349" s="61"/>
      <c r="P349" s="269"/>
      <c r="R349" s="194"/>
      <c r="S349" s="61"/>
      <c r="T349" s="61"/>
      <c r="U349" s="81"/>
      <c r="V349" s="81"/>
      <c r="W349" s="61"/>
      <c r="X349" s="269"/>
      <c r="Z349" s="194"/>
      <c r="AA349" s="61"/>
      <c r="AB349" s="61"/>
      <c r="AC349" s="81"/>
      <c r="AD349" s="81"/>
      <c r="AE349" s="61"/>
      <c r="AF349" s="269"/>
      <c r="AH349" s="349"/>
      <c r="AI349" s="290"/>
      <c r="AJ349" s="277"/>
      <c r="AK349" s="350"/>
      <c r="AL349" s="350"/>
      <c r="AM349" s="290"/>
      <c r="AN349" s="315"/>
      <c r="AP349" s="346"/>
      <c r="AQ349" s="300"/>
      <c r="AR349" s="300"/>
      <c r="AS349" s="345"/>
      <c r="AT349" s="345"/>
      <c r="AU349" s="300"/>
      <c r="AV349" s="313"/>
      <c r="AX349" s="349"/>
      <c r="AY349" s="290"/>
      <c r="AZ349" s="290"/>
      <c r="BA349" s="350"/>
      <c r="BB349" s="350"/>
      <c r="BC349" s="290"/>
      <c r="BD349" s="281"/>
      <c r="BF349" s="346"/>
      <c r="BG349" s="300"/>
      <c r="BH349" s="300"/>
      <c r="BI349" s="345"/>
      <c r="BJ349" s="345"/>
      <c r="BK349" s="300"/>
      <c r="BL349" s="286"/>
    </row>
    <row r="350" ht="22.5" customHeight="1">
      <c r="A350" s="368"/>
      <c r="B350" s="444"/>
      <c r="C350" s="195"/>
      <c r="D350" s="195"/>
      <c r="E350" s="199"/>
      <c r="F350" s="199"/>
      <c r="G350" s="195"/>
      <c r="H350" s="371"/>
      <c r="J350" s="194"/>
      <c r="K350" s="61"/>
      <c r="L350" s="61"/>
      <c r="M350" s="81"/>
      <c r="N350" s="81"/>
      <c r="O350" s="61"/>
      <c r="P350" s="269"/>
      <c r="R350" s="194"/>
      <c r="S350" s="61"/>
      <c r="T350" s="61"/>
      <c r="U350" s="81"/>
      <c r="V350" s="81"/>
      <c r="W350" s="61"/>
      <c r="X350" s="269"/>
      <c r="Z350" s="194"/>
      <c r="AA350" s="61"/>
      <c r="AB350" s="61"/>
      <c r="AC350" s="81"/>
      <c r="AD350" s="81"/>
      <c r="AE350" s="61"/>
      <c r="AF350" s="269"/>
      <c r="AH350" s="349"/>
      <c r="AI350" s="290"/>
      <c r="AJ350" s="277"/>
      <c r="AK350" s="350"/>
      <c r="AL350" s="350"/>
      <c r="AM350" s="290"/>
      <c r="AN350" s="315"/>
      <c r="AP350" s="346"/>
      <c r="AQ350" s="300"/>
      <c r="AR350" s="300"/>
      <c r="AS350" s="345"/>
      <c r="AT350" s="345"/>
      <c r="AU350" s="300"/>
      <c r="AV350" s="313"/>
      <c r="AX350" s="349"/>
      <c r="AY350" s="290"/>
      <c r="AZ350" s="290"/>
      <c r="BA350" s="350"/>
      <c r="BB350" s="350"/>
      <c r="BC350" s="290"/>
      <c r="BD350" s="281"/>
      <c r="BF350" s="346"/>
      <c r="BG350" s="300"/>
      <c r="BH350" s="300"/>
      <c r="BI350" s="345"/>
      <c r="BJ350" s="345"/>
      <c r="BK350" s="300"/>
      <c r="BL350" s="286"/>
    </row>
    <row r="351" ht="22.5" customHeight="1">
      <c r="A351" s="368"/>
      <c r="B351" s="444"/>
      <c r="C351" s="195"/>
      <c r="D351" s="195"/>
      <c r="E351" s="199"/>
      <c r="F351" s="199"/>
      <c r="G351" s="195"/>
      <c r="H351" s="371"/>
      <c r="J351" s="194"/>
      <c r="K351" s="61"/>
      <c r="L351" s="61"/>
      <c r="M351" s="81"/>
      <c r="N351" s="81"/>
      <c r="O351" s="61"/>
      <c r="P351" s="269"/>
      <c r="R351" s="194"/>
      <c r="S351" s="61"/>
      <c r="T351" s="61"/>
      <c r="U351" s="81"/>
      <c r="V351" s="81"/>
      <c r="W351" s="61"/>
      <c r="X351" s="269"/>
      <c r="Z351" s="194"/>
      <c r="AA351" s="61"/>
      <c r="AB351" s="61"/>
      <c r="AC351" s="81"/>
      <c r="AD351" s="81"/>
      <c r="AE351" s="61"/>
      <c r="AF351" s="269"/>
      <c r="AH351" s="349"/>
      <c r="AI351" s="290"/>
      <c r="AJ351" s="277"/>
      <c r="AK351" s="350"/>
      <c r="AL351" s="350"/>
      <c r="AM351" s="290"/>
      <c r="AN351" s="315"/>
      <c r="AP351" s="346"/>
      <c r="AQ351" s="300"/>
      <c r="AR351" s="300"/>
      <c r="AS351" s="345"/>
      <c r="AT351" s="345"/>
      <c r="AU351" s="300"/>
      <c r="AV351" s="313"/>
      <c r="AX351" s="349"/>
      <c r="AY351" s="290"/>
      <c r="AZ351" s="290"/>
      <c r="BA351" s="350"/>
      <c r="BB351" s="350"/>
      <c r="BC351" s="290"/>
      <c r="BD351" s="281"/>
      <c r="BF351" s="346"/>
      <c r="BG351" s="300"/>
      <c r="BH351" s="300"/>
      <c r="BI351" s="345"/>
      <c r="BJ351" s="345"/>
      <c r="BK351" s="300"/>
      <c r="BL351" s="286"/>
    </row>
    <row r="352" ht="22.5" customHeight="1">
      <c r="A352" s="368"/>
      <c r="B352" s="444"/>
      <c r="C352" s="195"/>
      <c r="D352" s="195"/>
      <c r="E352" s="199"/>
      <c r="F352" s="199"/>
      <c r="G352" s="195"/>
      <c r="H352" s="371"/>
      <c r="J352" s="194"/>
      <c r="K352" s="61"/>
      <c r="L352" s="61"/>
      <c r="M352" s="81"/>
      <c r="N352" s="81"/>
      <c r="O352" s="61"/>
      <c r="P352" s="269"/>
      <c r="R352" s="194"/>
      <c r="S352" s="61"/>
      <c r="T352" s="61"/>
      <c r="U352" s="81"/>
      <c r="V352" s="81"/>
      <c r="W352" s="61"/>
      <c r="X352" s="269"/>
      <c r="Z352" s="194"/>
      <c r="AA352" s="61"/>
      <c r="AB352" s="61"/>
      <c r="AC352" s="81"/>
      <c r="AD352" s="81"/>
      <c r="AE352" s="61"/>
      <c r="AF352" s="269"/>
      <c r="AH352" s="349"/>
      <c r="AI352" s="290"/>
      <c r="AJ352" s="277"/>
      <c r="AK352" s="350"/>
      <c r="AL352" s="350"/>
      <c r="AM352" s="290"/>
      <c r="AN352" s="315"/>
      <c r="AP352" s="346"/>
      <c r="AQ352" s="300"/>
      <c r="AR352" s="300"/>
      <c r="AS352" s="345"/>
      <c r="AT352" s="345"/>
      <c r="AU352" s="300"/>
      <c r="AV352" s="313"/>
      <c r="AX352" s="349"/>
      <c r="AY352" s="290"/>
      <c r="AZ352" s="290"/>
      <c r="BA352" s="350"/>
      <c r="BB352" s="350"/>
      <c r="BC352" s="290"/>
      <c r="BD352" s="281"/>
      <c r="BF352" s="346"/>
      <c r="BG352" s="300"/>
      <c r="BH352" s="300"/>
      <c r="BI352" s="345"/>
      <c r="BJ352" s="345"/>
      <c r="BK352" s="300"/>
      <c r="BL352" s="286"/>
    </row>
    <row r="353" ht="22.5" customHeight="1">
      <c r="A353" s="368"/>
      <c r="B353" s="444"/>
      <c r="C353" s="195"/>
      <c r="D353" s="195"/>
      <c r="E353" s="199"/>
      <c r="F353" s="199"/>
      <c r="G353" s="195"/>
      <c r="H353" s="371"/>
      <c r="J353" s="194"/>
      <c r="K353" s="61"/>
      <c r="L353" s="61"/>
      <c r="M353" s="81"/>
      <c r="N353" s="81"/>
      <c r="O353" s="61"/>
      <c r="P353" s="269"/>
      <c r="R353" s="194"/>
      <c r="S353" s="61"/>
      <c r="T353" s="61"/>
      <c r="U353" s="81"/>
      <c r="V353" s="81"/>
      <c r="W353" s="61"/>
      <c r="X353" s="269"/>
      <c r="Z353" s="194"/>
      <c r="AA353" s="61"/>
      <c r="AB353" s="61"/>
      <c r="AC353" s="81"/>
      <c r="AD353" s="81"/>
      <c r="AE353" s="61"/>
      <c r="AF353" s="269"/>
      <c r="AH353" s="349"/>
      <c r="AI353" s="290"/>
      <c r="AJ353" s="277"/>
      <c r="AK353" s="350"/>
      <c r="AL353" s="350"/>
      <c r="AM353" s="290"/>
      <c r="AN353" s="315"/>
      <c r="AP353" s="346"/>
      <c r="AQ353" s="300"/>
      <c r="AR353" s="300"/>
      <c r="AS353" s="345"/>
      <c r="AT353" s="345"/>
      <c r="AU353" s="300"/>
      <c r="AV353" s="313"/>
      <c r="AX353" s="349"/>
      <c r="AY353" s="290"/>
      <c r="AZ353" s="290"/>
      <c r="BA353" s="350"/>
      <c r="BB353" s="350"/>
      <c r="BC353" s="290"/>
      <c r="BD353" s="281"/>
      <c r="BF353" s="346"/>
      <c r="BG353" s="300"/>
      <c r="BH353" s="300"/>
      <c r="BI353" s="345"/>
      <c r="BJ353" s="345"/>
      <c r="BK353" s="300"/>
      <c r="BL353" s="286"/>
    </row>
    <row r="354" ht="22.5" customHeight="1">
      <c r="A354" s="368"/>
      <c r="B354" s="444"/>
      <c r="C354" s="195"/>
      <c r="D354" s="195"/>
      <c r="E354" s="199"/>
      <c r="F354" s="199"/>
      <c r="G354" s="195"/>
      <c r="H354" s="371"/>
      <c r="J354" s="194"/>
      <c r="K354" s="61"/>
      <c r="L354" s="61"/>
      <c r="M354" s="81"/>
      <c r="N354" s="81"/>
      <c r="O354" s="61"/>
      <c r="P354" s="269"/>
      <c r="R354" s="194"/>
      <c r="S354" s="61"/>
      <c r="T354" s="61"/>
      <c r="U354" s="81"/>
      <c r="V354" s="81"/>
      <c r="W354" s="61"/>
      <c r="X354" s="269"/>
      <c r="Z354" s="194"/>
      <c r="AA354" s="61"/>
      <c r="AB354" s="61"/>
      <c r="AC354" s="81"/>
      <c r="AD354" s="81"/>
      <c r="AE354" s="61"/>
      <c r="AF354" s="269"/>
      <c r="AH354" s="349"/>
      <c r="AI354" s="290"/>
      <c r="AJ354" s="277"/>
      <c r="AK354" s="350"/>
      <c r="AL354" s="350"/>
      <c r="AM354" s="290"/>
      <c r="AN354" s="315"/>
      <c r="AP354" s="346"/>
      <c r="AQ354" s="300"/>
      <c r="AR354" s="300"/>
      <c r="AS354" s="345"/>
      <c r="AT354" s="345"/>
      <c r="AU354" s="300"/>
      <c r="AV354" s="313"/>
      <c r="AX354" s="349"/>
      <c r="AY354" s="290"/>
      <c r="AZ354" s="290"/>
      <c r="BA354" s="350"/>
      <c r="BB354" s="350"/>
      <c r="BC354" s="290"/>
      <c r="BD354" s="281"/>
      <c r="BF354" s="346"/>
      <c r="BG354" s="300"/>
      <c r="BH354" s="300"/>
      <c r="BI354" s="345"/>
      <c r="BJ354" s="345"/>
      <c r="BK354" s="300"/>
      <c r="BL354" s="286"/>
    </row>
    <row r="355" ht="22.5" customHeight="1">
      <c r="A355" s="368"/>
      <c r="B355" s="444"/>
      <c r="C355" s="195"/>
      <c r="D355" s="195"/>
      <c r="E355" s="199"/>
      <c r="F355" s="199"/>
      <c r="G355" s="195"/>
      <c r="H355" s="371"/>
      <c r="J355" s="194"/>
      <c r="K355" s="61"/>
      <c r="L355" s="61"/>
      <c r="M355" s="81"/>
      <c r="N355" s="81"/>
      <c r="O355" s="61"/>
      <c r="P355" s="269"/>
      <c r="R355" s="194"/>
      <c r="S355" s="61"/>
      <c r="T355" s="61"/>
      <c r="U355" s="81"/>
      <c r="V355" s="81"/>
      <c r="W355" s="61"/>
      <c r="X355" s="269"/>
      <c r="Z355" s="194"/>
      <c r="AA355" s="61"/>
      <c r="AB355" s="61"/>
      <c r="AC355" s="81"/>
      <c r="AD355" s="81"/>
      <c r="AE355" s="61"/>
      <c r="AF355" s="269"/>
      <c r="AH355" s="349"/>
      <c r="AI355" s="290"/>
      <c r="AJ355" s="277"/>
      <c r="AK355" s="350"/>
      <c r="AL355" s="350"/>
      <c r="AM355" s="290"/>
      <c r="AN355" s="315"/>
      <c r="AP355" s="346"/>
      <c r="AQ355" s="300"/>
      <c r="AR355" s="300"/>
      <c r="AS355" s="345"/>
      <c r="AT355" s="345"/>
      <c r="AU355" s="300"/>
      <c r="AV355" s="313"/>
      <c r="AX355" s="349"/>
      <c r="AY355" s="290"/>
      <c r="AZ355" s="290"/>
      <c r="BA355" s="350"/>
      <c r="BB355" s="350"/>
      <c r="BC355" s="290"/>
      <c r="BD355" s="281"/>
      <c r="BF355" s="346"/>
      <c r="BG355" s="300"/>
      <c r="BH355" s="300"/>
      <c r="BI355" s="345"/>
      <c r="BJ355" s="345"/>
      <c r="BK355" s="300"/>
      <c r="BL355" s="286"/>
    </row>
    <row r="356" ht="22.5" customHeight="1">
      <c r="A356" s="368"/>
      <c r="B356" s="444"/>
      <c r="C356" s="195"/>
      <c r="D356" s="195"/>
      <c r="E356" s="199"/>
      <c r="F356" s="199"/>
      <c r="G356" s="195"/>
      <c r="H356" s="371"/>
      <c r="J356" s="194"/>
      <c r="K356" s="61"/>
      <c r="L356" s="61"/>
      <c r="M356" s="81"/>
      <c r="N356" s="81"/>
      <c r="O356" s="61"/>
      <c r="P356" s="269"/>
      <c r="R356" s="194"/>
      <c r="S356" s="61"/>
      <c r="T356" s="61"/>
      <c r="U356" s="81"/>
      <c r="V356" s="81"/>
      <c r="W356" s="61"/>
      <c r="X356" s="269"/>
      <c r="Z356" s="194"/>
      <c r="AA356" s="61"/>
      <c r="AB356" s="61"/>
      <c r="AC356" s="81"/>
      <c r="AD356" s="81"/>
      <c r="AE356" s="61"/>
      <c r="AF356" s="269"/>
      <c r="AH356" s="349"/>
      <c r="AI356" s="290"/>
      <c r="AJ356" s="277"/>
      <c r="AK356" s="350"/>
      <c r="AL356" s="350"/>
      <c r="AM356" s="290"/>
      <c r="AN356" s="315"/>
      <c r="AP356" s="346"/>
      <c r="AQ356" s="300"/>
      <c r="AR356" s="300"/>
      <c r="AS356" s="345"/>
      <c r="AT356" s="345"/>
      <c r="AU356" s="300"/>
      <c r="AV356" s="313"/>
      <c r="AX356" s="349"/>
      <c r="AY356" s="290"/>
      <c r="AZ356" s="290"/>
      <c r="BA356" s="350"/>
      <c r="BB356" s="350"/>
      <c r="BC356" s="290"/>
      <c r="BD356" s="281"/>
      <c r="BF356" s="346"/>
      <c r="BG356" s="300"/>
      <c r="BH356" s="300"/>
      <c r="BI356" s="345"/>
      <c r="BJ356" s="345"/>
      <c r="BK356" s="300"/>
      <c r="BL356" s="286"/>
    </row>
    <row r="357" ht="22.5" customHeight="1">
      <c r="A357" s="368"/>
      <c r="B357" s="444"/>
      <c r="C357" s="195"/>
      <c r="D357" s="195"/>
      <c r="E357" s="199"/>
      <c r="F357" s="199"/>
      <c r="G357" s="195"/>
      <c r="H357" s="371"/>
      <c r="J357" s="194"/>
      <c r="K357" s="61"/>
      <c r="L357" s="61"/>
      <c r="M357" s="81"/>
      <c r="N357" s="81"/>
      <c r="O357" s="61"/>
      <c r="P357" s="269"/>
      <c r="R357" s="194"/>
      <c r="S357" s="61"/>
      <c r="T357" s="61"/>
      <c r="U357" s="81"/>
      <c r="V357" s="81"/>
      <c r="W357" s="61"/>
      <c r="X357" s="269"/>
      <c r="Z357" s="194"/>
      <c r="AA357" s="61"/>
      <c r="AB357" s="61"/>
      <c r="AC357" s="81"/>
      <c r="AD357" s="81"/>
      <c r="AE357" s="61"/>
      <c r="AF357" s="269"/>
      <c r="AH357" s="349"/>
      <c r="AI357" s="290"/>
      <c r="AJ357" s="290"/>
      <c r="AK357" s="350"/>
      <c r="AL357" s="350"/>
      <c r="AM357" s="290"/>
      <c r="AN357" s="315"/>
      <c r="AP357" s="346"/>
      <c r="AQ357" s="300"/>
      <c r="AR357" s="300"/>
      <c r="AS357" s="345"/>
      <c r="AT357" s="345"/>
      <c r="AU357" s="300"/>
      <c r="AV357" s="313"/>
      <c r="AX357" s="349"/>
      <c r="AY357" s="290"/>
      <c r="AZ357" s="290"/>
      <c r="BA357" s="350"/>
      <c r="BB357" s="350"/>
      <c r="BC357" s="290"/>
      <c r="BD357" s="281"/>
      <c r="BF357" s="346"/>
      <c r="BG357" s="300"/>
      <c r="BH357" s="300"/>
      <c r="BI357" s="345"/>
      <c r="BJ357" s="345"/>
      <c r="BK357" s="300"/>
      <c r="BL357" s="286"/>
    </row>
    <row r="358" ht="22.5" customHeight="1">
      <c r="A358" s="368"/>
      <c r="B358" s="444"/>
      <c r="C358" s="195"/>
      <c r="D358" s="195"/>
      <c r="E358" s="199"/>
      <c r="F358" s="199"/>
      <c r="G358" s="195"/>
      <c r="H358" s="371"/>
      <c r="J358" s="194"/>
      <c r="K358" s="61"/>
      <c r="L358" s="61"/>
      <c r="M358" s="81"/>
      <c r="N358" s="81"/>
      <c r="O358" s="61"/>
      <c r="P358" s="269"/>
      <c r="R358" s="194"/>
      <c r="S358" s="61"/>
      <c r="T358" s="61"/>
      <c r="U358" s="81"/>
      <c r="V358" s="81"/>
      <c r="W358" s="61"/>
      <c r="X358" s="269"/>
      <c r="Z358" s="194"/>
      <c r="AA358" s="61"/>
      <c r="AB358" s="61"/>
      <c r="AC358" s="81"/>
      <c r="AD358" s="81"/>
      <c r="AE358" s="61"/>
      <c r="AF358" s="269"/>
      <c r="AH358" s="349"/>
      <c r="AI358" s="290"/>
      <c r="AJ358" s="290"/>
      <c r="AK358" s="350"/>
      <c r="AL358" s="350"/>
      <c r="AM358" s="290"/>
      <c r="AN358" s="315"/>
      <c r="AP358" s="346"/>
      <c r="AQ358" s="300"/>
      <c r="AR358" s="300"/>
      <c r="AS358" s="345"/>
      <c r="AT358" s="345"/>
      <c r="AU358" s="300"/>
      <c r="AV358" s="313"/>
      <c r="AX358" s="349"/>
      <c r="AY358" s="290"/>
      <c r="AZ358" s="290"/>
      <c r="BA358" s="350"/>
      <c r="BB358" s="350"/>
      <c r="BC358" s="290"/>
      <c r="BD358" s="281"/>
      <c r="BF358" s="346"/>
      <c r="BG358" s="300"/>
      <c r="BH358" s="300"/>
      <c r="BI358" s="345"/>
      <c r="BJ358" s="345"/>
      <c r="BK358" s="300"/>
      <c r="BL358" s="286"/>
    </row>
    <row r="359" ht="22.5" customHeight="1">
      <c r="A359" s="368"/>
      <c r="B359" s="444"/>
      <c r="C359" s="195"/>
      <c r="D359" s="195"/>
      <c r="E359" s="199"/>
      <c r="F359" s="199"/>
      <c r="G359" s="195"/>
      <c r="H359" s="371"/>
      <c r="J359" s="194"/>
      <c r="K359" s="61"/>
      <c r="L359" s="61"/>
      <c r="M359" s="81"/>
      <c r="N359" s="81"/>
      <c r="O359" s="61"/>
      <c r="P359" s="269"/>
      <c r="R359" s="194"/>
      <c r="S359" s="61"/>
      <c r="T359" s="61"/>
      <c r="U359" s="81"/>
      <c r="V359" s="81"/>
      <c r="W359" s="61"/>
      <c r="X359" s="269"/>
      <c r="Z359" s="194"/>
      <c r="AA359" s="61"/>
      <c r="AB359" s="61"/>
      <c r="AC359" s="81"/>
      <c r="AD359" s="81"/>
      <c r="AE359" s="61"/>
      <c r="AF359" s="269"/>
      <c r="AH359" s="349"/>
      <c r="AI359" s="290"/>
      <c r="AJ359" s="290"/>
      <c r="AK359" s="350"/>
      <c r="AL359" s="350"/>
      <c r="AM359" s="290"/>
      <c r="AN359" s="315"/>
      <c r="AP359" s="346"/>
      <c r="AQ359" s="300"/>
      <c r="AR359" s="300"/>
      <c r="AS359" s="345"/>
      <c r="AT359" s="345"/>
      <c r="AU359" s="300"/>
      <c r="AV359" s="313"/>
      <c r="AX359" s="349"/>
      <c r="AY359" s="290"/>
      <c r="AZ359" s="290"/>
      <c r="BA359" s="350"/>
      <c r="BB359" s="350"/>
      <c r="BC359" s="290"/>
      <c r="BD359" s="281"/>
      <c r="BF359" s="346"/>
      <c r="BG359" s="300"/>
      <c r="BH359" s="300"/>
      <c r="BI359" s="345"/>
      <c r="BJ359" s="345"/>
      <c r="BK359" s="300"/>
      <c r="BL359" s="286"/>
    </row>
    <row r="360" ht="22.5" customHeight="1">
      <c r="A360" s="368"/>
      <c r="B360" s="444"/>
      <c r="C360" s="195"/>
      <c r="D360" s="195"/>
      <c r="E360" s="199"/>
      <c r="F360" s="199"/>
      <c r="G360" s="195"/>
      <c r="H360" s="371"/>
      <c r="J360" s="194"/>
      <c r="K360" s="61"/>
      <c r="L360" s="61"/>
      <c r="M360" s="81"/>
      <c r="N360" s="81"/>
      <c r="O360" s="61"/>
      <c r="P360" s="269"/>
      <c r="R360" s="194"/>
      <c r="S360" s="61"/>
      <c r="T360" s="61"/>
      <c r="U360" s="81"/>
      <c r="V360" s="81"/>
      <c r="W360" s="61"/>
      <c r="X360" s="269"/>
      <c r="Z360" s="194"/>
      <c r="AA360" s="61"/>
      <c r="AB360" s="61"/>
      <c r="AC360" s="81"/>
      <c r="AD360" s="81"/>
      <c r="AE360" s="61"/>
      <c r="AF360" s="269"/>
      <c r="AH360" s="349"/>
      <c r="AI360" s="290"/>
      <c r="AJ360" s="290"/>
      <c r="AK360" s="350"/>
      <c r="AL360" s="350"/>
      <c r="AM360" s="290"/>
      <c r="AN360" s="315"/>
      <c r="AP360" s="346"/>
      <c r="AQ360" s="300"/>
      <c r="AR360" s="300"/>
      <c r="AS360" s="345"/>
      <c r="AT360" s="345"/>
      <c r="AU360" s="300"/>
      <c r="AV360" s="313"/>
      <c r="AX360" s="349"/>
      <c r="AY360" s="290"/>
      <c r="AZ360" s="290"/>
      <c r="BA360" s="350"/>
      <c r="BB360" s="350"/>
      <c r="BC360" s="290"/>
      <c r="BD360" s="281"/>
      <c r="BF360" s="346"/>
      <c r="BG360" s="300"/>
      <c r="BH360" s="300"/>
      <c r="BI360" s="345"/>
      <c r="BJ360" s="345"/>
      <c r="BK360" s="300"/>
      <c r="BL360" s="286"/>
    </row>
    <row r="361" ht="22.5" customHeight="1">
      <c r="A361" s="368"/>
      <c r="B361" s="444"/>
      <c r="C361" s="195"/>
      <c r="D361" s="195"/>
      <c r="E361" s="199"/>
      <c r="F361" s="199"/>
      <c r="G361" s="195"/>
      <c r="H361" s="371"/>
      <c r="J361" s="194"/>
      <c r="K361" s="61"/>
      <c r="L361" s="61"/>
      <c r="M361" s="81"/>
      <c r="N361" s="81"/>
      <c r="O361" s="61"/>
      <c r="P361" s="269"/>
      <c r="R361" s="194"/>
      <c r="S361" s="61"/>
      <c r="T361" s="61"/>
      <c r="U361" s="81"/>
      <c r="V361" s="81"/>
      <c r="W361" s="61"/>
      <c r="X361" s="269"/>
      <c r="Z361" s="194"/>
      <c r="AA361" s="61"/>
      <c r="AB361" s="61"/>
      <c r="AC361" s="81"/>
      <c r="AD361" s="81"/>
      <c r="AE361" s="61"/>
      <c r="AF361" s="269"/>
      <c r="AH361" s="349"/>
      <c r="AI361" s="290"/>
      <c r="AJ361" s="290"/>
      <c r="AK361" s="350"/>
      <c r="AL361" s="350"/>
      <c r="AM361" s="290"/>
      <c r="AN361" s="315"/>
      <c r="AP361" s="346"/>
      <c r="AQ361" s="300"/>
      <c r="AR361" s="300"/>
      <c r="AS361" s="345"/>
      <c r="AT361" s="345"/>
      <c r="AU361" s="300"/>
      <c r="AV361" s="313"/>
      <c r="AX361" s="349"/>
      <c r="AY361" s="290"/>
      <c r="AZ361" s="290"/>
      <c r="BA361" s="350"/>
      <c r="BB361" s="350"/>
      <c r="BC361" s="290"/>
      <c r="BD361" s="281"/>
      <c r="BF361" s="346"/>
      <c r="BG361" s="300"/>
      <c r="BH361" s="300"/>
      <c r="BI361" s="345"/>
      <c r="BJ361" s="345"/>
      <c r="BK361" s="300"/>
      <c r="BL361" s="286"/>
    </row>
    <row r="362" ht="22.5" customHeight="1">
      <c r="A362" s="368"/>
      <c r="B362" s="444"/>
      <c r="C362" s="195"/>
      <c r="D362" s="195"/>
      <c r="E362" s="199"/>
      <c r="F362" s="199"/>
      <c r="G362" s="195"/>
      <c r="H362" s="371"/>
      <c r="J362" s="194"/>
      <c r="K362" s="61"/>
      <c r="L362" s="61"/>
      <c r="M362" s="81"/>
      <c r="N362" s="81"/>
      <c r="O362" s="61"/>
      <c r="P362" s="269"/>
      <c r="R362" s="194"/>
      <c r="S362" s="61"/>
      <c r="T362" s="61"/>
      <c r="U362" s="81"/>
      <c r="V362" s="81"/>
      <c r="W362" s="61"/>
      <c r="X362" s="269"/>
      <c r="Z362" s="194"/>
      <c r="AA362" s="61"/>
      <c r="AB362" s="61"/>
      <c r="AC362" s="81"/>
      <c r="AD362" s="81"/>
      <c r="AE362" s="61"/>
      <c r="AF362" s="269"/>
      <c r="AH362" s="349"/>
      <c r="AI362" s="290"/>
      <c r="AJ362" s="290"/>
      <c r="AK362" s="350"/>
      <c r="AL362" s="350"/>
      <c r="AM362" s="290"/>
      <c r="AN362" s="315"/>
      <c r="AP362" s="346"/>
      <c r="AQ362" s="300"/>
      <c r="AR362" s="300"/>
      <c r="AS362" s="345"/>
      <c r="AT362" s="345"/>
      <c r="AU362" s="300"/>
      <c r="AV362" s="313"/>
      <c r="AX362" s="349"/>
      <c r="AY362" s="290"/>
      <c r="AZ362" s="290"/>
      <c r="BA362" s="350"/>
      <c r="BB362" s="350"/>
      <c r="BC362" s="290"/>
      <c r="BD362" s="281"/>
      <c r="BF362" s="346"/>
      <c r="BG362" s="300"/>
      <c r="BH362" s="300"/>
      <c r="BI362" s="345"/>
      <c r="BJ362" s="345"/>
      <c r="BK362" s="300"/>
      <c r="BL362" s="286"/>
    </row>
    <row r="363" ht="22.5" customHeight="1">
      <c r="A363" s="368"/>
      <c r="B363" s="444"/>
      <c r="C363" s="195"/>
      <c r="D363" s="195"/>
      <c r="E363" s="199"/>
      <c r="F363" s="199"/>
      <c r="G363" s="195"/>
      <c r="H363" s="371"/>
      <c r="J363" s="194"/>
      <c r="K363" s="61"/>
      <c r="L363" s="61"/>
      <c r="M363" s="81"/>
      <c r="N363" s="81"/>
      <c r="O363" s="61"/>
      <c r="P363" s="269"/>
      <c r="R363" s="194"/>
      <c r="S363" s="61"/>
      <c r="T363" s="61"/>
      <c r="U363" s="81"/>
      <c r="V363" s="81"/>
      <c r="W363" s="61"/>
      <c r="X363" s="269"/>
      <c r="Z363" s="194"/>
      <c r="AA363" s="61"/>
      <c r="AB363" s="61"/>
      <c r="AC363" s="81"/>
      <c r="AD363" s="81"/>
      <c r="AE363" s="61"/>
      <c r="AF363" s="269"/>
      <c r="AH363" s="349"/>
      <c r="AI363" s="290"/>
      <c r="AJ363" s="290"/>
      <c r="AK363" s="350"/>
      <c r="AL363" s="350"/>
      <c r="AM363" s="290"/>
      <c r="AN363" s="315"/>
      <c r="AP363" s="346"/>
      <c r="AQ363" s="300"/>
      <c r="AR363" s="300"/>
      <c r="AS363" s="345"/>
      <c r="AT363" s="345"/>
      <c r="AU363" s="300"/>
      <c r="AV363" s="313"/>
      <c r="AX363" s="349"/>
      <c r="AY363" s="290"/>
      <c r="AZ363" s="290"/>
      <c r="BA363" s="350"/>
      <c r="BB363" s="350"/>
      <c r="BC363" s="290"/>
      <c r="BD363" s="281"/>
      <c r="BF363" s="346"/>
      <c r="BG363" s="300"/>
      <c r="BH363" s="300"/>
      <c r="BI363" s="345"/>
      <c r="BJ363" s="345"/>
      <c r="BK363" s="300"/>
      <c r="BL363" s="286"/>
    </row>
    <row r="364" ht="22.5" customHeight="1">
      <c r="A364" s="368"/>
      <c r="B364" s="444"/>
      <c r="C364" s="195"/>
      <c r="D364" s="195"/>
      <c r="E364" s="199"/>
      <c r="F364" s="199"/>
      <c r="G364" s="195"/>
      <c r="H364" s="371"/>
      <c r="J364" s="194"/>
      <c r="K364" s="61"/>
      <c r="L364" s="61"/>
      <c r="M364" s="81"/>
      <c r="N364" s="81"/>
      <c r="O364" s="61"/>
      <c r="P364" s="269"/>
      <c r="R364" s="194"/>
      <c r="S364" s="61"/>
      <c r="T364" s="61"/>
      <c r="U364" s="81"/>
      <c r="V364" s="81"/>
      <c r="W364" s="61"/>
      <c r="X364" s="269"/>
      <c r="Z364" s="194"/>
      <c r="AA364" s="61"/>
      <c r="AB364" s="61"/>
      <c r="AC364" s="81"/>
      <c r="AD364" s="81"/>
      <c r="AE364" s="61"/>
      <c r="AF364" s="269"/>
      <c r="AH364" s="349"/>
      <c r="AI364" s="290"/>
      <c r="AJ364" s="290"/>
      <c r="AK364" s="350"/>
      <c r="AL364" s="350"/>
      <c r="AM364" s="290"/>
      <c r="AN364" s="315"/>
      <c r="AP364" s="346"/>
      <c r="AQ364" s="300"/>
      <c r="AR364" s="300"/>
      <c r="AS364" s="345"/>
      <c r="AT364" s="345"/>
      <c r="AU364" s="300"/>
      <c r="AV364" s="313"/>
      <c r="AX364" s="349"/>
      <c r="AY364" s="290"/>
      <c r="AZ364" s="290"/>
      <c r="BA364" s="350"/>
      <c r="BB364" s="350"/>
      <c r="BC364" s="290"/>
      <c r="BD364" s="281"/>
      <c r="BF364" s="346"/>
      <c r="BG364" s="300"/>
      <c r="BH364" s="300"/>
      <c r="BI364" s="345"/>
      <c r="BJ364" s="345"/>
      <c r="BK364" s="300"/>
      <c r="BL364" s="286"/>
    </row>
    <row r="365" ht="22.5" customHeight="1">
      <c r="A365" s="368"/>
      <c r="B365" s="444"/>
      <c r="C365" s="195"/>
      <c r="D365" s="195"/>
      <c r="E365" s="199"/>
      <c r="F365" s="199"/>
      <c r="G365" s="195"/>
      <c r="H365" s="371"/>
      <c r="J365" s="194"/>
      <c r="K365" s="61"/>
      <c r="L365" s="61"/>
      <c r="M365" s="81"/>
      <c r="N365" s="81"/>
      <c r="O365" s="61"/>
      <c r="P365" s="269"/>
      <c r="R365" s="194"/>
      <c r="S365" s="61"/>
      <c r="T365" s="61"/>
      <c r="U365" s="81"/>
      <c r="V365" s="81"/>
      <c r="W365" s="61"/>
      <c r="X365" s="269"/>
      <c r="Z365" s="194"/>
      <c r="AA365" s="61"/>
      <c r="AB365" s="61"/>
      <c r="AC365" s="81"/>
      <c r="AD365" s="81"/>
      <c r="AE365" s="61"/>
      <c r="AF365" s="269"/>
      <c r="AH365" s="349"/>
      <c r="AI365" s="290"/>
      <c r="AJ365" s="290"/>
      <c r="AK365" s="350"/>
      <c r="AL365" s="350"/>
      <c r="AM365" s="290"/>
      <c r="AN365" s="315"/>
      <c r="AP365" s="346"/>
      <c r="AQ365" s="300"/>
      <c r="AR365" s="300"/>
      <c r="AS365" s="345"/>
      <c r="AT365" s="345"/>
      <c r="AU365" s="300"/>
      <c r="AV365" s="313"/>
      <c r="AX365" s="349"/>
      <c r="AY365" s="290"/>
      <c r="AZ365" s="290"/>
      <c r="BA365" s="350"/>
      <c r="BB365" s="350"/>
      <c r="BC365" s="290"/>
      <c r="BD365" s="281"/>
      <c r="BF365" s="346"/>
      <c r="BG365" s="300"/>
      <c r="BH365" s="300"/>
      <c r="BI365" s="345"/>
      <c r="BJ365" s="345"/>
      <c r="BK365" s="300"/>
      <c r="BL365" s="286"/>
    </row>
    <row r="366" ht="22.5" customHeight="1">
      <c r="A366" s="368"/>
      <c r="B366" s="444"/>
      <c r="C366" s="195"/>
      <c r="D366" s="195"/>
      <c r="E366" s="199"/>
      <c r="F366" s="199"/>
      <c r="G366" s="195"/>
      <c r="H366" s="371"/>
      <c r="J366" s="194"/>
      <c r="K366" s="61"/>
      <c r="L366" s="61"/>
      <c r="M366" s="81"/>
      <c r="N366" s="81"/>
      <c r="O366" s="61"/>
      <c r="P366" s="269"/>
      <c r="R366" s="194"/>
      <c r="S366" s="61"/>
      <c r="T366" s="61"/>
      <c r="U366" s="81"/>
      <c r="V366" s="81"/>
      <c r="W366" s="61"/>
      <c r="X366" s="269"/>
      <c r="Z366" s="194"/>
      <c r="AA366" s="61"/>
      <c r="AB366" s="61"/>
      <c r="AC366" s="81"/>
      <c r="AD366" s="81"/>
      <c r="AE366" s="61"/>
      <c r="AF366" s="269"/>
      <c r="AH366" s="349"/>
      <c r="AI366" s="290"/>
      <c r="AJ366" s="290"/>
      <c r="AK366" s="350"/>
      <c r="AL366" s="350"/>
      <c r="AM366" s="290"/>
      <c r="AN366" s="315"/>
      <c r="AP366" s="346"/>
      <c r="AQ366" s="300"/>
      <c r="AR366" s="300"/>
      <c r="AS366" s="345"/>
      <c r="AT366" s="345"/>
      <c r="AU366" s="300"/>
      <c r="AV366" s="313"/>
      <c r="AX366" s="349"/>
      <c r="AY366" s="290"/>
      <c r="AZ366" s="290"/>
      <c r="BA366" s="350"/>
      <c r="BB366" s="350"/>
      <c r="BC366" s="290"/>
      <c r="BD366" s="281"/>
      <c r="BF366" s="346"/>
      <c r="BG366" s="300"/>
      <c r="BH366" s="300"/>
      <c r="BI366" s="345"/>
      <c r="BJ366" s="345"/>
      <c r="BK366" s="300"/>
      <c r="BL366" s="286"/>
    </row>
    <row r="367" ht="22.5" customHeight="1">
      <c r="A367" s="368"/>
      <c r="B367" s="444"/>
      <c r="C367" s="195"/>
      <c r="D367" s="195"/>
      <c r="E367" s="199"/>
      <c r="F367" s="199"/>
      <c r="G367" s="195"/>
      <c r="H367" s="371"/>
      <c r="J367" s="194"/>
      <c r="K367" s="61"/>
      <c r="L367" s="61"/>
      <c r="M367" s="81"/>
      <c r="N367" s="81"/>
      <c r="O367" s="61"/>
      <c r="P367" s="269"/>
      <c r="R367" s="194"/>
      <c r="S367" s="61"/>
      <c r="T367" s="61"/>
      <c r="U367" s="81"/>
      <c r="V367" s="81"/>
      <c r="W367" s="61"/>
      <c r="X367" s="269"/>
      <c r="Z367" s="194"/>
      <c r="AA367" s="61"/>
      <c r="AB367" s="61"/>
      <c r="AC367" s="81"/>
      <c r="AD367" s="81"/>
      <c r="AE367" s="61"/>
      <c r="AF367" s="269"/>
      <c r="AH367" s="349"/>
      <c r="AI367" s="290"/>
      <c r="AJ367" s="290"/>
      <c r="AK367" s="350"/>
      <c r="AL367" s="350"/>
      <c r="AM367" s="290"/>
      <c r="AN367" s="315"/>
      <c r="AP367" s="346"/>
      <c r="AQ367" s="300"/>
      <c r="AR367" s="300"/>
      <c r="AS367" s="345"/>
      <c r="AT367" s="345"/>
      <c r="AU367" s="300"/>
      <c r="AV367" s="313"/>
      <c r="AX367" s="349"/>
      <c r="AY367" s="290"/>
      <c r="AZ367" s="290"/>
      <c r="BA367" s="350"/>
      <c r="BB367" s="350"/>
      <c r="BC367" s="290"/>
      <c r="BD367" s="281"/>
      <c r="BF367" s="346"/>
      <c r="BG367" s="300"/>
      <c r="BH367" s="300"/>
      <c r="BI367" s="345"/>
      <c r="BJ367" s="345"/>
      <c r="BK367" s="300"/>
      <c r="BL367" s="286"/>
    </row>
    <row r="368" ht="22.5" customHeight="1">
      <c r="A368" s="368"/>
      <c r="B368" s="444"/>
      <c r="C368" s="195"/>
      <c r="D368" s="195"/>
      <c r="E368" s="199"/>
      <c r="F368" s="199"/>
      <c r="G368" s="195"/>
      <c r="H368" s="371"/>
      <c r="J368" s="194"/>
      <c r="K368" s="61"/>
      <c r="L368" s="61"/>
      <c r="M368" s="81"/>
      <c r="N368" s="81"/>
      <c r="O368" s="61"/>
      <c r="P368" s="269"/>
      <c r="R368" s="194"/>
      <c r="S368" s="61"/>
      <c r="T368" s="61"/>
      <c r="U368" s="81"/>
      <c r="V368" s="81"/>
      <c r="W368" s="61"/>
      <c r="X368" s="269"/>
      <c r="Z368" s="194"/>
      <c r="AA368" s="61"/>
      <c r="AB368" s="61"/>
      <c r="AC368" s="81"/>
      <c r="AD368" s="81"/>
      <c r="AE368" s="61"/>
      <c r="AF368" s="269"/>
      <c r="AH368" s="349"/>
      <c r="AI368" s="290"/>
      <c r="AJ368" s="290"/>
      <c r="AK368" s="350"/>
      <c r="AL368" s="350"/>
      <c r="AM368" s="290"/>
      <c r="AN368" s="315"/>
      <c r="AP368" s="346"/>
      <c r="AQ368" s="300"/>
      <c r="AR368" s="300"/>
      <c r="AS368" s="345"/>
      <c r="AT368" s="345"/>
      <c r="AU368" s="300"/>
      <c r="AV368" s="313"/>
      <c r="AX368" s="349"/>
      <c r="AY368" s="290"/>
      <c r="AZ368" s="290"/>
      <c r="BA368" s="350"/>
      <c r="BB368" s="350"/>
      <c r="BC368" s="290"/>
      <c r="BD368" s="281"/>
      <c r="BF368" s="346"/>
      <c r="BG368" s="300"/>
      <c r="BH368" s="300"/>
      <c r="BI368" s="345"/>
      <c r="BJ368" s="345"/>
      <c r="BK368" s="300"/>
      <c r="BL368" s="286"/>
    </row>
    <row r="369" ht="22.5" customHeight="1">
      <c r="A369" s="368"/>
      <c r="B369" s="444"/>
      <c r="C369" s="195"/>
      <c r="D369" s="195"/>
      <c r="E369" s="199"/>
      <c r="F369" s="199"/>
      <c r="G369" s="195"/>
      <c r="H369" s="371"/>
      <c r="J369" s="194"/>
      <c r="K369" s="61"/>
      <c r="L369" s="61"/>
      <c r="M369" s="81"/>
      <c r="N369" s="81"/>
      <c r="O369" s="61"/>
      <c r="P369" s="269"/>
      <c r="R369" s="194"/>
      <c r="S369" s="61"/>
      <c r="T369" s="61"/>
      <c r="U369" s="81"/>
      <c r="V369" s="81"/>
      <c r="W369" s="61"/>
      <c r="X369" s="269"/>
      <c r="Z369" s="194"/>
      <c r="AA369" s="61"/>
      <c r="AB369" s="61"/>
      <c r="AC369" s="81"/>
      <c r="AD369" s="81"/>
      <c r="AE369" s="61"/>
      <c r="AF369" s="269"/>
      <c r="AH369" s="349"/>
      <c r="AI369" s="290"/>
      <c r="AJ369" s="290"/>
      <c r="AK369" s="350"/>
      <c r="AL369" s="350"/>
      <c r="AM369" s="290"/>
      <c r="AN369" s="315"/>
      <c r="AP369" s="346"/>
      <c r="AQ369" s="300"/>
      <c r="AR369" s="300"/>
      <c r="AS369" s="345"/>
      <c r="AT369" s="345"/>
      <c r="AU369" s="300"/>
      <c r="AV369" s="313"/>
      <c r="AX369" s="349"/>
      <c r="AY369" s="290"/>
      <c r="AZ369" s="290"/>
      <c r="BA369" s="350"/>
      <c r="BB369" s="350"/>
      <c r="BC369" s="290"/>
      <c r="BD369" s="281"/>
      <c r="BF369" s="346"/>
      <c r="BG369" s="300"/>
      <c r="BH369" s="300"/>
      <c r="BI369" s="345"/>
      <c r="BJ369" s="345"/>
      <c r="BK369" s="300"/>
      <c r="BL369" s="286"/>
    </row>
    <row r="370" ht="22.5" customHeight="1">
      <c r="A370" s="368"/>
      <c r="B370" s="444"/>
      <c r="C370" s="195"/>
      <c r="D370" s="195"/>
      <c r="E370" s="199"/>
      <c r="F370" s="199"/>
      <c r="G370" s="195"/>
      <c r="H370" s="371"/>
      <c r="J370" s="194"/>
      <c r="K370" s="61"/>
      <c r="L370" s="61"/>
      <c r="M370" s="81"/>
      <c r="N370" s="81"/>
      <c r="O370" s="61"/>
      <c r="P370" s="269"/>
      <c r="R370" s="194"/>
      <c r="S370" s="61"/>
      <c r="T370" s="61"/>
      <c r="U370" s="81"/>
      <c r="V370" s="81"/>
      <c r="W370" s="61"/>
      <c r="X370" s="269"/>
      <c r="Z370" s="194"/>
      <c r="AA370" s="61"/>
      <c r="AB370" s="61"/>
      <c r="AC370" s="81"/>
      <c r="AD370" s="81"/>
      <c r="AE370" s="61"/>
      <c r="AF370" s="269"/>
      <c r="AH370" s="349"/>
      <c r="AI370" s="290"/>
      <c r="AJ370" s="290"/>
      <c r="AK370" s="350"/>
      <c r="AL370" s="350"/>
      <c r="AM370" s="290"/>
      <c r="AN370" s="315"/>
      <c r="AP370" s="346"/>
      <c r="AQ370" s="300"/>
      <c r="AR370" s="300"/>
      <c r="AS370" s="345"/>
      <c r="AT370" s="345"/>
      <c r="AU370" s="300"/>
      <c r="AV370" s="313"/>
      <c r="AX370" s="349"/>
      <c r="AY370" s="290"/>
      <c r="AZ370" s="290"/>
      <c r="BA370" s="350"/>
      <c r="BB370" s="350"/>
      <c r="BC370" s="290"/>
      <c r="BD370" s="281"/>
      <c r="BF370" s="346"/>
      <c r="BG370" s="300"/>
      <c r="BH370" s="300"/>
      <c r="BI370" s="345"/>
      <c r="BJ370" s="345"/>
      <c r="BK370" s="300"/>
      <c r="BL370" s="286"/>
    </row>
    <row r="371" ht="22.5" customHeight="1">
      <c r="A371" s="368"/>
      <c r="B371" s="444"/>
      <c r="C371" s="195"/>
      <c r="D371" s="195"/>
      <c r="E371" s="199"/>
      <c r="F371" s="199"/>
      <c r="G371" s="195"/>
      <c r="H371" s="371"/>
      <c r="J371" s="194"/>
      <c r="K371" s="61"/>
      <c r="L371" s="61"/>
      <c r="M371" s="81"/>
      <c r="N371" s="81"/>
      <c r="O371" s="61"/>
      <c r="P371" s="269"/>
      <c r="R371" s="194"/>
      <c r="S371" s="61"/>
      <c r="T371" s="61"/>
      <c r="U371" s="81"/>
      <c r="V371" s="81"/>
      <c r="W371" s="61"/>
      <c r="X371" s="269"/>
      <c r="Z371" s="194"/>
      <c r="AA371" s="61"/>
      <c r="AB371" s="61"/>
      <c r="AC371" s="81"/>
      <c r="AD371" s="81"/>
      <c r="AE371" s="61"/>
      <c r="AF371" s="269"/>
      <c r="AH371" s="349"/>
      <c r="AI371" s="290"/>
      <c r="AJ371" s="290"/>
      <c r="AK371" s="350"/>
      <c r="AL371" s="350"/>
      <c r="AM371" s="290"/>
      <c r="AN371" s="315"/>
      <c r="AP371" s="346"/>
      <c r="AQ371" s="300"/>
      <c r="AR371" s="300"/>
      <c r="AS371" s="345"/>
      <c r="AT371" s="345"/>
      <c r="AU371" s="300"/>
      <c r="AV371" s="313"/>
      <c r="AX371" s="349"/>
      <c r="AY371" s="290"/>
      <c r="AZ371" s="290"/>
      <c r="BA371" s="350"/>
      <c r="BB371" s="350"/>
      <c r="BC371" s="290"/>
      <c r="BD371" s="281"/>
      <c r="BF371" s="346"/>
      <c r="BG371" s="300"/>
      <c r="BH371" s="300"/>
      <c r="BI371" s="345"/>
      <c r="BJ371" s="345"/>
      <c r="BK371" s="300"/>
      <c r="BL371" s="286"/>
    </row>
    <row r="372" ht="22.5" customHeight="1">
      <c r="A372" s="368"/>
      <c r="B372" s="444"/>
      <c r="C372" s="195"/>
      <c r="D372" s="195"/>
      <c r="E372" s="199"/>
      <c r="F372" s="199"/>
      <c r="G372" s="195"/>
      <c r="H372" s="371"/>
      <c r="J372" s="194"/>
      <c r="K372" s="61"/>
      <c r="L372" s="61"/>
      <c r="M372" s="81"/>
      <c r="N372" s="81"/>
      <c r="O372" s="61"/>
      <c r="P372" s="269"/>
      <c r="R372" s="194"/>
      <c r="S372" s="61"/>
      <c r="T372" s="61"/>
      <c r="U372" s="81"/>
      <c r="V372" s="81"/>
      <c r="W372" s="61"/>
      <c r="X372" s="269"/>
      <c r="Z372" s="194"/>
      <c r="AA372" s="61"/>
      <c r="AB372" s="61"/>
      <c r="AC372" s="81"/>
      <c r="AD372" s="81"/>
      <c r="AE372" s="61"/>
      <c r="AF372" s="269"/>
      <c r="AH372" s="349"/>
      <c r="AI372" s="290"/>
      <c r="AJ372" s="290"/>
      <c r="AK372" s="350"/>
      <c r="AL372" s="350"/>
      <c r="AM372" s="290"/>
      <c r="AN372" s="315"/>
      <c r="AP372" s="346"/>
      <c r="AQ372" s="300"/>
      <c r="AR372" s="300"/>
      <c r="AS372" s="345"/>
      <c r="AT372" s="345"/>
      <c r="AU372" s="300"/>
      <c r="AV372" s="313"/>
      <c r="AX372" s="349"/>
      <c r="AY372" s="290"/>
      <c r="AZ372" s="290"/>
      <c r="BA372" s="350"/>
      <c r="BB372" s="350"/>
      <c r="BC372" s="290"/>
      <c r="BD372" s="281"/>
      <c r="BF372" s="346"/>
      <c r="BG372" s="300"/>
      <c r="BH372" s="300"/>
      <c r="BI372" s="345"/>
      <c r="BJ372" s="345"/>
      <c r="BK372" s="300"/>
      <c r="BL372" s="286"/>
    </row>
    <row r="373" ht="22.5" customHeight="1">
      <c r="A373" s="368"/>
      <c r="B373" s="444"/>
      <c r="C373" s="195"/>
      <c r="D373" s="195"/>
      <c r="E373" s="199"/>
      <c r="F373" s="199"/>
      <c r="G373" s="195"/>
      <c r="H373" s="371"/>
      <c r="J373" s="194"/>
      <c r="K373" s="61"/>
      <c r="L373" s="61"/>
      <c r="M373" s="81"/>
      <c r="N373" s="81"/>
      <c r="O373" s="61"/>
      <c r="P373" s="269"/>
      <c r="R373" s="194"/>
      <c r="S373" s="61"/>
      <c r="T373" s="61"/>
      <c r="U373" s="81"/>
      <c r="V373" s="81"/>
      <c r="W373" s="61"/>
      <c r="X373" s="269"/>
      <c r="Z373" s="194"/>
      <c r="AA373" s="61"/>
      <c r="AB373" s="61"/>
      <c r="AC373" s="81"/>
      <c r="AD373" s="81"/>
      <c r="AE373" s="61"/>
      <c r="AF373" s="269"/>
      <c r="AH373" s="349"/>
      <c r="AI373" s="290"/>
      <c r="AJ373" s="290"/>
      <c r="AK373" s="350"/>
      <c r="AL373" s="350"/>
      <c r="AM373" s="290"/>
      <c r="AN373" s="315"/>
      <c r="AP373" s="346"/>
      <c r="AQ373" s="300"/>
      <c r="AR373" s="300"/>
      <c r="AS373" s="345"/>
      <c r="AT373" s="345"/>
      <c r="AU373" s="300"/>
      <c r="AV373" s="313"/>
      <c r="AX373" s="349"/>
      <c r="AY373" s="290"/>
      <c r="AZ373" s="290"/>
      <c r="BA373" s="350"/>
      <c r="BB373" s="350"/>
      <c r="BC373" s="290"/>
      <c r="BD373" s="281"/>
      <c r="BF373" s="346"/>
      <c r="BG373" s="300"/>
      <c r="BH373" s="300"/>
      <c r="BI373" s="345"/>
      <c r="BJ373" s="345"/>
      <c r="BK373" s="300"/>
      <c r="BL373" s="286"/>
    </row>
    <row r="374" ht="22.5" customHeight="1">
      <c r="A374" s="368"/>
      <c r="B374" s="444"/>
      <c r="C374" s="195"/>
      <c r="D374" s="195"/>
      <c r="E374" s="199"/>
      <c r="F374" s="199"/>
      <c r="G374" s="195"/>
      <c r="H374" s="371"/>
      <c r="J374" s="194"/>
      <c r="K374" s="61"/>
      <c r="L374" s="61"/>
      <c r="M374" s="81"/>
      <c r="N374" s="81"/>
      <c r="O374" s="61"/>
      <c r="P374" s="269"/>
      <c r="R374" s="194"/>
      <c r="S374" s="61"/>
      <c r="T374" s="61"/>
      <c r="U374" s="81"/>
      <c r="V374" s="81"/>
      <c r="W374" s="61"/>
      <c r="X374" s="269"/>
      <c r="Z374" s="194"/>
      <c r="AA374" s="61"/>
      <c r="AB374" s="61"/>
      <c r="AC374" s="81"/>
      <c r="AD374" s="81"/>
      <c r="AE374" s="61"/>
      <c r="AF374" s="269"/>
      <c r="AH374" s="349"/>
      <c r="AI374" s="290"/>
      <c r="AJ374" s="290"/>
      <c r="AK374" s="350"/>
      <c r="AL374" s="350"/>
      <c r="AM374" s="290"/>
      <c r="AN374" s="315"/>
      <c r="AP374" s="346"/>
      <c r="AQ374" s="300"/>
      <c r="AR374" s="300"/>
      <c r="AS374" s="345"/>
      <c r="AT374" s="345"/>
      <c r="AU374" s="300"/>
      <c r="AV374" s="313"/>
      <c r="AX374" s="349"/>
      <c r="AY374" s="290"/>
      <c r="AZ374" s="290"/>
      <c r="BA374" s="350"/>
      <c r="BB374" s="350"/>
      <c r="BC374" s="290"/>
      <c r="BD374" s="281"/>
      <c r="BF374" s="346"/>
      <c r="BG374" s="300"/>
      <c r="BH374" s="300"/>
      <c r="BI374" s="345"/>
      <c r="BJ374" s="345"/>
      <c r="BK374" s="300"/>
      <c r="BL374" s="286"/>
    </row>
    <row r="375" ht="22.5" customHeight="1">
      <c r="A375" s="368"/>
      <c r="B375" s="444"/>
      <c r="C375" s="195"/>
      <c r="D375" s="195"/>
      <c r="E375" s="199"/>
      <c r="F375" s="199"/>
      <c r="G375" s="195"/>
      <c r="H375" s="371"/>
      <c r="J375" s="194"/>
      <c r="K375" s="61"/>
      <c r="L375" s="61"/>
      <c r="M375" s="81"/>
      <c r="N375" s="81"/>
      <c r="O375" s="61"/>
      <c r="P375" s="269"/>
      <c r="R375" s="194"/>
      <c r="S375" s="61"/>
      <c r="T375" s="61"/>
      <c r="U375" s="81"/>
      <c r="V375" s="81"/>
      <c r="W375" s="61"/>
      <c r="X375" s="269"/>
      <c r="Z375" s="194"/>
      <c r="AA375" s="61"/>
      <c r="AB375" s="61"/>
      <c r="AC375" s="81"/>
      <c r="AD375" s="81"/>
      <c r="AE375" s="61"/>
      <c r="AF375" s="269"/>
      <c r="AH375" s="349"/>
      <c r="AI375" s="290"/>
      <c r="AJ375" s="290"/>
      <c r="AK375" s="350"/>
      <c r="AL375" s="350"/>
      <c r="AM375" s="290"/>
      <c r="AN375" s="315"/>
      <c r="AP375" s="346"/>
      <c r="AQ375" s="300"/>
      <c r="AR375" s="300"/>
      <c r="AS375" s="345"/>
      <c r="AT375" s="345"/>
      <c r="AU375" s="300"/>
      <c r="AV375" s="313"/>
      <c r="AX375" s="349"/>
      <c r="AY375" s="290"/>
      <c r="AZ375" s="290"/>
      <c r="BA375" s="350"/>
      <c r="BB375" s="350"/>
      <c r="BC375" s="290"/>
      <c r="BD375" s="281"/>
      <c r="BF375" s="346"/>
      <c r="BG375" s="300"/>
      <c r="BH375" s="300"/>
      <c r="BI375" s="345"/>
      <c r="BJ375" s="345"/>
      <c r="BK375" s="300"/>
      <c r="BL375" s="286"/>
    </row>
    <row r="376" ht="22.5" customHeight="1">
      <c r="A376" s="368"/>
      <c r="B376" s="444"/>
      <c r="C376" s="195"/>
      <c r="D376" s="195"/>
      <c r="E376" s="199"/>
      <c r="F376" s="199"/>
      <c r="G376" s="195"/>
      <c r="H376" s="371"/>
      <c r="J376" s="194"/>
      <c r="K376" s="61"/>
      <c r="L376" s="61"/>
      <c r="M376" s="81"/>
      <c r="N376" s="81"/>
      <c r="O376" s="61"/>
      <c r="P376" s="269"/>
      <c r="R376" s="194"/>
      <c r="S376" s="61"/>
      <c r="T376" s="61"/>
      <c r="U376" s="81"/>
      <c r="V376" s="81"/>
      <c r="W376" s="61"/>
      <c r="X376" s="269"/>
      <c r="Z376" s="194"/>
      <c r="AA376" s="61"/>
      <c r="AB376" s="61"/>
      <c r="AC376" s="81"/>
      <c r="AD376" s="81"/>
      <c r="AE376" s="61"/>
      <c r="AF376" s="269"/>
      <c r="AH376" s="349"/>
      <c r="AI376" s="290"/>
      <c r="AJ376" s="290"/>
      <c r="AK376" s="350"/>
      <c r="AL376" s="350"/>
      <c r="AM376" s="290"/>
      <c r="AN376" s="315"/>
      <c r="AP376" s="346"/>
      <c r="AQ376" s="300"/>
      <c r="AR376" s="300"/>
      <c r="AS376" s="345"/>
      <c r="AT376" s="345"/>
      <c r="AU376" s="300"/>
      <c r="AV376" s="313"/>
      <c r="AX376" s="349"/>
      <c r="AY376" s="290"/>
      <c r="AZ376" s="290"/>
      <c r="BA376" s="350"/>
      <c r="BB376" s="350"/>
      <c r="BC376" s="290"/>
      <c r="BD376" s="281"/>
      <c r="BF376" s="346"/>
      <c r="BG376" s="300"/>
      <c r="BH376" s="300"/>
      <c r="BI376" s="345"/>
      <c r="BJ376" s="345"/>
      <c r="BK376" s="300"/>
      <c r="BL376" s="286"/>
    </row>
    <row r="377" ht="22.5" customHeight="1">
      <c r="A377" s="368"/>
      <c r="B377" s="444"/>
      <c r="C377" s="195"/>
      <c r="D377" s="195"/>
      <c r="E377" s="199"/>
      <c r="F377" s="199"/>
      <c r="G377" s="195"/>
      <c r="H377" s="371"/>
      <c r="J377" s="194"/>
      <c r="K377" s="61"/>
      <c r="L377" s="61"/>
      <c r="M377" s="81"/>
      <c r="N377" s="81"/>
      <c r="O377" s="61"/>
      <c r="P377" s="269"/>
      <c r="R377" s="194"/>
      <c r="S377" s="61"/>
      <c r="T377" s="61"/>
      <c r="U377" s="81"/>
      <c r="V377" s="81"/>
      <c r="W377" s="61"/>
      <c r="X377" s="269"/>
      <c r="Z377" s="194"/>
      <c r="AA377" s="61"/>
      <c r="AB377" s="61"/>
      <c r="AC377" s="81"/>
      <c r="AD377" s="81"/>
      <c r="AE377" s="61"/>
      <c r="AF377" s="269"/>
      <c r="AH377" s="349"/>
      <c r="AI377" s="290"/>
      <c r="AJ377" s="290"/>
      <c r="AK377" s="350"/>
      <c r="AL377" s="350"/>
      <c r="AM377" s="290"/>
      <c r="AN377" s="315"/>
      <c r="AP377" s="346"/>
      <c r="AQ377" s="300"/>
      <c r="AR377" s="300"/>
      <c r="AS377" s="345"/>
      <c r="AT377" s="345"/>
      <c r="AU377" s="300"/>
      <c r="AV377" s="313"/>
      <c r="AX377" s="349"/>
      <c r="AY377" s="290"/>
      <c r="AZ377" s="290"/>
      <c r="BA377" s="350"/>
      <c r="BB377" s="350"/>
      <c r="BC377" s="290"/>
      <c r="BD377" s="281"/>
      <c r="BF377" s="346"/>
      <c r="BG377" s="300"/>
      <c r="BH377" s="300"/>
      <c r="BI377" s="345"/>
      <c r="BJ377" s="345"/>
      <c r="BK377" s="300"/>
      <c r="BL377" s="286"/>
    </row>
    <row r="378" ht="22.5" customHeight="1">
      <c r="A378" s="368"/>
      <c r="B378" s="444"/>
      <c r="C378" s="195"/>
      <c r="D378" s="195"/>
      <c r="E378" s="199"/>
      <c r="F378" s="199"/>
      <c r="G378" s="195"/>
      <c r="H378" s="371"/>
      <c r="J378" s="194"/>
      <c r="K378" s="61"/>
      <c r="L378" s="61"/>
      <c r="M378" s="81"/>
      <c r="N378" s="81"/>
      <c r="O378" s="61"/>
      <c r="P378" s="269"/>
      <c r="R378" s="194"/>
      <c r="S378" s="61"/>
      <c r="T378" s="61"/>
      <c r="U378" s="81"/>
      <c r="V378" s="81"/>
      <c r="W378" s="61"/>
      <c r="X378" s="269"/>
      <c r="Z378" s="194"/>
      <c r="AA378" s="61"/>
      <c r="AB378" s="61"/>
      <c r="AC378" s="81"/>
      <c r="AD378" s="81"/>
      <c r="AE378" s="61"/>
      <c r="AF378" s="269"/>
      <c r="AH378" s="349"/>
      <c r="AI378" s="290"/>
      <c r="AJ378" s="290"/>
      <c r="AK378" s="350"/>
      <c r="AL378" s="350"/>
      <c r="AM378" s="290"/>
      <c r="AN378" s="315"/>
      <c r="AP378" s="346"/>
      <c r="AQ378" s="300"/>
      <c r="AR378" s="300"/>
      <c r="AS378" s="345"/>
      <c r="AT378" s="345"/>
      <c r="AU378" s="300"/>
      <c r="AV378" s="313"/>
      <c r="AX378" s="349"/>
      <c r="AY378" s="290"/>
      <c r="AZ378" s="290"/>
      <c r="BA378" s="350"/>
      <c r="BB378" s="350"/>
      <c r="BC378" s="290"/>
      <c r="BD378" s="281"/>
      <c r="BF378" s="346"/>
      <c r="BG378" s="300"/>
      <c r="BH378" s="300"/>
      <c r="BI378" s="345"/>
      <c r="BJ378" s="345"/>
      <c r="BK378" s="300"/>
      <c r="BL378" s="286"/>
    </row>
    <row r="379" ht="22.5" customHeight="1">
      <c r="A379" s="368"/>
      <c r="B379" s="444"/>
      <c r="C379" s="195"/>
      <c r="D379" s="195"/>
      <c r="E379" s="199"/>
      <c r="F379" s="199"/>
      <c r="G379" s="195"/>
      <c r="H379" s="371"/>
      <c r="J379" s="194"/>
      <c r="K379" s="61"/>
      <c r="L379" s="61"/>
      <c r="M379" s="81"/>
      <c r="N379" s="81"/>
      <c r="O379" s="61"/>
      <c r="P379" s="269"/>
      <c r="R379" s="194"/>
      <c r="S379" s="61"/>
      <c r="T379" s="61"/>
      <c r="U379" s="81"/>
      <c r="V379" s="81"/>
      <c r="W379" s="61"/>
      <c r="X379" s="269"/>
      <c r="Z379" s="194"/>
      <c r="AA379" s="61"/>
      <c r="AB379" s="61"/>
      <c r="AC379" s="81"/>
      <c r="AD379" s="81"/>
      <c r="AE379" s="61"/>
      <c r="AF379" s="269"/>
      <c r="AH379" s="349"/>
      <c r="AI379" s="290"/>
      <c r="AJ379" s="290"/>
      <c r="AK379" s="350"/>
      <c r="AL379" s="350"/>
      <c r="AM379" s="290"/>
      <c r="AN379" s="315"/>
      <c r="AP379" s="346"/>
      <c r="AQ379" s="300"/>
      <c r="AR379" s="300"/>
      <c r="AS379" s="345"/>
      <c r="AT379" s="345"/>
      <c r="AU379" s="300"/>
      <c r="AV379" s="313"/>
      <c r="AX379" s="349"/>
      <c r="AY379" s="290"/>
      <c r="AZ379" s="290"/>
      <c r="BA379" s="350"/>
      <c r="BB379" s="350"/>
      <c r="BC379" s="290"/>
      <c r="BD379" s="281"/>
      <c r="BF379" s="346"/>
      <c r="BG379" s="300"/>
      <c r="BH379" s="300"/>
      <c r="BI379" s="345"/>
      <c r="BJ379" s="345"/>
      <c r="BK379" s="300"/>
      <c r="BL379" s="286"/>
    </row>
    <row r="380" ht="22.5" customHeight="1">
      <c r="A380" s="368"/>
      <c r="B380" s="444"/>
      <c r="C380" s="195"/>
      <c r="D380" s="195"/>
      <c r="E380" s="199"/>
      <c r="F380" s="199"/>
      <c r="G380" s="195"/>
      <c r="H380" s="371"/>
      <c r="J380" s="194"/>
      <c r="K380" s="61"/>
      <c r="L380" s="61"/>
      <c r="M380" s="81"/>
      <c r="N380" s="81"/>
      <c r="O380" s="61"/>
      <c r="P380" s="269"/>
      <c r="R380" s="194"/>
      <c r="S380" s="61"/>
      <c r="T380" s="61"/>
      <c r="U380" s="81"/>
      <c r="V380" s="81"/>
      <c r="W380" s="61"/>
      <c r="X380" s="269"/>
      <c r="Z380" s="194"/>
      <c r="AA380" s="61"/>
      <c r="AB380" s="61"/>
      <c r="AC380" s="81"/>
      <c r="AD380" s="81"/>
      <c r="AE380" s="61"/>
      <c r="AF380" s="269"/>
      <c r="AH380" s="349"/>
      <c r="AI380" s="290"/>
      <c r="AJ380" s="290"/>
      <c r="AK380" s="350"/>
      <c r="AL380" s="350"/>
      <c r="AM380" s="290"/>
      <c r="AN380" s="315"/>
      <c r="AP380" s="346"/>
      <c r="AQ380" s="300"/>
      <c r="AR380" s="300"/>
      <c r="AS380" s="345"/>
      <c r="AT380" s="345"/>
      <c r="AU380" s="300"/>
      <c r="AV380" s="313"/>
      <c r="AX380" s="349"/>
      <c r="AY380" s="290"/>
      <c r="AZ380" s="290"/>
      <c r="BA380" s="350"/>
      <c r="BB380" s="350"/>
      <c r="BC380" s="290"/>
      <c r="BD380" s="281"/>
      <c r="BF380" s="346"/>
      <c r="BG380" s="300"/>
      <c r="BH380" s="300"/>
      <c r="BI380" s="345"/>
      <c r="BJ380" s="345"/>
      <c r="BK380" s="300"/>
      <c r="BL380" s="286"/>
    </row>
    <row r="381" ht="22.5" customHeight="1">
      <c r="A381" s="368"/>
      <c r="B381" s="444"/>
      <c r="C381" s="195"/>
      <c r="D381" s="195"/>
      <c r="E381" s="199"/>
      <c r="F381" s="199"/>
      <c r="G381" s="195"/>
      <c r="H381" s="371"/>
      <c r="J381" s="194"/>
      <c r="K381" s="61"/>
      <c r="L381" s="61"/>
      <c r="M381" s="81"/>
      <c r="N381" s="81"/>
      <c r="O381" s="61"/>
      <c r="P381" s="269"/>
      <c r="R381" s="194"/>
      <c r="S381" s="61"/>
      <c r="T381" s="61"/>
      <c r="U381" s="81"/>
      <c r="V381" s="81"/>
      <c r="W381" s="61"/>
      <c r="X381" s="269"/>
      <c r="Z381" s="194"/>
      <c r="AA381" s="61"/>
      <c r="AB381" s="61"/>
      <c r="AC381" s="81"/>
      <c r="AD381" s="81"/>
      <c r="AE381" s="61"/>
      <c r="AF381" s="269"/>
      <c r="AH381" s="349"/>
      <c r="AI381" s="290"/>
      <c r="AJ381" s="290"/>
      <c r="AK381" s="350"/>
      <c r="AL381" s="350"/>
      <c r="AM381" s="290"/>
      <c r="AN381" s="315"/>
      <c r="AP381" s="346"/>
      <c r="AQ381" s="300"/>
      <c r="AR381" s="300"/>
      <c r="AS381" s="345"/>
      <c r="AT381" s="345"/>
      <c r="AU381" s="300"/>
      <c r="AV381" s="313"/>
      <c r="AX381" s="349"/>
      <c r="AY381" s="290"/>
      <c r="AZ381" s="290"/>
      <c r="BA381" s="350"/>
      <c r="BB381" s="350"/>
      <c r="BC381" s="290"/>
      <c r="BD381" s="281"/>
      <c r="BF381" s="346"/>
      <c r="BG381" s="300"/>
      <c r="BH381" s="300"/>
      <c r="BI381" s="345"/>
      <c r="BJ381" s="345"/>
      <c r="BK381" s="300"/>
      <c r="BL381" s="286"/>
    </row>
    <row r="382" ht="22.5" customHeight="1">
      <c r="A382" s="368"/>
      <c r="B382" s="444"/>
      <c r="C382" s="195"/>
      <c r="D382" s="195"/>
      <c r="E382" s="199"/>
      <c r="F382" s="199"/>
      <c r="G382" s="195"/>
      <c r="H382" s="371"/>
      <c r="J382" s="194"/>
      <c r="K382" s="61"/>
      <c r="L382" s="61"/>
      <c r="M382" s="81"/>
      <c r="N382" s="81"/>
      <c r="O382" s="61"/>
      <c r="P382" s="269"/>
      <c r="R382" s="194"/>
      <c r="S382" s="61"/>
      <c r="T382" s="61"/>
      <c r="U382" s="81"/>
      <c r="V382" s="81"/>
      <c r="W382" s="61"/>
      <c r="X382" s="269"/>
      <c r="Z382" s="194"/>
      <c r="AA382" s="61"/>
      <c r="AB382" s="61"/>
      <c r="AC382" s="81"/>
      <c r="AD382" s="81"/>
      <c r="AE382" s="61"/>
      <c r="AF382" s="269"/>
      <c r="AH382" s="349"/>
      <c r="AI382" s="290"/>
      <c r="AJ382" s="290"/>
      <c r="AK382" s="350"/>
      <c r="AL382" s="350"/>
      <c r="AM382" s="290"/>
      <c r="AN382" s="315"/>
      <c r="AP382" s="346"/>
      <c r="AQ382" s="300"/>
      <c r="AR382" s="300"/>
      <c r="AS382" s="345"/>
      <c r="AT382" s="345"/>
      <c r="AU382" s="300"/>
      <c r="AV382" s="313"/>
      <c r="AX382" s="349"/>
      <c r="AY382" s="290"/>
      <c r="AZ382" s="290"/>
      <c r="BA382" s="350"/>
      <c r="BB382" s="350"/>
      <c r="BC382" s="290"/>
      <c r="BD382" s="281"/>
      <c r="BF382" s="346"/>
      <c r="BG382" s="300"/>
      <c r="BH382" s="300"/>
      <c r="BI382" s="345"/>
      <c r="BJ382" s="345"/>
      <c r="BK382" s="300"/>
      <c r="BL382" s="286"/>
    </row>
    <row r="383" ht="22.5" customHeight="1">
      <c r="A383" s="368"/>
      <c r="B383" s="444"/>
      <c r="C383" s="195"/>
      <c r="D383" s="195"/>
      <c r="E383" s="199"/>
      <c r="F383" s="199"/>
      <c r="G383" s="195"/>
      <c r="H383" s="371"/>
      <c r="J383" s="194"/>
      <c r="K383" s="61"/>
      <c r="L383" s="61"/>
      <c r="M383" s="81"/>
      <c r="N383" s="81"/>
      <c r="O383" s="61"/>
      <c r="P383" s="269"/>
      <c r="R383" s="194"/>
      <c r="S383" s="61"/>
      <c r="T383" s="61"/>
      <c r="U383" s="81"/>
      <c r="V383" s="81"/>
      <c r="W383" s="61"/>
      <c r="X383" s="269"/>
      <c r="Z383" s="194"/>
      <c r="AA383" s="61"/>
      <c r="AB383" s="61"/>
      <c r="AC383" s="81"/>
      <c r="AD383" s="81"/>
      <c r="AE383" s="61"/>
      <c r="AF383" s="269"/>
      <c r="AH383" s="349"/>
      <c r="AI383" s="290"/>
      <c r="AJ383" s="290"/>
      <c r="AK383" s="350"/>
      <c r="AL383" s="350"/>
      <c r="AM383" s="290"/>
      <c r="AN383" s="315"/>
      <c r="AP383" s="346"/>
      <c r="AQ383" s="300"/>
      <c r="AR383" s="300"/>
      <c r="AS383" s="345"/>
      <c r="AT383" s="345"/>
      <c r="AU383" s="300"/>
      <c r="AV383" s="313"/>
      <c r="AX383" s="349"/>
      <c r="AY383" s="290"/>
      <c r="AZ383" s="290"/>
      <c r="BA383" s="350"/>
      <c r="BB383" s="350"/>
      <c r="BC383" s="290"/>
      <c r="BD383" s="281"/>
      <c r="BF383" s="346"/>
      <c r="BG383" s="300"/>
      <c r="BH383" s="300"/>
      <c r="BI383" s="345"/>
      <c r="BJ383" s="345"/>
      <c r="BK383" s="300"/>
      <c r="BL383" s="286"/>
    </row>
    <row r="384" ht="22.5" customHeight="1">
      <c r="A384" s="368"/>
      <c r="B384" s="444"/>
      <c r="C384" s="195"/>
      <c r="D384" s="195"/>
      <c r="E384" s="199"/>
      <c r="F384" s="199"/>
      <c r="G384" s="195"/>
      <c r="H384" s="371"/>
      <c r="J384" s="194"/>
      <c r="K384" s="61"/>
      <c r="L384" s="61"/>
      <c r="M384" s="81"/>
      <c r="N384" s="81"/>
      <c r="O384" s="61"/>
      <c r="P384" s="269"/>
      <c r="R384" s="194"/>
      <c r="S384" s="61"/>
      <c r="T384" s="61"/>
      <c r="U384" s="81"/>
      <c r="V384" s="81"/>
      <c r="W384" s="61"/>
      <c r="X384" s="269"/>
      <c r="Z384" s="194"/>
      <c r="AA384" s="61"/>
      <c r="AB384" s="61"/>
      <c r="AC384" s="81"/>
      <c r="AD384" s="81"/>
      <c r="AE384" s="61"/>
      <c r="AF384" s="269"/>
      <c r="AH384" s="349"/>
      <c r="AI384" s="290"/>
      <c r="AJ384" s="290"/>
      <c r="AK384" s="350"/>
      <c r="AL384" s="350"/>
      <c r="AM384" s="290"/>
      <c r="AN384" s="315"/>
      <c r="AP384" s="346"/>
      <c r="AQ384" s="300"/>
      <c r="AR384" s="300"/>
      <c r="AS384" s="345"/>
      <c r="AT384" s="345"/>
      <c r="AU384" s="300"/>
      <c r="AV384" s="313"/>
      <c r="AX384" s="349"/>
      <c r="AY384" s="290"/>
      <c r="AZ384" s="290"/>
      <c r="BA384" s="350"/>
      <c r="BB384" s="350"/>
      <c r="BC384" s="290"/>
      <c r="BD384" s="281"/>
      <c r="BF384" s="346"/>
      <c r="BG384" s="300"/>
      <c r="BH384" s="300"/>
      <c r="BI384" s="345"/>
      <c r="BJ384" s="345"/>
      <c r="BK384" s="300"/>
      <c r="BL384" s="286"/>
    </row>
    <row r="385" ht="22.5" customHeight="1">
      <c r="A385" s="368"/>
      <c r="B385" s="444"/>
      <c r="C385" s="195"/>
      <c r="D385" s="195"/>
      <c r="E385" s="199"/>
      <c r="F385" s="199"/>
      <c r="G385" s="195"/>
      <c r="H385" s="371"/>
      <c r="J385" s="194"/>
      <c r="K385" s="61"/>
      <c r="L385" s="61"/>
      <c r="M385" s="81"/>
      <c r="N385" s="81"/>
      <c r="O385" s="61"/>
      <c r="P385" s="269"/>
      <c r="R385" s="194"/>
      <c r="S385" s="61"/>
      <c r="T385" s="61"/>
      <c r="U385" s="81"/>
      <c r="V385" s="81"/>
      <c r="W385" s="61"/>
      <c r="X385" s="269"/>
      <c r="Z385" s="194"/>
      <c r="AA385" s="61"/>
      <c r="AB385" s="61"/>
      <c r="AC385" s="81"/>
      <c r="AD385" s="81"/>
      <c r="AE385" s="61"/>
      <c r="AF385" s="269"/>
      <c r="AH385" s="349"/>
      <c r="AI385" s="290"/>
      <c r="AJ385" s="290"/>
      <c r="AK385" s="350"/>
      <c r="AL385" s="350"/>
      <c r="AM385" s="290"/>
      <c r="AN385" s="315"/>
      <c r="AP385" s="346"/>
      <c r="AQ385" s="300"/>
      <c r="AR385" s="300"/>
      <c r="AS385" s="345"/>
      <c r="AT385" s="345"/>
      <c r="AU385" s="300"/>
      <c r="AV385" s="313"/>
      <c r="AX385" s="349"/>
      <c r="AY385" s="290"/>
      <c r="AZ385" s="290"/>
      <c r="BA385" s="350"/>
      <c r="BB385" s="350"/>
      <c r="BC385" s="290"/>
      <c r="BD385" s="281"/>
      <c r="BF385" s="346"/>
      <c r="BG385" s="300"/>
      <c r="BH385" s="300"/>
      <c r="BI385" s="345"/>
      <c r="BJ385" s="345"/>
      <c r="BK385" s="300"/>
      <c r="BL385" s="286"/>
    </row>
    <row r="386" ht="22.5" customHeight="1">
      <c r="A386" s="368"/>
      <c r="B386" s="444"/>
      <c r="C386" s="195"/>
      <c r="D386" s="195"/>
      <c r="E386" s="199"/>
      <c r="F386" s="199"/>
      <c r="G386" s="195"/>
      <c r="H386" s="371"/>
      <c r="J386" s="194"/>
      <c r="K386" s="61"/>
      <c r="L386" s="61"/>
      <c r="M386" s="81"/>
      <c r="N386" s="81"/>
      <c r="O386" s="61"/>
      <c r="P386" s="269"/>
      <c r="R386" s="194"/>
      <c r="S386" s="61"/>
      <c r="T386" s="61"/>
      <c r="U386" s="81"/>
      <c r="V386" s="81"/>
      <c r="W386" s="61"/>
      <c r="X386" s="269"/>
      <c r="Z386" s="194"/>
      <c r="AA386" s="61"/>
      <c r="AB386" s="61"/>
      <c r="AC386" s="81"/>
      <c r="AD386" s="81"/>
      <c r="AE386" s="61"/>
      <c r="AF386" s="269"/>
      <c r="AH386" s="349"/>
      <c r="AI386" s="290"/>
      <c r="AJ386" s="290"/>
      <c r="AK386" s="350"/>
      <c r="AL386" s="350"/>
      <c r="AM386" s="290"/>
      <c r="AN386" s="315"/>
      <c r="AP386" s="346"/>
      <c r="AQ386" s="300"/>
      <c r="AR386" s="300"/>
      <c r="AS386" s="345"/>
      <c r="AT386" s="345"/>
      <c r="AU386" s="300"/>
      <c r="AV386" s="313"/>
      <c r="AX386" s="349"/>
      <c r="AY386" s="290"/>
      <c r="AZ386" s="290"/>
      <c r="BA386" s="350"/>
      <c r="BB386" s="350"/>
      <c r="BC386" s="290"/>
      <c r="BD386" s="281"/>
      <c r="BF386" s="346"/>
      <c r="BG386" s="300"/>
      <c r="BH386" s="300"/>
      <c r="BI386" s="345"/>
      <c r="BJ386" s="345"/>
      <c r="BK386" s="300"/>
      <c r="BL386" s="286"/>
    </row>
    <row r="387" ht="22.5" customHeight="1">
      <c r="A387" s="368"/>
      <c r="B387" s="444"/>
      <c r="C387" s="195"/>
      <c r="D387" s="195"/>
      <c r="E387" s="199"/>
      <c r="F387" s="199"/>
      <c r="G387" s="195"/>
      <c r="H387" s="371"/>
      <c r="J387" s="194"/>
      <c r="K387" s="61"/>
      <c r="L387" s="61"/>
      <c r="M387" s="81"/>
      <c r="N387" s="81"/>
      <c r="O387" s="61"/>
      <c r="P387" s="269"/>
      <c r="R387" s="194"/>
      <c r="S387" s="61"/>
      <c r="T387" s="61"/>
      <c r="U387" s="81"/>
      <c r="V387" s="81"/>
      <c r="W387" s="61"/>
      <c r="X387" s="269"/>
      <c r="Z387" s="194"/>
      <c r="AA387" s="61"/>
      <c r="AB387" s="61"/>
      <c r="AC387" s="81"/>
      <c r="AD387" s="81"/>
      <c r="AE387" s="61"/>
      <c r="AF387" s="269"/>
      <c r="AH387" s="349"/>
      <c r="AI387" s="290"/>
      <c r="AJ387" s="290"/>
      <c r="AK387" s="350"/>
      <c r="AL387" s="350"/>
      <c r="AM387" s="290"/>
      <c r="AN387" s="315"/>
      <c r="AP387" s="346"/>
      <c r="AQ387" s="300"/>
      <c r="AR387" s="300"/>
      <c r="AS387" s="345"/>
      <c r="AT387" s="345"/>
      <c r="AU387" s="300"/>
      <c r="AV387" s="313"/>
      <c r="AX387" s="349"/>
      <c r="AY387" s="290"/>
      <c r="AZ387" s="290"/>
      <c r="BA387" s="350"/>
      <c r="BB387" s="350"/>
      <c r="BC387" s="290"/>
      <c r="BD387" s="281"/>
      <c r="BF387" s="346"/>
      <c r="BG387" s="300"/>
      <c r="BH387" s="300"/>
      <c r="BI387" s="345"/>
      <c r="BJ387" s="345"/>
      <c r="BK387" s="300"/>
      <c r="BL387" s="286"/>
    </row>
    <row r="388" ht="22.5" customHeight="1">
      <c r="A388" s="368"/>
      <c r="B388" s="444"/>
      <c r="C388" s="195"/>
      <c r="D388" s="195"/>
      <c r="E388" s="199"/>
      <c r="F388" s="199"/>
      <c r="G388" s="195"/>
      <c r="H388" s="371"/>
      <c r="J388" s="194"/>
      <c r="K388" s="61"/>
      <c r="L388" s="61"/>
      <c r="M388" s="81"/>
      <c r="N388" s="81"/>
      <c r="O388" s="61"/>
      <c r="P388" s="269"/>
      <c r="R388" s="194"/>
      <c r="S388" s="61"/>
      <c r="T388" s="61"/>
      <c r="U388" s="81"/>
      <c r="V388" s="81"/>
      <c r="W388" s="61"/>
      <c r="X388" s="269"/>
      <c r="Z388" s="194"/>
      <c r="AA388" s="61"/>
      <c r="AB388" s="61"/>
      <c r="AC388" s="81"/>
      <c r="AD388" s="81"/>
      <c r="AE388" s="61"/>
      <c r="AF388" s="269"/>
      <c r="AH388" s="349"/>
      <c r="AI388" s="290"/>
      <c r="AJ388" s="290"/>
      <c r="AK388" s="350"/>
      <c r="AL388" s="350"/>
      <c r="AM388" s="290"/>
      <c r="AN388" s="315"/>
      <c r="AP388" s="346"/>
      <c r="AQ388" s="300"/>
      <c r="AR388" s="300"/>
      <c r="AS388" s="345"/>
      <c r="AT388" s="345"/>
      <c r="AU388" s="300"/>
      <c r="AV388" s="313"/>
      <c r="AX388" s="349"/>
      <c r="AY388" s="290"/>
      <c r="AZ388" s="290"/>
      <c r="BA388" s="350"/>
      <c r="BB388" s="350"/>
      <c r="BC388" s="290"/>
      <c r="BD388" s="281"/>
      <c r="BF388" s="346"/>
      <c r="BG388" s="300"/>
      <c r="BH388" s="300"/>
      <c r="BI388" s="345"/>
      <c r="BJ388" s="345"/>
      <c r="BK388" s="300"/>
      <c r="BL388" s="286"/>
    </row>
    <row r="389" ht="22.5" customHeight="1">
      <c r="A389" s="368"/>
      <c r="B389" s="444"/>
      <c r="C389" s="195"/>
      <c r="D389" s="195"/>
      <c r="E389" s="199"/>
      <c r="F389" s="199"/>
      <c r="G389" s="195"/>
      <c r="H389" s="371"/>
      <c r="J389" s="194"/>
      <c r="K389" s="61"/>
      <c r="L389" s="61"/>
      <c r="M389" s="81"/>
      <c r="N389" s="81"/>
      <c r="O389" s="61"/>
      <c r="P389" s="269"/>
      <c r="R389" s="194"/>
      <c r="S389" s="61"/>
      <c r="T389" s="61"/>
      <c r="U389" s="81"/>
      <c r="V389" s="81"/>
      <c r="W389" s="61"/>
      <c r="X389" s="269"/>
      <c r="Z389" s="194"/>
      <c r="AA389" s="61"/>
      <c r="AB389" s="61"/>
      <c r="AC389" s="81"/>
      <c r="AD389" s="81"/>
      <c r="AE389" s="61"/>
      <c r="AF389" s="269"/>
      <c r="AH389" s="349"/>
      <c r="AI389" s="290"/>
      <c r="AJ389" s="290"/>
      <c r="AK389" s="350"/>
      <c r="AL389" s="350"/>
      <c r="AM389" s="290"/>
      <c r="AN389" s="315"/>
      <c r="AP389" s="346"/>
      <c r="AQ389" s="300"/>
      <c r="AR389" s="300"/>
      <c r="AS389" s="345"/>
      <c r="AT389" s="345"/>
      <c r="AU389" s="300"/>
      <c r="AV389" s="313"/>
      <c r="AX389" s="349"/>
      <c r="AY389" s="290"/>
      <c r="AZ389" s="290"/>
      <c r="BA389" s="350"/>
      <c r="BB389" s="350"/>
      <c r="BC389" s="290"/>
      <c r="BD389" s="281"/>
      <c r="BF389" s="346"/>
      <c r="BG389" s="300"/>
      <c r="BH389" s="300"/>
      <c r="BI389" s="345"/>
      <c r="BJ389" s="345"/>
      <c r="BK389" s="300"/>
      <c r="BL389" s="286"/>
    </row>
    <row r="390" ht="22.5" customHeight="1">
      <c r="A390" s="368"/>
      <c r="B390" s="444"/>
      <c r="C390" s="195"/>
      <c r="D390" s="195"/>
      <c r="E390" s="199"/>
      <c r="F390" s="199"/>
      <c r="G390" s="195"/>
      <c r="H390" s="371"/>
      <c r="J390" s="194"/>
      <c r="K390" s="61"/>
      <c r="L390" s="61"/>
      <c r="M390" s="81"/>
      <c r="N390" s="81"/>
      <c r="O390" s="61"/>
      <c r="P390" s="269"/>
      <c r="R390" s="194"/>
      <c r="S390" s="61"/>
      <c r="T390" s="61"/>
      <c r="U390" s="81"/>
      <c r="V390" s="81"/>
      <c r="W390" s="61"/>
      <c r="X390" s="269"/>
      <c r="Z390" s="194"/>
      <c r="AA390" s="61"/>
      <c r="AB390" s="61"/>
      <c r="AC390" s="81"/>
      <c r="AD390" s="81"/>
      <c r="AE390" s="61"/>
      <c r="AF390" s="269"/>
      <c r="AH390" s="349"/>
      <c r="AI390" s="290"/>
      <c r="AJ390" s="290"/>
      <c r="AK390" s="350"/>
      <c r="AL390" s="350"/>
      <c r="AM390" s="290"/>
      <c r="AN390" s="315"/>
      <c r="AP390" s="346"/>
      <c r="AQ390" s="300"/>
      <c r="AR390" s="300"/>
      <c r="AS390" s="345"/>
      <c r="AT390" s="345"/>
      <c r="AU390" s="300"/>
      <c r="AV390" s="313"/>
      <c r="AX390" s="349"/>
      <c r="AY390" s="290"/>
      <c r="AZ390" s="290"/>
      <c r="BA390" s="350"/>
      <c r="BB390" s="350"/>
      <c r="BC390" s="290"/>
      <c r="BD390" s="281"/>
      <c r="BF390" s="346"/>
      <c r="BG390" s="300"/>
      <c r="BH390" s="300"/>
      <c r="BI390" s="345"/>
      <c r="BJ390" s="345"/>
      <c r="BK390" s="300"/>
      <c r="BL390" s="286"/>
    </row>
    <row r="391" ht="22.5" customHeight="1">
      <c r="A391" s="368"/>
      <c r="B391" s="444"/>
      <c r="C391" s="195"/>
      <c r="D391" s="195"/>
      <c r="E391" s="199"/>
      <c r="F391" s="199"/>
      <c r="G391" s="195"/>
      <c r="H391" s="371"/>
      <c r="J391" s="194"/>
      <c r="K391" s="61"/>
      <c r="L391" s="61"/>
      <c r="M391" s="81"/>
      <c r="N391" s="81"/>
      <c r="O391" s="61"/>
      <c r="P391" s="269"/>
      <c r="R391" s="194"/>
      <c r="S391" s="61"/>
      <c r="T391" s="61"/>
      <c r="U391" s="81"/>
      <c r="V391" s="81"/>
      <c r="W391" s="61"/>
      <c r="X391" s="269"/>
      <c r="Z391" s="194"/>
      <c r="AA391" s="61"/>
      <c r="AB391" s="61"/>
      <c r="AC391" s="81"/>
      <c r="AD391" s="81"/>
      <c r="AE391" s="61"/>
      <c r="AF391" s="269"/>
      <c r="AH391" s="349"/>
      <c r="AI391" s="290"/>
      <c r="AJ391" s="290"/>
      <c r="AK391" s="350"/>
      <c r="AL391" s="350"/>
      <c r="AM391" s="290"/>
      <c r="AN391" s="315"/>
      <c r="AP391" s="346"/>
      <c r="AQ391" s="300"/>
      <c r="AR391" s="300"/>
      <c r="AS391" s="345"/>
      <c r="AT391" s="345"/>
      <c r="AU391" s="300"/>
      <c r="AV391" s="313"/>
      <c r="AX391" s="349"/>
      <c r="AY391" s="290"/>
      <c r="AZ391" s="290"/>
      <c r="BA391" s="350"/>
      <c r="BB391" s="350"/>
      <c r="BC391" s="290"/>
      <c r="BD391" s="281"/>
      <c r="BF391" s="346"/>
      <c r="BG391" s="300"/>
      <c r="BH391" s="300"/>
      <c r="BI391" s="345"/>
      <c r="BJ391" s="345"/>
      <c r="BK391" s="300"/>
      <c r="BL391" s="286"/>
    </row>
    <row r="392" ht="22.5" customHeight="1">
      <c r="A392" s="368"/>
      <c r="B392" s="444"/>
      <c r="C392" s="195"/>
      <c r="D392" s="195"/>
      <c r="E392" s="199"/>
      <c r="F392" s="199"/>
      <c r="G392" s="195"/>
      <c r="H392" s="371"/>
      <c r="J392" s="194"/>
      <c r="K392" s="61"/>
      <c r="L392" s="61"/>
      <c r="M392" s="81"/>
      <c r="N392" s="81"/>
      <c r="O392" s="61"/>
      <c r="P392" s="269"/>
      <c r="R392" s="194"/>
      <c r="S392" s="61"/>
      <c r="T392" s="61"/>
      <c r="U392" s="81"/>
      <c r="V392" s="81"/>
      <c r="W392" s="61"/>
      <c r="X392" s="269"/>
      <c r="Z392" s="194"/>
      <c r="AA392" s="61"/>
      <c r="AB392" s="61"/>
      <c r="AC392" s="81"/>
      <c r="AD392" s="81"/>
      <c r="AE392" s="61"/>
      <c r="AF392" s="269"/>
      <c r="AH392" s="349"/>
      <c r="AI392" s="290"/>
      <c r="AJ392" s="290"/>
      <c r="AK392" s="350"/>
      <c r="AL392" s="350"/>
      <c r="AM392" s="290"/>
      <c r="AN392" s="315"/>
      <c r="AP392" s="346"/>
      <c r="AQ392" s="300"/>
      <c r="AR392" s="300"/>
      <c r="AS392" s="345"/>
      <c r="AT392" s="345"/>
      <c r="AU392" s="300"/>
      <c r="AV392" s="313"/>
      <c r="AX392" s="349"/>
      <c r="AY392" s="290"/>
      <c r="AZ392" s="290"/>
      <c r="BA392" s="350"/>
      <c r="BB392" s="350"/>
      <c r="BC392" s="290"/>
      <c r="BD392" s="281"/>
      <c r="BF392" s="346"/>
      <c r="BG392" s="300"/>
      <c r="BH392" s="300"/>
      <c r="BI392" s="345"/>
      <c r="BJ392" s="345"/>
      <c r="BK392" s="300"/>
      <c r="BL392" s="286"/>
    </row>
    <row r="393" ht="22.5" customHeight="1">
      <c r="A393" s="368"/>
      <c r="B393" s="444"/>
      <c r="C393" s="195"/>
      <c r="D393" s="195"/>
      <c r="E393" s="199"/>
      <c r="F393" s="199"/>
      <c r="G393" s="195"/>
      <c r="H393" s="371"/>
      <c r="J393" s="194"/>
      <c r="K393" s="61"/>
      <c r="L393" s="61"/>
      <c r="M393" s="81"/>
      <c r="N393" s="81"/>
      <c r="O393" s="61"/>
      <c r="P393" s="269"/>
      <c r="R393" s="194"/>
      <c r="S393" s="61"/>
      <c r="T393" s="61"/>
      <c r="U393" s="81"/>
      <c r="V393" s="81"/>
      <c r="W393" s="61"/>
      <c r="X393" s="269"/>
      <c r="Z393" s="194"/>
      <c r="AA393" s="61"/>
      <c r="AB393" s="61"/>
      <c r="AC393" s="81"/>
      <c r="AD393" s="81"/>
      <c r="AE393" s="61"/>
      <c r="AF393" s="269"/>
      <c r="AH393" s="349"/>
      <c r="AI393" s="290"/>
      <c r="AJ393" s="290"/>
      <c r="AK393" s="350"/>
      <c r="AL393" s="350"/>
      <c r="AM393" s="290"/>
      <c r="AN393" s="315"/>
      <c r="AP393" s="346"/>
      <c r="AQ393" s="300"/>
      <c r="AR393" s="300"/>
      <c r="AS393" s="345"/>
      <c r="AT393" s="345"/>
      <c r="AU393" s="300"/>
      <c r="AV393" s="313"/>
      <c r="AX393" s="349"/>
      <c r="AY393" s="290"/>
      <c r="AZ393" s="290"/>
      <c r="BA393" s="350"/>
      <c r="BB393" s="350"/>
      <c r="BC393" s="290"/>
      <c r="BD393" s="281"/>
      <c r="BF393" s="346"/>
      <c r="BG393" s="300"/>
      <c r="BH393" s="300"/>
      <c r="BI393" s="345"/>
      <c r="BJ393" s="345"/>
      <c r="BK393" s="300"/>
      <c r="BL393" s="286"/>
    </row>
    <row r="394" ht="22.5" customHeight="1">
      <c r="A394" s="368"/>
      <c r="B394" s="444"/>
      <c r="C394" s="195"/>
      <c r="D394" s="195"/>
      <c r="E394" s="199"/>
      <c r="F394" s="199"/>
      <c r="G394" s="195"/>
      <c r="H394" s="371"/>
      <c r="J394" s="194"/>
      <c r="K394" s="61"/>
      <c r="L394" s="61"/>
      <c r="M394" s="81"/>
      <c r="N394" s="81"/>
      <c r="O394" s="61"/>
      <c r="P394" s="269"/>
      <c r="R394" s="194"/>
      <c r="S394" s="61"/>
      <c r="T394" s="61"/>
      <c r="U394" s="81"/>
      <c r="V394" s="81"/>
      <c r="W394" s="61"/>
      <c r="X394" s="269"/>
      <c r="Z394" s="194"/>
      <c r="AA394" s="61"/>
      <c r="AB394" s="61"/>
      <c r="AC394" s="81"/>
      <c r="AD394" s="81"/>
      <c r="AE394" s="61"/>
      <c r="AF394" s="269"/>
      <c r="AH394" s="349"/>
      <c r="AI394" s="290"/>
      <c r="AJ394" s="290"/>
      <c r="AK394" s="350"/>
      <c r="AL394" s="350"/>
      <c r="AM394" s="290"/>
      <c r="AN394" s="315"/>
      <c r="AP394" s="346"/>
      <c r="AQ394" s="300"/>
      <c r="AR394" s="300"/>
      <c r="AS394" s="345"/>
      <c r="AT394" s="345"/>
      <c r="AU394" s="300"/>
      <c r="AV394" s="313"/>
      <c r="AX394" s="349"/>
      <c r="AY394" s="290"/>
      <c r="AZ394" s="290"/>
      <c r="BA394" s="350"/>
      <c r="BB394" s="350"/>
      <c r="BC394" s="290"/>
      <c r="BD394" s="281"/>
      <c r="BF394" s="346"/>
      <c r="BG394" s="300"/>
      <c r="BH394" s="300"/>
      <c r="BI394" s="345"/>
      <c r="BJ394" s="345"/>
      <c r="BK394" s="300"/>
      <c r="BL394" s="286"/>
    </row>
    <row r="395" ht="22.5" customHeight="1">
      <c r="A395" s="368"/>
      <c r="B395" s="444"/>
      <c r="C395" s="195"/>
      <c r="D395" s="195"/>
      <c r="E395" s="199"/>
      <c r="F395" s="199"/>
      <c r="G395" s="195"/>
      <c r="H395" s="371"/>
      <c r="J395" s="194"/>
      <c r="K395" s="61"/>
      <c r="L395" s="61"/>
      <c r="M395" s="81"/>
      <c r="N395" s="81"/>
      <c r="O395" s="61"/>
      <c r="P395" s="269"/>
      <c r="R395" s="194"/>
      <c r="S395" s="61"/>
      <c r="T395" s="61"/>
      <c r="U395" s="81"/>
      <c r="V395" s="81"/>
      <c r="W395" s="61"/>
      <c r="X395" s="269"/>
      <c r="Z395" s="194"/>
      <c r="AA395" s="61"/>
      <c r="AB395" s="61"/>
      <c r="AC395" s="81"/>
      <c r="AD395" s="81"/>
      <c r="AE395" s="61"/>
      <c r="AF395" s="269"/>
      <c r="AH395" s="349"/>
      <c r="AI395" s="290"/>
      <c r="AJ395" s="290"/>
      <c r="AK395" s="350"/>
      <c r="AL395" s="350"/>
      <c r="AM395" s="290"/>
      <c r="AN395" s="315"/>
      <c r="AP395" s="346"/>
      <c r="AQ395" s="300"/>
      <c r="AR395" s="300"/>
      <c r="AS395" s="345"/>
      <c r="AT395" s="345"/>
      <c r="AU395" s="300"/>
      <c r="AV395" s="313"/>
      <c r="AX395" s="349"/>
      <c r="AY395" s="290"/>
      <c r="AZ395" s="290"/>
      <c r="BA395" s="350"/>
      <c r="BB395" s="350"/>
      <c r="BC395" s="290"/>
      <c r="BD395" s="281"/>
      <c r="BF395" s="346"/>
      <c r="BG395" s="300"/>
      <c r="BH395" s="300"/>
      <c r="BI395" s="345"/>
      <c r="BJ395" s="345"/>
      <c r="BK395" s="300"/>
      <c r="BL395" s="286"/>
    </row>
    <row r="396" ht="22.5" customHeight="1">
      <c r="A396" s="368"/>
      <c r="B396" s="444"/>
      <c r="C396" s="195"/>
      <c r="D396" s="195"/>
      <c r="E396" s="199"/>
      <c r="F396" s="199"/>
      <c r="G396" s="195"/>
      <c r="H396" s="371"/>
      <c r="J396" s="194"/>
      <c r="K396" s="61"/>
      <c r="L396" s="61"/>
      <c r="M396" s="81"/>
      <c r="N396" s="81"/>
      <c r="O396" s="61"/>
      <c r="P396" s="269"/>
      <c r="R396" s="194"/>
      <c r="S396" s="61"/>
      <c r="T396" s="61"/>
      <c r="U396" s="81"/>
      <c r="V396" s="81"/>
      <c r="W396" s="61"/>
      <c r="X396" s="269"/>
      <c r="Z396" s="194"/>
      <c r="AA396" s="61"/>
      <c r="AB396" s="61"/>
      <c r="AC396" s="81"/>
      <c r="AD396" s="81"/>
      <c r="AE396" s="61"/>
      <c r="AF396" s="269"/>
      <c r="AH396" s="349"/>
      <c r="AI396" s="290"/>
      <c r="AJ396" s="290"/>
      <c r="AK396" s="350"/>
      <c r="AL396" s="350"/>
      <c r="AM396" s="290"/>
      <c r="AN396" s="315"/>
      <c r="AP396" s="346"/>
      <c r="AQ396" s="300"/>
      <c r="AR396" s="300"/>
      <c r="AS396" s="345"/>
      <c r="AT396" s="345"/>
      <c r="AU396" s="300"/>
      <c r="AV396" s="313"/>
      <c r="AX396" s="349"/>
      <c r="AY396" s="290"/>
      <c r="AZ396" s="290"/>
      <c r="BA396" s="350"/>
      <c r="BB396" s="350"/>
      <c r="BC396" s="290"/>
      <c r="BD396" s="281"/>
      <c r="BF396" s="346"/>
      <c r="BG396" s="300"/>
      <c r="BH396" s="300"/>
      <c r="BI396" s="345"/>
      <c r="BJ396" s="345"/>
      <c r="BK396" s="300"/>
      <c r="BL396" s="286"/>
    </row>
    <row r="397" ht="22.5" customHeight="1">
      <c r="A397" s="368"/>
      <c r="B397" s="444"/>
      <c r="C397" s="195"/>
      <c r="D397" s="195"/>
      <c r="E397" s="199"/>
      <c r="F397" s="199"/>
      <c r="G397" s="195"/>
      <c r="H397" s="371"/>
      <c r="J397" s="194"/>
      <c r="K397" s="61"/>
      <c r="L397" s="61"/>
      <c r="M397" s="81"/>
      <c r="N397" s="81"/>
      <c r="O397" s="61"/>
      <c r="P397" s="269"/>
      <c r="R397" s="194"/>
      <c r="S397" s="61"/>
      <c r="T397" s="61"/>
      <c r="U397" s="81"/>
      <c r="V397" s="81"/>
      <c r="W397" s="61"/>
      <c r="X397" s="269"/>
      <c r="Z397" s="194"/>
      <c r="AA397" s="61"/>
      <c r="AB397" s="61"/>
      <c r="AC397" s="81"/>
      <c r="AD397" s="81"/>
      <c r="AE397" s="61"/>
      <c r="AF397" s="269"/>
      <c r="AH397" s="349"/>
      <c r="AI397" s="290"/>
      <c r="AJ397" s="290"/>
      <c r="AK397" s="350"/>
      <c r="AL397" s="350"/>
      <c r="AM397" s="290"/>
      <c r="AN397" s="315"/>
      <c r="AP397" s="346"/>
      <c r="AQ397" s="300"/>
      <c r="AR397" s="300"/>
      <c r="AS397" s="345"/>
      <c r="AT397" s="345"/>
      <c r="AU397" s="300"/>
      <c r="AV397" s="313"/>
      <c r="AX397" s="349"/>
      <c r="AY397" s="290"/>
      <c r="AZ397" s="290"/>
      <c r="BA397" s="350"/>
      <c r="BB397" s="350"/>
      <c r="BC397" s="290"/>
      <c r="BD397" s="281"/>
      <c r="BF397" s="346"/>
      <c r="BG397" s="300"/>
      <c r="BH397" s="300"/>
      <c r="BI397" s="345"/>
      <c r="BJ397" s="345"/>
      <c r="BK397" s="300"/>
      <c r="BL397" s="286"/>
    </row>
    <row r="398" ht="22.5" customHeight="1">
      <c r="A398" s="368"/>
      <c r="B398" s="444"/>
      <c r="C398" s="195"/>
      <c r="D398" s="195"/>
      <c r="E398" s="199"/>
      <c r="F398" s="199"/>
      <c r="G398" s="195"/>
      <c r="H398" s="371"/>
      <c r="J398" s="194"/>
      <c r="K398" s="61"/>
      <c r="L398" s="61"/>
      <c r="M398" s="81"/>
      <c r="N398" s="81"/>
      <c r="O398" s="61"/>
      <c r="P398" s="269"/>
      <c r="R398" s="194"/>
      <c r="S398" s="61"/>
      <c r="T398" s="61"/>
      <c r="U398" s="81"/>
      <c r="V398" s="81"/>
      <c r="W398" s="61"/>
      <c r="X398" s="269"/>
      <c r="Z398" s="194"/>
      <c r="AA398" s="61"/>
      <c r="AB398" s="61"/>
      <c r="AC398" s="81"/>
      <c r="AD398" s="81"/>
      <c r="AE398" s="61"/>
      <c r="AF398" s="269"/>
      <c r="AH398" s="349"/>
      <c r="AI398" s="290"/>
      <c r="AJ398" s="290"/>
      <c r="AK398" s="350"/>
      <c r="AL398" s="350"/>
      <c r="AM398" s="290"/>
      <c r="AN398" s="315"/>
      <c r="AP398" s="346"/>
      <c r="AQ398" s="300"/>
      <c r="AR398" s="300"/>
      <c r="AS398" s="345"/>
      <c r="AT398" s="345"/>
      <c r="AU398" s="300"/>
      <c r="AV398" s="313"/>
      <c r="AX398" s="349"/>
      <c r="AY398" s="290"/>
      <c r="AZ398" s="290"/>
      <c r="BA398" s="350"/>
      <c r="BB398" s="350"/>
      <c r="BC398" s="290"/>
      <c r="BD398" s="281"/>
      <c r="BF398" s="346"/>
      <c r="BG398" s="300"/>
      <c r="BH398" s="300"/>
      <c r="BI398" s="345"/>
      <c r="BJ398" s="345"/>
      <c r="BK398" s="300"/>
      <c r="BL398" s="286"/>
    </row>
    <row r="399" ht="22.5" customHeight="1">
      <c r="A399" s="368"/>
      <c r="B399" s="444"/>
      <c r="C399" s="195"/>
      <c r="D399" s="195"/>
      <c r="E399" s="199"/>
      <c r="F399" s="199"/>
      <c r="G399" s="195"/>
      <c r="H399" s="371"/>
      <c r="J399" s="194"/>
      <c r="K399" s="61"/>
      <c r="L399" s="61"/>
      <c r="M399" s="81"/>
      <c r="N399" s="81"/>
      <c r="O399" s="61"/>
      <c r="P399" s="269"/>
      <c r="R399" s="194"/>
      <c r="S399" s="61"/>
      <c r="T399" s="61"/>
      <c r="U399" s="81"/>
      <c r="V399" s="81"/>
      <c r="W399" s="61"/>
      <c r="X399" s="269"/>
      <c r="Z399" s="194"/>
      <c r="AA399" s="61"/>
      <c r="AB399" s="61"/>
      <c r="AC399" s="81"/>
      <c r="AD399" s="81"/>
      <c r="AE399" s="61"/>
      <c r="AF399" s="269"/>
      <c r="AH399" s="349"/>
      <c r="AI399" s="290"/>
      <c r="AJ399" s="290"/>
      <c r="AK399" s="350"/>
      <c r="AL399" s="350"/>
      <c r="AM399" s="290"/>
      <c r="AN399" s="315"/>
      <c r="AP399" s="346"/>
      <c r="AQ399" s="300"/>
      <c r="AR399" s="300"/>
      <c r="AS399" s="345"/>
      <c r="AT399" s="345"/>
      <c r="AU399" s="300"/>
      <c r="AV399" s="313"/>
      <c r="AX399" s="349"/>
      <c r="AY399" s="290"/>
      <c r="AZ399" s="290"/>
      <c r="BA399" s="350"/>
      <c r="BB399" s="350"/>
      <c r="BC399" s="290"/>
      <c r="BD399" s="281"/>
      <c r="BF399" s="346"/>
      <c r="BG399" s="300"/>
      <c r="BH399" s="300"/>
      <c r="BI399" s="345"/>
      <c r="BJ399" s="345"/>
      <c r="BK399" s="300"/>
      <c r="BL399" s="286"/>
    </row>
    <row r="400" ht="22.5" customHeight="1">
      <c r="A400" s="368"/>
      <c r="B400" s="444"/>
      <c r="C400" s="195"/>
      <c r="D400" s="195"/>
      <c r="E400" s="199"/>
      <c r="F400" s="199"/>
      <c r="G400" s="195"/>
      <c r="H400" s="371"/>
      <c r="J400" s="194"/>
      <c r="K400" s="61"/>
      <c r="L400" s="61"/>
      <c r="M400" s="81"/>
      <c r="N400" s="81"/>
      <c r="O400" s="61"/>
      <c r="P400" s="269"/>
      <c r="R400" s="194"/>
      <c r="S400" s="61"/>
      <c r="T400" s="61"/>
      <c r="U400" s="81"/>
      <c r="V400" s="81"/>
      <c r="W400" s="61"/>
      <c r="X400" s="269"/>
      <c r="Z400" s="194"/>
      <c r="AA400" s="61"/>
      <c r="AB400" s="61"/>
      <c r="AC400" s="81"/>
      <c r="AD400" s="81"/>
      <c r="AE400" s="61"/>
      <c r="AF400" s="269"/>
      <c r="AH400" s="349"/>
      <c r="AI400" s="290"/>
      <c r="AJ400" s="290"/>
      <c r="AK400" s="350"/>
      <c r="AL400" s="350"/>
      <c r="AM400" s="290"/>
      <c r="AN400" s="315"/>
      <c r="AP400" s="346"/>
      <c r="AQ400" s="300"/>
      <c r="AR400" s="300"/>
      <c r="AS400" s="345"/>
      <c r="AT400" s="345"/>
      <c r="AU400" s="300"/>
      <c r="AV400" s="313"/>
      <c r="AX400" s="349"/>
      <c r="AY400" s="290"/>
      <c r="AZ400" s="290"/>
      <c r="BA400" s="350"/>
      <c r="BB400" s="350"/>
      <c r="BC400" s="290"/>
      <c r="BD400" s="281"/>
      <c r="BF400" s="346"/>
      <c r="BG400" s="300"/>
      <c r="BH400" s="300"/>
      <c r="BI400" s="345"/>
      <c r="BJ400" s="345"/>
      <c r="BK400" s="300"/>
      <c r="BL400" s="286"/>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row>
    <row r="998" ht="22.5" customHeight="1">
      <c r="A998" s="368"/>
      <c r="B998" s="554"/>
      <c r="C998" s="555"/>
      <c r="D998" s="109"/>
      <c r="E998" s="556"/>
      <c r="F998" s="556"/>
      <c r="G998" s="557"/>
      <c r="H998" s="558" t="b">
        <v>0</v>
      </c>
      <c r="I998" s="258"/>
      <c r="J998" s="194"/>
      <c r="K998" s="61"/>
      <c r="L998" s="61"/>
      <c r="M998" s="81"/>
      <c r="N998" s="81"/>
      <c r="O998" s="61"/>
      <c r="P998" s="269" t="b">
        <v>0</v>
      </c>
      <c r="Q998" s="258"/>
      <c r="Y998" s="258"/>
      <c r="AO998" s="258"/>
      <c r="AW998" s="258"/>
      <c r="BE998" s="258"/>
    </row>
    <row r="999" ht="22.5" customHeight="1">
      <c r="A999" s="368"/>
      <c r="B999" s="554"/>
      <c r="C999" s="109"/>
      <c r="D999" s="109"/>
      <c r="E999" s="556"/>
      <c r="F999" s="556"/>
      <c r="G999" s="557"/>
      <c r="H999" s="558" t="b">
        <v>0</v>
      </c>
      <c r="I999" s="258"/>
      <c r="J999" s="194"/>
      <c r="K999" s="61"/>
      <c r="L999" s="61"/>
      <c r="M999" s="81"/>
      <c r="N999" s="81"/>
      <c r="O999" s="61"/>
      <c r="P999" s="269" t="b">
        <v>0</v>
      </c>
      <c r="Q999" s="258"/>
      <c r="Y999" s="258"/>
      <c r="AO999" s="258"/>
      <c r="AW999" s="258"/>
      <c r="BE999" s="258"/>
    </row>
    <row r="1000" ht="22.5" customHeight="1">
      <c r="A1000" s="368"/>
      <c r="B1000" s="554"/>
      <c r="C1000" s="109"/>
      <c r="D1000" s="109"/>
      <c r="E1000" s="556"/>
      <c r="F1000" s="556"/>
      <c r="G1000" s="557"/>
      <c r="H1000" s="558" t="b">
        <v>0</v>
      </c>
      <c r="I1000" s="258"/>
      <c r="J1000" s="194"/>
      <c r="K1000" s="61"/>
      <c r="L1000" s="61"/>
      <c r="M1000" s="81"/>
      <c r="N1000" s="81"/>
      <c r="O1000" s="61"/>
      <c r="P1000" s="269" t="b">
        <v>0</v>
      </c>
      <c r="Q1000" s="258"/>
      <c r="Y1000" s="258"/>
      <c r="AO1000" s="258"/>
      <c r="AW1000" s="258"/>
      <c r="BE1000" s="258"/>
    </row>
    <row r="1001" ht="22.5" customHeight="1">
      <c r="A1001" s="368"/>
      <c r="B1001" s="554"/>
      <c r="C1001" s="109"/>
      <c r="D1001" s="109"/>
      <c r="E1001" s="556"/>
      <c r="F1001" s="556"/>
      <c r="G1001" s="557"/>
      <c r="H1001" s="558" t="b">
        <v>0</v>
      </c>
      <c r="I1001" s="258"/>
      <c r="J1001" s="194"/>
      <c r="K1001" s="61"/>
      <c r="L1001" s="61"/>
      <c r="M1001" s="81"/>
      <c r="N1001" s="81"/>
      <c r="O1001" s="61"/>
      <c r="P1001" s="269" t="b">
        <v>0</v>
      </c>
      <c r="Q1001" s="258"/>
      <c r="Y1001" s="258"/>
      <c r="AO1001" s="258"/>
      <c r="AW1001" s="258"/>
      <c r="BE1001" s="258"/>
    </row>
    <row r="1002" ht="22.5" customHeight="1">
      <c r="A1002" s="368"/>
      <c r="B1002" s="554"/>
      <c r="C1002" s="109"/>
      <c r="D1002" s="109"/>
      <c r="E1002" s="556"/>
      <c r="F1002" s="556"/>
      <c r="G1002" s="557"/>
      <c r="H1002" s="558" t="b">
        <v>0</v>
      </c>
      <c r="I1002" s="258"/>
      <c r="J1002" s="194"/>
      <c r="K1002" s="61"/>
      <c r="L1002" s="61"/>
      <c r="M1002" s="81"/>
      <c r="N1002" s="81"/>
      <c r="O1002" s="61"/>
      <c r="P1002" s="269" t="b">
        <v>0</v>
      </c>
      <c r="Q1002" s="258"/>
      <c r="Y1002" s="258"/>
      <c r="AO1002" s="258"/>
      <c r="AW1002" s="258"/>
      <c r="BE1002" s="258"/>
    </row>
    <row r="1003" ht="22.5" customHeight="1">
      <c r="A1003" s="368"/>
      <c r="B1003" s="554"/>
      <c r="C1003" s="109"/>
      <c r="D1003" s="109"/>
      <c r="E1003" s="556"/>
      <c r="F1003" s="556"/>
      <c r="G1003" s="557"/>
      <c r="H1003" s="558" t="b">
        <v>0</v>
      </c>
      <c r="I1003" s="258"/>
      <c r="J1003" s="194"/>
      <c r="K1003" s="61"/>
      <c r="L1003" s="61"/>
      <c r="M1003" s="81"/>
      <c r="N1003" s="81"/>
      <c r="O1003" s="61"/>
      <c r="P1003" s="269" t="b">
        <v>0</v>
      </c>
      <c r="Q1003" s="258"/>
      <c r="Y1003" s="258"/>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sheetData>
  <conditionalFormatting sqref="K7:K22">
    <cfRule type="expression" dxfId="12" priority="1">
      <formula>COUNTIF(#REF!, K7)&gt;1</formula>
    </cfRule>
  </conditionalFormatting>
  <conditionalFormatting sqref="L7:L22">
    <cfRule type="expression" dxfId="12" priority="2">
      <formula>COUNTIF(#REF!, L7)&gt;1</formula>
    </cfRule>
  </conditionalFormatting>
  <conditionalFormatting sqref="K103:K104">
    <cfRule type="expression" dxfId="12" priority="3">
      <formula>COUNTIF(C:C, K103)&gt;1</formula>
    </cfRule>
  </conditionalFormatting>
  <conditionalFormatting sqref="L103:L104">
    <cfRule type="expression" dxfId="12" priority="4">
      <formula>COUNTIF(D:D, L103)&gt;1</formula>
    </cfRule>
  </conditionalFormatting>
  <conditionalFormatting sqref="K54">
    <cfRule type="expression" dxfId="12" priority="5">
      <formula>COUNTIF(#REF!, K54)&gt;1</formula>
    </cfRule>
  </conditionalFormatting>
  <conditionalFormatting sqref="L54">
    <cfRule type="expression" dxfId="12" priority="6">
      <formula>COUNTIF(#REF!, L54)&gt;1</formula>
    </cfRule>
  </conditionalFormatting>
  <conditionalFormatting sqref="D23:D78">
    <cfRule type="expression" dxfId="12" priority="7">
      <formula>COUNTIF(#REF!, D23)&gt;1</formula>
    </cfRule>
  </conditionalFormatting>
  <conditionalFormatting sqref="D23:D78">
    <cfRule type="expression" dxfId="12" priority="8">
      <formula>COUNTIF(#REF!, D23)&gt;1</formula>
    </cfRule>
  </conditionalFormatting>
  <conditionalFormatting sqref="D2:D3 D12:D22">
    <cfRule type="expression" dxfId="12" priority="9">
      <formula>COUNTIF(#REF!, D2)&gt;1</formula>
    </cfRule>
  </conditionalFormatting>
  <conditionalFormatting sqref="D2:D3 D12:D22">
    <cfRule type="expression" dxfId="12" priority="10">
      <formula>COUNTIF(#REF!, D2)&gt;1</formula>
    </cfRule>
  </conditionalFormatting>
  <conditionalFormatting sqref="AI122">
    <cfRule type="expression" dxfId="12" priority="11">
      <formula>COUNTIF(AY:AY, AI122)&gt;1</formula>
    </cfRule>
  </conditionalFormatting>
  <conditionalFormatting sqref="C85">
    <cfRule type="expression" dxfId="12" priority="12">
      <formula>COUNTIF(S:S, C85)&gt;1</formula>
    </cfRule>
  </conditionalFormatting>
  <conditionalFormatting sqref="D85">
    <cfRule type="expression" dxfId="12" priority="13">
      <formula>COUNTIF(T:T, D85)&gt;1</formula>
    </cfRule>
  </conditionalFormatting>
  <conditionalFormatting sqref="K1 K23:K53 K55:K102 K105:K1008">
    <cfRule type="expression" dxfId="12" priority="14">
      <formula>COUNTIF(K:K, K1)&gt;1</formula>
    </cfRule>
  </conditionalFormatting>
  <conditionalFormatting sqref="L1 L23:L53 L55:L102 L105:L1008">
    <cfRule type="expression" dxfId="12" priority="15">
      <formula>COUNTIF(L:L, L1)&gt;1</formula>
    </cfRule>
  </conditionalFormatting>
  <conditionalFormatting sqref="S1 S8:S1008 AY14 AI15">
    <cfRule type="expression" dxfId="12" priority="16">
      <formula>COUNTIF(S:S, S1)&gt;1</formula>
    </cfRule>
  </conditionalFormatting>
  <conditionalFormatting sqref="T1 AJ1:AJ1008 AZ1:AZ103 T8:T1008 AS11 AZ105:AZ1008">
    <cfRule type="expression" dxfId="12" priority="17">
      <formula>COUNTIF(T:T, T1)&gt;1</formula>
    </cfRule>
  </conditionalFormatting>
  <conditionalFormatting sqref="AA1:AA1008 AQ1:AQ1008 BG1:BG1008 BH2 AY10 AR11">
    <cfRule type="expression" dxfId="12" priority="18">
      <formula>COUNTIF(AA:AA, AA1)&gt;1</formula>
    </cfRule>
  </conditionalFormatting>
  <conditionalFormatting sqref="AB1:AB1008 AR1:AR1008 BH1:BH1008 AZ10 AS11 AA32">
    <cfRule type="expression" dxfId="12" priority="19">
      <formula>COUNTIF(AB:AB, AB1)&gt;1</formula>
    </cfRule>
  </conditionalFormatting>
  <conditionalFormatting sqref="C1 S2:S7 AI2:AI4 AY4 C79:C84 C86:C119 C121:C1008">
    <cfRule type="expression" dxfId="12" priority="20">
      <formula>COUNTIF(C:C, C1)&gt;1</formula>
    </cfRule>
  </conditionalFormatting>
  <conditionalFormatting sqref="D1 T2:T7 AJ2:AJ357 AZ2:AZ103 AS11 D79:D84 D86:D119 AZ105:AZ363 D121:D1008">
    <cfRule type="expression" dxfId="12" priority="21">
      <formula>COUNTIF(D:D, D1)&gt;1</formula>
    </cfRule>
  </conditionalFormatting>
  <dataValidations>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BB2:BB976 AL2:AL994">
      <formula1>"Luis,Jesus,Clara,Noel,Daniela,Mariadelaida,Eduardo,Alexis,Diana,Francisco,Enrique,Rafael,Aegis,Maria Celeste"</formula1>
    </dataValidation>
    <dataValidation type="list" allowBlank="1" sqref="BA2:BA976 AK2:AK994 E2:E1003">
      <formula1>"Mexico,Costa Rica,Panama,Belize,Dominican Republic,Nicaragua,El Salvador,Guatemala,Honduras"</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AP2:AP992 BF2:BF992 R2:R993 Z2:Z994 AH2:AH994 B2:B1003 J2:J1008">
      <formula1>OR(NOT(ISERROR(DATEVALUE(B2))), AND(ISNUMBER(B2), LEFT(CELL("format", B2))="D"))</formula1>
    </dataValidation>
    <dataValidation type="list" allowBlank="1" sqref="AT2:AT992 BJ2:BJ992">
      <formula1>"Luis,Jesus,Clara,Noel,Daniela,Mariadelaida,Eduardo,Edvaldo,Alexis,Francisco,Enrique,Rafael,Aegis"</formula1>
    </dataValidation>
    <dataValidation allowBlank="1" showDropDown="1" sqref="AY2:AZ976 BC2:BC976 AQ2:AR992 AU2:AU992 BG2:BH992 BK2:BK992 S2:T993 W2:W993 AA2:AB994 AE2:AE994 AI2:AJ994 AM2:AM994 C2:D1003 G2:G1003 K2:L1008 O2:O1008"/>
    <dataValidation type="list" allowBlank="1" sqref="AS2:AS992 BI2:BI992 AC2:AC994 M2:M1008">
      <formula1>"Argentina,Colombia,Ecuador,Chile,Paraguay,Uruguay,Peru,Bolivia"</formula1>
    </dataValidation>
    <dataValidation type="list" allowBlank="1" sqref="N2:N1008">
      <formula1>"Luis,Jesus,Clara,Noel,Daniela,Mariadelaida,Enrique,Rafael,Francisco,Maria Celeste"</formula1>
    </dataValidation>
  </dataValidations>
  <drawing r:id="rId1"/>
  <tableParts count="8">
    <tablePart r:id="rId10"/>
    <tablePart r:id="rId11"/>
    <tablePart r:id="rId12"/>
    <tablePart r:id="rId13"/>
    <tablePart r:id="rId14"/>
    <tablePart r:id="rId15"/>
    <tablePart r:id="rId16"/>
    <tablePart r:id="rId17"/>
  </tableParts>
</worksheet>
</file>