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tc={c90af485-a380-4a7d-854d-ec3e0e0ac21c}</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90af485-a380-4a7d-854d-ec3e0e0ac21c}"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<sst xmlns="http://schemas.openxmlformats.org/spreadsheetml/2006/main" count="13475" uniqueCount="6110">
  <si>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</si>
  <si>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</si>
  <si>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</si>
  <si>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</si>
  <si>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</si>
  <si>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</si>
  <si>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</si>
  <si>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</si>
  <si>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</si>
  <si>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</si>
  <si>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</si>
  <si>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</si>
  <si>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</si>
  <si>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</si>
  <si>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</si>
  <si>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</si>
  <si>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</si>
  <si>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</si>
  <si>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</si>
  <si>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</si>
  <si>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</si>
  <si>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</si>
  <si>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</si>
  <si>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</si>
  <si>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</si>
  <si>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</si>
  <si>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</si>
  <si>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</si>
  <si>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</si>
  <si>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</si>
  <si>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</si>
  <si>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</si>
  <si>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</si>
  <si>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</si>
  <si>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</si>
  <si>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</si>
  <si>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</si>
  <si>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</si>
  <si>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</si>
  <si>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</si>
  <si>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</si>
  <si>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</si>
  <si>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</si>
  <si>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</si>
  <si>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</si>
  <si>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</si>
  <si>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</si>
  <si>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</si>
  <si>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</si>
  <si>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</si>
  <si>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</si>
  <si>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</si>
  <si>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</si>
  <si>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</si>
  <si>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</si>
  <si>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</si>
  <si>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</si>
  <si>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</si>
  <si>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</si>
  <si>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</si>
  <si>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</si>
  <si>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</si>
  <si>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</si>
  <si>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</si>
  <si>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</si>
  <si>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</si>
  <si>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</si>
  <si>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</si>
  <si>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</si>
  <si>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</si>
  <si>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</si>
  <si>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</si>
  <si>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</si>
  <si>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</si>
  <si>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</si>
  <si>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</si>
  <si>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</si>
  <si>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</si>
  <si>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</si>
  <si>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</si>
  <si>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</si>
  <si>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</si>
  <si>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</si>
  <si>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</si>
  <si>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</si>
  <si>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</si>
  <si>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</si>
  <si>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</si>
  <si>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</si>
  <si>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</si>
  <si>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</si>
  <si>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</si>
  <si>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</si>
  <si>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</si>
  <si>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</si>
  <si>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</si>
  <si>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</si>
  <si>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</si>
  <si>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</si>
  <si>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</si>
  <si>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</si>
  <si>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</si>
  <si>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</si>
  <si>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</si>
  <si>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</si>
  <si>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</si>
  <si>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</si>
  <si>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</si>
  <si>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</si>
  <si>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</si>
  <si>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</si>
  <si>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</si>
  <si>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</si>
  <si>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</si>
  <si>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</si>
  <si>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</si>
  <si>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</si>
  <si>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</si>
  <si>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</si>
  <si>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</si>
  <si>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</si>
  <si>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</si>
  <si>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</si>
  <si>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</si>
  <si>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</si>
  <si>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</si>
  <si>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</si>
  <si>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</si>
  <si>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</si>
  <si>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</si>
  <si>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</si>
  <si>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</si>
  <si>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</si>
  <si>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</si>
  <si>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</si>
  <si>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</si>
  <si>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</si>
  <si>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</si>
  <si>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</si>
  <si>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</si>
  <si>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</si>
  <si>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</si>
  <si>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</si>
  <si>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</si>
  <si>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</si>
  <si>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</si>
  <si>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</si>
  <si>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</si>
  <si>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</si>
  <si>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</si>
  <si>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</si>
  <si>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</si>
  <si>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</si>
  <si>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</si>
  <si>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</si>
  <si>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</si>
  <si>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</si>
  <si>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</si>
  <si>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</si>
  <si>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</si>
  <si>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</si>
  <si>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</si>
  <si>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</si>
  <si>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</si>
  <si>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</si>
  <si>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</si>
  <si>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</si>
  <si>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</si>
  <si>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</si>
  <si>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</si>
  <si>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</si>
  <si>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</si>
  <si>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</si>
  <si>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</si>
  <si>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</si>
  <si>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</si>
  <si>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</si>
  <si>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</si>
  <si>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</si>
  <si>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</si>
  <si>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</si>
  <si>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</si>
  <si>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</si>
  <si>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</si>
  <si>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</si>
  <si>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</si>
  <si>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</si>
  <si>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</si>
  <si>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</si>
  <si>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</si>
  <si>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</si>
  <si>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</si>
  <si>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</si>
  <si>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</si>
  <si>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</si>
  <si>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</si>
  <si>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</si>
  <si>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</si>
  <si>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</si>
  <si>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</si>
  <si>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</si>
  <si>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</si>
  <si>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</si>
  <si>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</si>
  <si>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</si>
  <si>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</si>
  <si>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</si>
  <si>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</si>
  <si>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</si>
  <si>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</si>
  <si>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</si>
  <si>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</si>
  <si>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</si>
  <si>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</si>
  <si>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</si>
  <si>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</si>
  <si>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</si>
  <si>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</si>
  <si>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</si>
  <si>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</si>
  <si>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</si>
  <si>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</si>
  <si>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</si>
  <si>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</si>
  <si>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</si>
  <si>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</si>
  <si>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</si>
  <si>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</si>
  <si>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</si>
  <si>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</si>
  <si>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</si>
  <si>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</si>
  <si>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</si>
  <si>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</si>
  <si>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</si>
  <si>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</si>
  <si>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</si>
  <si>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</si>
  <si>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</si>
  <si>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</si>
  <si>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</si>
  <si>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</si>
  <si>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</si>
  <si>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</si>
  <si>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</si>
  <si>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</si>
  <si>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</si>
  <si>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</si>
  <si>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</si>
  <si>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</si>
  <si>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</si>
  <si>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</si>
  <si>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</si>
  <si>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</si>
  <si>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</si>
  <si>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</si>
  <si>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</si>
  <si>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</si>
  <si>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</si>
  <si>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</si>
  <si>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</si>
  <si>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</si>
  <si>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</si>
  <si>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</si>
  <si>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</si>
  <si>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</si>
  <si>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</si>
  <si>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</si>
  <si>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</si>
  <si>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</si>
  <si>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</si>
  <si>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</si>
  <si>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</si>
  <si>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</si>
  <si>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</si>
  <si>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</si>
  <si>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</si>
  <si>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</si>
  <si>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</si>
  <si>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</si>
  <si>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</si>
  <si>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</si>
  <si>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</si>
  <si>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</si>
  <si>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</si>
  <si>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</si>
  <si>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</si>
  <si>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</si>
  <si>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</si>
  <si>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</si>
  <si>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</si>
  <si>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</si>
  <si>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</si>
  <si>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</si>
  <si>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</si>
  <si>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</si>
  <si>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</si>
  <si>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</si>
  <si>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</si>
  <si>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</si>
  <si>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</si>
  <si>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</si>
  <si>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</si>
  <si>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</si>
  <si>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</si>
  <si>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</si>
  <si>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</si>
  <si>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</si>
  <si>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</si>
  <si>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</si>
  <si>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</si>
  <si>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</si>
  <si>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</si>
  <si>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</si>
  <si>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</si>
  <si>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</si>
  <si>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</si>
  <si>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</si>
  <si>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</si>
  <si>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</si>
  <si>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</si>
  <si>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</si>
  <si>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</si>
  <si>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</si>
  <si>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</si>
  <si>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</si>
  <si>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</si>
  <si>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</si>
  <si>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</si>
  <si>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</si>
  <si>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</si>
  <si>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</si>
  <si>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</si>
  <si>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</si>
  <si>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</si>
  <si>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</si>
  <si>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</si>
  <si>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</si>
  <si>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</si>
  <si>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</si>
  <si>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</si>
  <si>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</si>
  <si>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</si>
  <si>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</si>
  <si>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</si>
  <si>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</si>
  <si>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</si>
  <si>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</si>
  <si>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</si>
  <si>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</si>
  <si>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</si>
  <si>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</si>
  <si>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</si>
  <si>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</si>
  <si>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</si>
  <si>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</si>
  <si>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</si>
  <si>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</si>
  <si>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</si>
  <si>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</si>
  <si>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</si>
  <si>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</si>
  <si>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</si>
  <si>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</si>
  <si>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</si>
  <si>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</si>
  <si>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</si>
  <si>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</si>
  <si>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</si>
  <si>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</si>
  <si>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</si>
  <si>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</si>
  <si>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</si>
  <si>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</si>
  <si>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</si>
  <si>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</si>
  <si>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</si>
  <si>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</si>
  <si>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</si>
  <si>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</si>
  <si>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</si>
  <si>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</si>
  <si>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</si>
  <si>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</si>
  <si>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</si>
  <si>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</si>
  <si>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</si>
  <si>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</si>
  <si>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</si>
  <si>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</si>
  <si>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</si>
  <si>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</si>
  <si>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</si>
  <si>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</si>
  <si>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</si>
  <si>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</si>
  <si>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</si>
  <si>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</si>
  <si>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</si>
  <si>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</si>
  <si>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</si>
  <si>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</si>
  <si>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</si>
  <si>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</si>
  <si>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</si>
  <si>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</si>
  <si>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</si>
  <si>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</si>
  <si>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</si>
  <si>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</si>
  <si>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</si>
  <si>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</si>
  <si>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</si>
  <si>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</si>
  <si>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</si>
  <si>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</si>
  <si>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</si>
  <si>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</si>
  <si>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</si>
  <si>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</si>
  <si>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</si>
  <si>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</si>
  <si>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</si>
  <si>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</si>
  <si>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</si>
  <si>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</si>
  <si>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</si>
  <si>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</si>
  <si>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</si>
  <si>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</si>
  <si>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</si>
  <si>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</si>
  <si>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</si>
  <si>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</si>
  <si>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</si>
  <si>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</si>
  <si>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</si>
  <si>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</si>
  <si>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</si>
  <si>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</si>
  <si>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</si>
  <si>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</si>
  <si>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</si>
  <si>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</si>
  <si>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</si>
  <si>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</si>
  <si>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</si>
  <si>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</si>
  <si>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</si>
  <si>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</si>
  <si>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</si>
  <si>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</si>
  <si>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</si>
  <si>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</si>
  <si>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</si>
  <si>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</si>
  <si>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</si>
  <si>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</si>
  <si>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</si>
  <si>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</si>
  <si>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</si>
  <si>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</si>
  <si>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</si>
  <si>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</si>
  <si>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</si>
  <si>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</si>
  <si>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</si>
  <si>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</si>
  <si>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</si>
  <si>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</si>
  <si>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</si>
  <si>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</si>
  <si>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</si>
  <si>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</si>
  <si>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</si>
  <si>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</si>
  <si>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</si>
  <si>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</si>
  <si>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</si>
  <si>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</si>
  <si>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</si>
  <si>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</si>
  <si>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</si>
  <si>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</si>
  <si>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</si>
  <si>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</si>
  <si>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</si>
  <si>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</si>
  <si>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</si>
  <si>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</si>
  <si>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</si>
  <si>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</si>
  <si>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</si>
  <si>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</si>
  <si>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</si>
  <si>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</si>
  <si>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</si>
  <si>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</si>
  <si>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</si>
  <si>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</si>
  <si>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</si>
  <si>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</si>
  <si>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</si>
  <si>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</si>
  <si>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</si>
  <si>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</si>
  <si>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</si>
  <si>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</si>
  <si>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</si>
  <si>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</si>
  <si>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</si>
  <si>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</si>
  <si>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</si>
  <si>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</si>
  <si>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</si>
  <si>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</si>
  <si>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</si>
  <si>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</si>
  <si>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</si>
  <si>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</si>
  <si>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</si>
  <si>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</si>
  <si>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</si>
  <si>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</si>
  <si>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</si>
  <si>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</si>
  <si>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</si>
  <si>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</si>
  <si>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</si>
  <si>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</si>
  <si>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</si>
  <si>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</si>
  <si>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</si>
  <si>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</si>
  <si>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</si>
  <si>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</si>
  <si>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</si>
  <si>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</si>
  <si>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</si>
  <si>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</si>
  <si>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</si>
  <si>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</si>
  <si>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</si>
  <si>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</si>
  <si>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</si>
  <si>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</si>
  <si>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</si>
  <si>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</si>
  <si>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</si>
  <si>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</si>
  <si>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</si>
  <si>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</si>
  <si>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</si>
  <si>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</si>
  <si>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</si>
  <si>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</si>
  <si>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</si>
  <si>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</si>
  <si>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</si>
  <si>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</si>
  <si>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</si>
  <si>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</si>
  <si>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</si>
  <si>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</si>
  <si>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</si>
  <si>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</si>
  <si>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</si>
  <si>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</si>
  <si>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</si>
  <si>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</si>
  <si>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</si>
  <si>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</si>
  <si>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</si>
  <si>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</si>
  <si>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</si>
  <si>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</si>
  <si>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</si>
  <si>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</si>
  <si>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</si>
  <si>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</si>
  <si>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</si>
  <si>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</si>
  <si>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</si>
  <si>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</si>
  <si>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</si>
  <si>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</si>
  <si>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</si>
  <si>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</si>
  <si>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</si>
  <si>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</si>
  <si>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</si>
  <si>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</si>
  <si>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</si>
  <si>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</si>
  <si>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</si>
  <si>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</si>
  <si>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</si>
  <si>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</si>
  <si>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</si>
  <si>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</si>
  <si>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</si>
  <si>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</si>
  <si>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</si>
  <si>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</si>
  <si>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</si>
  <si>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</si>
  <si>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</si>
  <si>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</si>
  <si>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</si>
  <si>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</si>
  <si>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</si>
  <si>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</si>
  <si>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</si>
  <si>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</si>
  <si>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</si>
  <si>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</si>
  <si>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</si>
  <si>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</si>
  <si>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</si>
  <si>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</si>
  <si>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</si>
  <si>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</si>
  <si>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</si>
  <si>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</si>
  <si>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</si>
  <si>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</si>
  <si>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</si>
  <si>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</si>
  <si>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</si>
  <si>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</si>
  <si>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</si>
  <si>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</si>
  <si>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</si>
  <si>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</si>
  <si>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</si>
  <si>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</si>
  <si>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</si>
  <si>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</si>
  <si>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</si>
  <si>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</si>
  <si>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</si>
  <si>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</si>
  <si>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</si>
  <si>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</si>
  <si>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</si>
  <si>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</si>
  <si>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</si>
  <si>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</si>
  <si>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</si>
  <si>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</si>
  <si>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</si>
  <si>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</si>
  <si>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</si>
  <si>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</si>
  <si>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</si>
  <si>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</si>
  <si>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</si>
  <si>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</si>
  <si>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</si>
  <si>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</si>
  <si>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</si>
  <si>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</si>
  <si>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</si>
  <si>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</si>
  <si>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</si>
  <si>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</si>
  <si>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</si>
  <si>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</si>
  <si>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</si>
  <si>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</si>
  <si>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</si>
  <si>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</si>
  <si>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</si>
  <si>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</si>
  <si>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</si>
  <si>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</si>
  <si>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</si>
  <si>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</si>
  <si>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</si>
  <si>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</si>
  <si>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</si>
  <si>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</si>
  <si>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</si>
  <si>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</si>
  <si>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</si>
  <si>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</si>
  <si>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</si>
  <si>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</si>
  <si>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</si>
  <si>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</si>
  <si>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</si>
  <si>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</si>
  <si>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</si>
  <si>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</si>
  <si>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</si>
  <si>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</si>
  <si>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</si>
  <si>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</si>
  <si>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</si>
  <si>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</si>
  <si>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</si>
  <si>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</si>
  <si>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</si>
  <si>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</si>
  <si>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</si>
  <si>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</si>
  <si>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</si>
  <si>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</si>
  <si>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</si>
  <si>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</si>
  <si>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</si>
  <si>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</si>
  <si>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</si>
  <si>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</si>
  <si>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</si>
  <si>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</si>
  <si>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</si>
  <si>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</si>
  <si>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</si>
  <si>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</si>
  <si>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</si>
  <si>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</si>
  <si>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</si>
  <si>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</si>
  <si>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</si>
  <si>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</si>
  <si>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</si>
  <si>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</si>
  <si>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</si>
  <si>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</si>
  <si>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</si>
  <si>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</si>
  <si>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</si>
  <si>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</si>
  <si>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</si>
  <si>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</si>
  <si>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</si>
  <si>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</si>
  <si>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</si>
  <si>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</si>
  <si>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</si>
  <si>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</si>
  <si>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</si>
  <si>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</si>
  <si>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</si>
  <si>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</si>
  <si>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</si>
  <si>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</si>
  <si>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</si>
  <si>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</si>
  <si>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</si>
  <si>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</si>
  <si>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</si>
  <si>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</si>
  <si>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</si>
  <si>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</si>
  <si>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</si>
  <si>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</si>
  <si>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</si>
  <si>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</si>
  <si>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</si>
  <si>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</si>
  <si>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</si>
  <si>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</si>
  <si>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</si>
  <si>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</si>
  <si>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</si>
  <si>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</si>
  <si>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</si>
  <si>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</si>
  <si>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</si>
  <si>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</si>
  <si>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</si>
  <si>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</si>
  <si>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</si>
  <si>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</si>
  <si>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</si>
  <si>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</si>
  <si>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</si>
  <si>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</si>
  <si>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</si>
  <si>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</si>
  <si>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</si>
  <si>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</si>
  <si>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</si>
  <si>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</si>
  <si>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</si>
  <si>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</si>
  <si>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</si>
  <si>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</si>
  <si>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</si>
  <si>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</si>
  <si>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</si>
  <si>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</si>
  <si>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</si>
  <si>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</si>
  <si>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</si>
  <si>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</si>
  <si>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</si>
  <si>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</si>
  <si>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</si>
  <si>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</si>
  <si>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</si>
  <si>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</si>
  <si>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</si>
  <si>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</si>
  <si>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</si>
  <si>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</si>
  <si>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</si>
  <si>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</si>
  <si>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</si>
  <si>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</si>
  <si>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</si>
  <si>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</si>
  <si>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</si>
  <si>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</si>
  <si>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</si>
  <si>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</si>
  <si>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</si>
  <si>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</si>
  <si>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</si>
  <si>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</si>
  <si>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</si>
  <si>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</si>
  <si>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</si>
  <si>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</si>
  <si>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</si>
  <si>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</si>
  <si>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</si>
  <si>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</si>
  <si>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</si>
  <si>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</si>
  <si>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</si>
  <si>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</si>
  <si>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</si>
  <si>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</si>
  <si>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</si>
  <si>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</si>
  <si>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</si>
  <si>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</si>
  <si>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</si>
  <si>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</si>
  <si>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</si>
  <si>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</si>
  <si>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</si>
  <si>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</si>
  <si>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</si>
  <si>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</si>
  <si>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</si>
  <si>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</si>
  <si>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</si>
  <si>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</si>
  <si>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</si>
  <si>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</si>
  <si>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</si>
  <si>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</si>
  <si>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</si>
  <si>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</si>
  <si>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</si>
  <si>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</si>
  <si>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</si>
  <si>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</si>
  <si>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</si>
  <si>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</si>
  <si>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</si>
  <si>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</si>
  <si>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</si>
  <si>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</si>
  <si>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</si>
  <si>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</si>
  <si>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</si>
  <si>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</si>
  <si>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</si>
  <si>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</si>
  <si>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</si>
  <si>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</si>
  <si>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</si>
  <si>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</si>
  <si>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</si>
  <si>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</si>
  <si>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</si>
  <si>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</si>
  <si>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</si>
  <si>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</si>
  <si>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</si>
  <si>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</si>
  <si>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</si>
  <si>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</si>
  <si>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</si>
  <si>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</si>
  <si>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</si>
  <si>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</si>
  <si>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</si>
  <si>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</si>
  <si>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</si>
  <si>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</si>
  <si>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</si>
  <si>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</si>
  <si>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</si>
  <si>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</si>
  <si>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</si>
  <si>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</si>
  <si>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</si>
  <si>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</si>
  <si>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</si>
  <si>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</si>
  <si>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</si>
  <si>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</si>
  <si>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</si>
  <si>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</si>
  <si>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</si>
  <si>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</si>
  <si>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</si>
  <si>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</si>
  <si>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</si>
  <si>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</si>
  <si>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</si>
  <si>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</si>
  <si>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</si>
  <si>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</si>
  <si>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</si>
  <si>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</si>
  <si>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</si>
  <si>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</si>
  <si>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</si>
  <si>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</si>
  <si>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</si>
  <si>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</si>
  <si>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</si>
  <si>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</si>
  <si>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</si>
  <si>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</si>
  <si>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</si>
  <si>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</si>
  <si>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</si>
  <si>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</si>
  <si>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</si>
  <si>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</si>
  <si>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</si>
  <si>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</si>
  <si>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</si>
  <si>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</si>
  <si>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</si>
  <si>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</si>
  <si>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</si>
  <si>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</si>
  <si>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</si>
  <si>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</si>
  <si>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</si>
  <si>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</si>
  <si>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</si>
  <si>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</si>
  <si>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</si>
  <si>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</si>
  <si>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</si>
  <si>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</si>
  <si>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</si>
  <si>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</si>
  <si>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</si>
  <si>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</si>
  <si>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</si>
  <si>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</si>
  <si>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</si>
  <si>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</si>
  <si>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</si>
  <si>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</si>
  <si>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</si>
  <si>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</si>
  <si>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</si>
  <si>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</si>
  <si>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</si>
  <si>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</si>
  <si>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</si>
  <si>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</si>
  <si>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</si>
  <si>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</si>
  <si>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</si>
  <si>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</si>
  <si>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</si>
  <si>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</si>
  <si>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</si>
  <si>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</si>
  <si>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</si>
  <si>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</si>
  <si>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</si>
  <si>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</si>
  <si>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</si>
  <si>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</si>
  <si>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</si>
  <si>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</si>
  <si>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</si>
  <si>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</si>
  <si>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</si>
  <si>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</si>
  <si>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</si>
  <si>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</si>
  <si>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</si>
  <si>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</si>
  <si>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</si>
  <si>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</si>
  <si>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</si>
  <si>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</si>
  <si>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</si>
  <si>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</si>
  <si>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</si>
  <si>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</si>
  <si>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</si>
  <si>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</si>
  <si>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</si>
  <si>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</si>
  <si>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</si>
  <si>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</si>
  <si>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</si>
  <si>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</si>
  <si>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</si>
  <si>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</si>
  <si>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</si>
  <si>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</si>
  <si>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</si>
  <si>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</si>
  <si>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</si>
  <si>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</si>
  <si>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</si>
  <si>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</si>
  <si>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</si>
  <si>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</si>
  <si>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</si>
  <si>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</si>
  <si>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</si>
  <si>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</si>
  <si>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</si>
  <si>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</si>
  <si>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</si>
  <si>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</si>
  <si>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</si>
  <si>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</si>
  <si>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</si>
  <si>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</si>
  <si>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</si>
  <si>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</si>
  <si>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</si>
  <si>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</si>
  <si>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</si>
  <si>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</si>
  <si>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</si>
  <si>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</si>
  <si>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</si>
  <si>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</si>
  <si>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</si>
  <si>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</si>
  <si>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</si>
  <si>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</si>
  <si>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</si>
  <si>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</si>
  <si>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</si>
  <si>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</si>
  <si>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</si>
  <si>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</si>
  <si>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</si>
  <si>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</si>
  <si>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</si>
  <si>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</si>
  <si>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</si>
  <si>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</si>
  <si>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</si>
  <si>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</si>
  <si>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</si>
  <si>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</si>
  <si>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</si>
  <si>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</si>
  <si>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</si>
  <si>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</si>
  <si>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</si>
  <si>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</si>
  <si>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</si>
  <si>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</si>
  <si>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</si>
  <si>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</si>
  <si>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</si>
  <si>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</si>
  <si>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</si>
  <si>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</si>
  <si>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</si>
  <si>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</si>
  <si>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</si>
  <si>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</si>
  <si>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</si>
  <si>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</si>
  <si>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</si>
  <si>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</si>
  <si>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</si>
  <si>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</si>
  <si>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</si>
  <si>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</si>
  <si>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</si>
  <si>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</si>
  <si>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</si>
  <si>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</si>
  <si>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</si>
  <si>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</si>
  <si>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</si>
  <si>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</si>
  <si>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</si>
  <si>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</si>
  <si>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</si>
  <si>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</si>
  <si>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</si>
  <si>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</si>
  <si>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</si>
  <si>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</si>
  <si>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</si>
  <si>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</si>
  <si>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</si>
  <si>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</si>
  <si>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</si>
  <si>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</si>
  <si>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</si>
  <si>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</si>
  <si>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</si>
  <si>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</si>
  <si>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</si>
  <si>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</si>
  <si>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</si>
  <si>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</si>
  <si>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</si>
  <si>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</si>
  <si>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</si>
  <si>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</si>
  <si>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</si>
  <si>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</si>
  <si>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</si>
  <si>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</si>
  <si>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</si>
  <si>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</si>
  <si>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</si>
  <si>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</si>
  <si>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</si>
  <si>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</si>
  <si>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</si>
  <si>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</si>
  <si>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</si>
  <si>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</si>
  <si>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</si>
  <si>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</si>
  <si>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</si>
  <si>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</si>
  <si>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</si>
  <si>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</si>
  <si>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</si>
  <si>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</si>
  <si>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</si>
  <si>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</si>
  <si>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</si>
  <si>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</si>
  <si>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</si>
  <si>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</si>
  <si>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</si>
  <si>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</si>
  <si>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</si>
  <si>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</si>
  <si>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</si>
  <si>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</si>
  <si>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</si>
  <si>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</si>
  <si>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</si>
  <si>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</si>
  <si>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</si>
  <si>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</si>
  <si>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</si>
  <si>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</si>
  <si>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</si>
  <si>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</si>
  <si>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</si>
  <si>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</si>
  <si>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</si>
  <si>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</si>
  <si>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</si>
  <si>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</si>
  <si>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</si>
  <si>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</si>
  <si>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</si>
  <si>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</si>
  <si>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</si>
  <si>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</si>
  <si>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</si>
  <si>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</si>
  <si>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</si>
  <si>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</si>
  <si>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</si>
  <si>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</si>
  <si>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</si>
  <si>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</si>
  <si>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</si>
  <si>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</si>
  <si>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</si>
  <si>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</si>
  <si>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</si>
  <si>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</si>
  <si>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</si>
  <si>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</si>
  <si>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</si>
  <si>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</si>
  <si>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</si>
  <si>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</si>
  <si>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</si>
  <si>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</si>
  <si>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</si>
  <si>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</si>
  <si>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</si>
  <si>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</si>
  <si>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</si>
  <si>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</si>
  <si>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</si>
  <si>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</si>
  <si>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</si>
  <si>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</si>
  <si>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</si>
  <si>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</si>
  <si>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</si>
  <si>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</si>
  <si>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</si>
  <si>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</si>
  <si>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</si>
  <si>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</si>
  <si>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</si>
  <si>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</si>
  <si>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</si>
  <si>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</si>
  <si>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</si>
  <si>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</si>
  <si>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</si>
  <si>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</si>
  <si>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</si>
  <si>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</si>
  <si>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</si>
  <si>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</si>
  <si>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</si>
  <si>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</si>
  <si>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</si>
  <si>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</si>
  <si>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</si>
  <si>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</si>
  <si>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</si>
  <si>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</si>
  <si>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</si>
  <si>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</si>
  <si>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</si>
  <si>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</si>
  <si>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</si>
  <si>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</si>
  <si>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</si>
  <si>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</si>
  <si>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</si>
  <si>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</si>
  <si>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</si>
  <si>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</si>
  <si>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</si>
  <si>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</si>
  <si>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</si>
  <si>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</si>
  <si>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</si>
  <si>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</si>
  <si>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</si>
  <si>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</si>
  <si>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</si>
  <si>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</si>
  <si>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</si>
  <si>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</si>
  <si>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</si>
  <si>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</si>
  <si>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</si>
  <si>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</si>
  <si>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</si>
  <si>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</si>
  <si>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</si>
  <si>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</si>
  <si>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</si>
  <si>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</si>
  <si>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</si>
  <si>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</si>
  <si>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</si>
  <si>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</si>
  <si>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</si>
  <si>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</si>
  <si>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</si>
  <si>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</si>
  <si>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</si>
  <si>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</si>
  <si>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</si>
  <si>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</si>
  <si>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</si>
  <si>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</si>
  <si>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</si>
  <si>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</si>
  <si>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</si>
  <si>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</si>
  <si>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</si>
  <si>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</si>
  <si>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</si>
  <si>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</si>
  <si>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</si>
  <si>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</si>
  <si>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</si>
  <si>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</si>
  <si>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</si>
  <si>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</si>
  <si>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</si>
  <si>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</si>
  <si>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</si>
  <si>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</si>
  <si>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</si>
  <si>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</si>
  <si>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</si>
  <si>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</si>
  <si>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</si>
  <si>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</si>
  <si>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</si>
  <si>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</si>
  <si>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</si>
  <si>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</si>
  <si>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</si>
  <si>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</si>
  <si>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</si>
  <si>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</si>
  <si>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</si>
  <si>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</si>
  <si>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</si>
  <si>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</si>
  <si>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</si>
  <si>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</si>
  <si>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</si>
  <si>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</si>
  <si>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</si>
  <si>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</si>
  <si>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</si>
  <si>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</si>
  <si>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</si>
  <si>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</si>
  <si>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</si>
  <si>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</si>
  <si>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</si>
  <si>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</si>
  <si>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</si>
  <si>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</si>
  <si>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</si>
  <si>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</si>
  <si>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</si>
  <si>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</si>
  <si>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</si>
  <si>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</si>
  <si>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</si>
  <si>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</si>
  <si>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</si>
  <si>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</si>
  <si>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</si>
  <si>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</si>
  <si>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</si>
  <si>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</si>
  <si>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</si>
  <si>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</si>
  <si>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</si>
  <si>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</si>
  <si>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</si>
  <si>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</si>
  <si>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</si>
  <si>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</si>
  <si>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</si>
  <si>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</si>
  <si>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</si>
  <si>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</si>
  <si>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</si>
  <si>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</si>
  <si>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</si>
  <si>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</si>
  <si>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</si>
  <si>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</si>
  <si>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</si>
  <si>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</si>
  <si>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</si>
  <si>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</si>
  <si>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</si>
  <si>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</si>
  <si>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</si>
  <si>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</si>
  <si>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</si>
  <si>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</si>
  <si>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</si>
  <si>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</si>
  <si>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</si>
  <si>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</si>
  <si>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</si>
  <si>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</si>
  <si>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</si>
  <si>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</si>
  <si>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</si>
  <si>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</si>
  <si>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</si>
  <si>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</si>
  <si>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</si>
  <si>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</si>
  <si>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</si>
  <si>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</si>
  <si>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</si>
  <si>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</si>
  <si>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</si>
  <si>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</si>
  <si>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</si>
  <si>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</si>
  <si>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</si>
  <si>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</si>
  <si>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</si>
  <si>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</si>
  <si>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</si>
  <si>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</si>
  <si>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</si>
  <si>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</si>
  <si>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</si>
  <si>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</si>
  <si>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</si>
  <si>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</si>
  <si>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</si>
  <si>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</si>
  <si>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</si>
  <si>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</si>
  <si>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</si>
  <si>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</si>
  <si>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</si>
  <si>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</si>
  <si>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</si>
  <si>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</si>
  <si>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</si>
  <si>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</si>
  <si>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</si>
  <si>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</si>
  <si>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</si>
  <si>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</si>
  <si>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</si>
  <si>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</si>
  <si>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</si>
  <si>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</si>
  <si>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</si>
  <si>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</si>
  <si>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</si>
  <si>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</si>
  <si>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</si>
  <si>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</si>
  <si>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</si>
  <si>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</si>
  <si>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</si>
  <si>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</si>
  <si>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</si>
  <si>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</si>
  <si>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</si>
  <si>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</si>
  <si>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</si>
  <si>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</si>
  <si>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</si>
  <si>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</si>
  <si>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</si>
  <si>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</si>
  <si>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</si>
  <si>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</si>
  <si>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</si>
  <si>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</si>
  <si>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</si>
  <si>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</si>
  <si>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</si>
  <si>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</si>
  <si>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</si>
  <si>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</si>
  <si>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</si>
  <si>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</si>
  <si>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</si>
  <si>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</si>
  <si>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</si>
  <si>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</si>
  <si>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</si>
  <si>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</si>
  <si>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</si>
  <si>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</si>
  <si>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</si>
  <si>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</si>
  <si>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</si>
  <si>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</si>
  <si>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</si>
  <si>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</si>
  <si>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</si>
  <si>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</si>
  <si>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</si>
  <si>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</si>
  <si>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</si>
  <si>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</si>
  <si>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</si>
  <si>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</si>
  <si>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</si>
  <si>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</si>
  <si>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</si>
  <si>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</si>
  <si>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</si>
  <si>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</si>
  <si>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</si>
  <si>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</si>
  <si>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</si>
  <si>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</si>
  <si>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</si>
  <si>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</si>
  <si>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</si>
  <si>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</si>
  <si>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</si>
  <si>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</si>
  <si>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</si>
  <si>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</si>
  <si>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</si>
  <si>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</si>
  <si>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</si>
  <si>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</si>
  <si>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</si>
  <si>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</si>
  <si>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</si>
  <si>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</si>
  <si>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</si>
  <si>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</si>
  <si>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</si>
  <si>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</si>
  <si>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</si>
  <si>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</si>
  <si>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</si>
  <si>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</si>
  <si>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</si>
  <si>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</si>
  <si>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</si>
  <si>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</si>
  <si>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</si>
  <si>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</si>
  <si>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</si>
  <si>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</si>
  <si>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</si>
  <si>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</si>
  <si>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</si>
  <si>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</si>
  <si>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</si>
  <si>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</si>
  <si>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</si>
  <si>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</si>
  <si>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</si>
  <si>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</si>
  <si>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</si>
  <si>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</si>
  <si>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</si>
  <si>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</si>
  <si>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</si>
  <si>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</si>
  <si>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</si>
  <si>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</si>
  <si>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</si>
  <si>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</si>
  <si>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</si>
  <si>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</si>
  <si>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</si>
  <si>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</si>
  <si>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</si>
  <si>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</si>
  <si>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</si>
  <si>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</si>
  <si>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</si>
  <si>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</si>
  <si>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</si>
  <si>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</si>
  <si>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</si>
  <si>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</si>
  <si>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</si>
  <si>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</si>
  <si>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</si>
  <si>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</si>
  <si>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</si>
  <si>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</si>
  <si>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</si>
  <si>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</si>
  <si>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</si>
  <si>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</si>
  <si>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</si>
  <si>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</si>
  <si>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</si>
  <si>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</si>
  <si>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</si>
  <si>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</si>
  <si>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</si>
  <si>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</si>
  <si>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</si>
  <si>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</si>
  <si>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</si>
  <si>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</si>
  <si>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</si>
  <si>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</si>
  <si>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</si>
  <si>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</si>
  <si>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</si>
  <si>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</si>
  <si>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</si>
  <si>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</si>
  <si>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</si>
  <si>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</si>
  <si>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</si>
  <si>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</si>
  <si>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</si>
  <si>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</si>
  <si>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</si>
  <si>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</si>
  <si>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</si>
  <si>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</si>
  <si>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</si>
  <si>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</si>
  <si>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</si>
  <si>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</si>
  <si>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</si>
  <si>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</si>
  <si>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</si>
  <si>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</si>
  <si>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</si>
  <si>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</si>
  <si>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</si>
  <si>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</si>
  <si>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</si>
  <si>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</si>
  <si>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</si>
  <si>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</si>
  <si>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</si>
  <si>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</si>
  <si>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</si>
  <si>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</si>
  <si>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</si>
  <si>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</si>
  <si>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</si>
  <si>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</si>
  <si>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</si>
  <si>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</si>
  <si>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</si>
  <si>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</si>
  <si>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</si>
  <si>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</si>
  <si>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</si>
  <si>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</si>
  <si>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</si>
  <si>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</si>
  <si>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</si>
  <si>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</si>
  <si>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</si>
  <si>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</si>
  <si>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</si>
  <si>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</si>
  <si>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</si>
  <si>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</si>
  <si>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</si>
  <si>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</si>
  <si>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</si>
  <si>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</si>
  <si>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</si>
  <si>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</si>
  <si>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</si>
  <si>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</si>
  <si>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</si>
  <si>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</si>
  <si>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</si>
  <si>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</si>
  <si>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</si>
  <si>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</si>
  <si>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</si>
  <si>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</si>
  <si>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</si>
  <si>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</si>
  <si>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</si>
  <si>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</si>
  <si>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</si>
  <si>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</si>
  <si>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</si>
  <si>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</si>
  <si>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</si>
  <si>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</si>
  <si>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</si>
  <si>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</si>
  <si>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</si>
  <si>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</si>
  <si>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</si>
  <si>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</si>
  <si>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</si>
  <si>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</si>
  <si>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</si>
  <si>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</si>
  <si>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</si>
  <si>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</si>
  <si>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</si>
  <si>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</si>
  <si>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</si>
  <si>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</si>
  <si>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</si>
  <si>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</si>
  <si>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</si>
  <si>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</si>
  <si>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</si>
  <si>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</si>
  <si>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</si>
  <si>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</si>
  <si>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</si>
  <si>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</si>
  <si>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</si>
  <si>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</si>
  <si>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</si>
  <si>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</si>
  <si>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</si>
  <si>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</si>
  <si>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</si>
  <si>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</si>
  <si>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</si>
  <si>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</si>
  <si>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</si>
  <si>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</si>
  <si>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</si>
  <si>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</si>
  <si>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</si>
  <si>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</si>
  <si>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</si>
  <si>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</si>
  <si>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</si>
  <si>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</si>
  <si>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</si>
  <si>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</si>
  <si>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</si>
  <si>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</si>
  <si>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</si>
  <si>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</si>
  <si>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</si>
  <si>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</si>
  <si>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</si>
  <si>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</si>
  <si>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</si>
  <si>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</si>
  <si>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</si>
  <si>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</si>
  <si>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</si>
  <si>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</si>
  <si>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</si>
  <si>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</si>
  <si>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</si>
  <si>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</si>
  <si>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</si>
  <si>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</si>
  <si>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</si>
  <si>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</si>
  <si>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</si>
  <si>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</si>
  <si>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</si>
  <si>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</si>
  <si>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</si>
  <si>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</si>
  <si>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</si>
  <si>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</si>
  <si>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</si>
  <si>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</si>
  <si>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</si>
  <si>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</si>
  <si>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</si>
  <si>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</si>
  <si>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</si>
  <si>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</si>
  <si>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</si>
  <si>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</si>
  <si>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</si>
  <si>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</si>
  <si>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</si>
  <si>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</si>
  <si>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</si>
  <si>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</si>
  <si>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</si>
  <si>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</si>
  <si>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</si>
  <si>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</si>
  <si>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</si>
  <si>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</si>
  <si>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</si>
  <si>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</si>
  <si>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</si>
  <si>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</si>
  <si>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</si>
  <si>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</si>
  <si>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</si>
  <si>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</si>
  <si>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</si>
  <si>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</si>
  <si>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</si>
  <si>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</si>
  <si>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</si>
  <si>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</si>
  <si>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</si>
  <si>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</si>
  <si>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</si>
  <si>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</si>
  <si>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</si>
  <si>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</si>
  <si>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</si>
  <si>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</si>
  <si>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</si>
  <si>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</si>
  <si>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</si>
  <si>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</si>
  <si>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</si>
  <si>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</si>
  <si>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</si>
  <si>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</si>
  <si>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</si>
  <si>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</si>
  <si>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</si>
  <si>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</si>
  <si>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</si>
  <si>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</si>
  <si>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</si>
  <si>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</si>
  <si>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</si>
  <si>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</si>
  <si>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</si>
  <si>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</si>
  <si>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</si>
  <si>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</si>
  <si>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</si>
  <si>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</si>
  <si>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</si>
  <si>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</si>
  <si>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</si>
  <si>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</si>
  <si>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</si>
  <si>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</si>
  <si>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</si>
  <si>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</si>
  <si>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</si>
  <si>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</si>
  <si>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</si>
  <si>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</si>
  <si>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</si>
  <si>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</si>
  <si>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</si>
  <si>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</si>
  <si>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</si>
  <si>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</si>
  <si>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</si>
  <si>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</si>
  <si>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</si>
  <si>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</si>
  <si>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</si>
  <si>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</si>
  <si>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</si>
  <si>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</si>
  <si>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</si>
  <si>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</si>
  <si>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</si>
  <si>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</si>
  <si>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</si>
  <si>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</si>
  <si>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</si>
  <si>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</si>
  <si>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</si>
  <si>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</si>
  <si>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</si>
  <si>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</si>
  <si>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</si>
  <si>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</si>
  <si>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</si>
  <si>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</si>
  <si>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</si>
  <si>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</si>
  <si>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</si>
  <si>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</si>
  <si>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</si>
  <si>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</si>
  <si>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</si>
  <si>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</si>
  <si>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</si>
  <si>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</si>
  <si>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</si>
  <si>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</si>
  <si>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</si>
  <si>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</si>
  <si>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</si>
  <si>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</si>
  <si>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</si>
  <si>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</si>
  <si>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</si>
  <si>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</si>
  <si>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</si>
  <si>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</si>
  <si>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</si>
  <si>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</si>
  <si>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</si>
  <si>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</si>
  <si>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</si>
  <si>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</si>
  <si>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</si>
  <si>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</si>
  <si>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</si>
  <si>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</si>
  <si>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</si>
  <si>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</si>
  <si>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</si>
  <si>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</si>
  <si>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</si>
  <si>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</si>
  <si>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</si>
  <si>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</si>
  <si>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</si>
  <si>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</si>
  <si>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</si>
  <si>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</si>
  <si>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</si>
  <si>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</si>
  <si>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</si>
  <si>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</si>
  <si>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</si>
  <si>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</si>
  <si>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</si>
  <si>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</si>
  <si>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</si>
  <si>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</si>
  <si>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</si>
  <si>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</si>
  <si>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</si>
  <si>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</si>
  <si>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</si>
  <si>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</si>
  <si>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</si>
  <si>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</si>
  <si>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</si>
  <si>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</si>
  <si>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</si>
  <si>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</si>
  <si>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</si>
  <si>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</si>
  <si>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</si>
  <si>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</si>
  <si>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</si>
  <si>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</si>
  <si>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</si>
  <si>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</si>
  <si>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</si>
  <si>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</si>
  <si>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</si>
  <si>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</si>
  <si>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</si>
  <si>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</si>
  <si>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</si>
  <si>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</si>
  <si>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</si>
  <si>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</si>
  <si>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</si>
  <si>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</si>
  <si>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</si>
  <si>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</si>
  <si>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</si>
  <si>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</si>
  <si>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</si>
  <si>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</si>
  <si>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</si>
  <si>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</si>
  <si>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</si>
  <si>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</si>
  <si>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</si>
  <si>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</si>
  <si>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</si>
  <si>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</si>
  <si>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</si>
  <si>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</si>
  <si>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</si>
  <si>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</si>
  <si>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</si>
  <si>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</si>
  <si>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</si>
  <si>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</si>
  <si>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</si>
  <si>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</si>
  <si>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</si>
  <si>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</si>
  <si>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</si>
  <si>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</si>
  <si>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</si>
  <si>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</si>
  <si>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</si>
  <si>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</si>
  <si>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</si>
  <si>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</si>
  <si>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</si>
  <si>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</si>
  <si>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</si>
  <si>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</si>
  <si>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</si>
  <si>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</si>
  <si>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</si>
  <si>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</si>
  <si>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</si>
  <si>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</si>
  <si>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</si>
  <si>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</si>
  <si>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</si>
  <si>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</si>
  <si>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</si>
  <si>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</si>
  <si>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</si>
  <si>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</si>
  <si>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</si>
  <si>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</si>
  <si>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</si>
  <si>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</si>
  <si>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</si>
  <si>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</si>
  <si>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</si>
  <si>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</si>
  <si>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</si>
  <si>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</si>
  <si>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</si>
  <si>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</si>
  <si>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</si>
  <si>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</si>
  <si>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</si>
  <si>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</si>
  <si>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</si>
  <si>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</si>
  <si>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</si>
  <si>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</si>
  <si>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</si>
  <si>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</si>
  <si>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</si>
  <si>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</si>
  <si>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</si>
  <si>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</si>
  <si>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</si>
  <si>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</si>
  <si>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</si>
  <si>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</si>
  <si>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</si>
  <si>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</si>
  <si>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</si>
  <si>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</si>
  <si>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</si>
  <si>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</si>
  <si>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</si>
  <si>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</si>
  <si>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</si>
  <si>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</si>
  <si>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</si>
  <si>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</si>
  <si>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</si>
  <si>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</si>
  <si>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</si>
  <si>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</si>
  <si>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</si>
  <si>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</si>
  <si>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</si>
  <si>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</si>
  <si>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</si>
  <si>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</si>
  <si>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</si>
  <si>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</si>
  <si>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</si>
  <si>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</si>
  <si>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</si>
  <si>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</si>
  <si>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</si>
  <si>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</si>
  <si>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</si>
  <si>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</si>
  <si>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</si>
  <si>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</si>
  <si>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</si>
  <si>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</si>
  <si>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</si>
  <si>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</si>
  <si>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</si>
  <si>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</si>
  <si>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</si>
  <si>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</si>
  <si>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</si>
  <si>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</si>
  <si>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</si>
  <si>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</si>
  <si>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</si>
  <si>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</si>
  <si>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</si>
  <si>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</si>
  <si>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</si>
  <si>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</si>
  <si>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</si>
  <si>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</si>
  <si>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</si>
  <si>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</si>
  <si>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</si>
  <si>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</si>
  <si>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</si>
  <si>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</si>
  <si>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</si>
  <si>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</si>
  <si>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</si>
  <si>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</si>
  <si>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</si>
  <si>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</si>
  <si>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</si>
  <si>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</si>
  <si>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</si>
  <si>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</si>
  <si>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</si>
  <si>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</si>
  <si>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</si>
  <si>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</si>
  <si>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</si>
  <si>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</si>
  <si>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</si>
  <si>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</si>
  <si>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</si>
  <si>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</si>
  <si>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</si>
  <si>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</si>
  <si>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</si>
  <si>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</si>
  <si>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</si>
  <si>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</si>
  <si>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</si>
  <si>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</si>
  <si>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</si>
  <si>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</si>
  <si>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</si>
  <si>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</si>
  <si>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</si>
  <si>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</si>
  <si>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</si>
  <si>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</si>
  <si>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</si>
  <si>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</si>
  <si>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</si>
  <si>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</si>
  <si>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</si>
  <si>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</si>
  <si>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</si>
  <si>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</si>
  <si>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</si>
  <si>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</si>
  <si>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</si>
  <si>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</si>
  <si>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</si>
  <si>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</si>
  <si>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</si>
  <si>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</si>
  <si>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</si>
  <si>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</si>
  <si>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</si>
  <si>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</si>
  <si>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</si>
  <si>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</si>
  <si>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</si>
  <si>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</si>
  <si>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</si>
  <si>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</si>
  <si>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</si>
  <si>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</si>
  <si>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</si>
  <si>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</si>
  <si>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</si>
  <si>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</si>
  <si>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</si>
  <si>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</si>
  <si>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</si>
  <si>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</si>
  <si>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</si>
  <si>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</si>
  <si>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</si>
  <si>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</si>
  <si>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</si>
  <si>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</si>
  <si>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</si>
  <si>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</si>
  <si>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</si>
  <si>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</si>
  <si>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</si>
  <si>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</si>
  <si>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</si>
  <si>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</si>
  <si>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</si>
  <si>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</si>
  <si>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</si>
  <si>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</si>
  <si>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</si>
  <si>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</si>
  <si>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</si>
  <si>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</si>
  <si>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</si>
  <si>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</si>
  <si>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</si>
  <si>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</si>
  <si>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</si>
  <si>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</si>
  <si>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</si>
  <si>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</si>
  <si>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</si>
  <si>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</si>
  <si>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</si>
  <si>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</si>
  <si>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</si>
  <si>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</si>
  <si>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</si>
  <si>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</si>
  <si>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</si>
  <si>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</si>
  <si>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</si>
  <si>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</si>
  <si>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</si>
  <si>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</si>
  <si>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</si>
  <si>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</si>
  <si>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</si>
  <si>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</si>
  <si>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</si>
  <si>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</si>
  <si>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</si>
  <si>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</si>
  <si>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</si>
  <si>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</si>
  <si>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</si>
  <si>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</si>
  <si>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</si>
  <si>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</si>
  <si>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</si>
  <si>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</si>
  <si>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</si>
  <si>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</si>
  <si>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</si>
  <si>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</si>
  <si>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</si>
  <si>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</si>
  <si>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</si>
  <si>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</si>
  <si>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</si>
  <si>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</si>
  <si>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</si>
  <si>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</si>
  <si>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</si>
  <si>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</si>
  <si>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</si>
  <si>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</si>
  <si>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</si>
  <si>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</si>
  <si>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</si>
  <si>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</si>
  <si>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</si>
  <si>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</si>
  <si>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</si>
  <si>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</si>
  <si>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</si>
  <si>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</si>
  <si>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</si>
  <si>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</si>
  <si>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</si>
  <si>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</si>
  <si>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</si>
  <si>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</si>
  <si>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</si>
  <si>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</si>
  <si>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</si>
  <si>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</si>
  <si>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</si>
  <si>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</si>
  <si>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</si>
  <si>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</si>
  <si>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</si>
  <si>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</si>
  <si>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</si>
  <si>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</si>
  <si>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</si>
  <si>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</si>
  <si>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</si>
  <si>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</si>
  <si>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</si>
  <si>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</si>
  <si>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</si>
  <si>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</si>
  <si>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</si>
  <si>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</si>
  <si>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</si>
  <si>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</si>
  <si>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</si>
  <si>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</si>
  <si>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</si>
  <si>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</si>
  <si>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</si>
  <si>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</si>
  <si>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</si>
  <si>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</si>
  <si>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</si>
  <si>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</si>
  <si>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</si>
  <si>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</si>
  <si>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</si>
  <si>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</si>
  <si>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</si>
  <si>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</si>
  <si>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</si>
  <si>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</si>
  <si>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</si>
  <si>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</si>
  <si>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</si>
  <si>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</si>
  <si>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</si>
  <si>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</si>
  <si>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</si>
  <si>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</si>
  <si>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</si>
  <si>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</si>
  <si>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</si>
  <si>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</si>
  <si>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</si>
  <si>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</si>
  <si>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</si>
  <si>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</si>
  <si>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</si>
  <si>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</si>
  <si>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</si>
  <si>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</si>
  <si>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</si>
  <si>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</si>
  <si>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</si>
  <si>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</si>
  <si>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</si>
  <si>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</si>
  <si>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</si>
  <si>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</si>
  <si>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</si>
  <si>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</si>
  <si>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</si>
  <si>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</si>
  <si>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</si>
  <si>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</si>
  <si>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</si>
  <si>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</si>
  <si>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</si>
  <si>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</si>
  <si>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</si>
  <si>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</si>
  <si>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</si>
  <si>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</si>
  <si>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</si>
  <si>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</si>
  <si>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</si>
  <si>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</si>
  <si>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</si>
  <si>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</si>
  <si>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</si>
  <si>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</si>
  <si>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</si>
  <si>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</si>
  <si>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</si>
  <si>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</si>
  <si>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</si>
  <si>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</si>
  <si>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</si>
  <si>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</si>
  <si>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</si>
  <si>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</si>
  <si>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</si>
  <si>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</si>
  <si>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</si>
  <si>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</si>
  <si>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</si>
  <si>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</si>
  <si>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</si>
  <si>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</si>
  <si>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</si>
  <si>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</si>
  <si>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</si>
  <si>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</si>
  <si>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</si>
  <si>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</si>
  <si>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</si>
  <si>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</si>
  <si>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</si>
  <si>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</si>
  <si>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</si>
  <si>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</si>
  <si>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</si>
  <si>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</si>
  <si>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</si>
  <si>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</si>
  <si>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</si>
  <si>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</si>
  <si>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</si>
  <si>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</si>
  <si>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</si>
  <si>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</si>
  <si>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</si>
  <si>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</si>
  <si>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</si>
  <si>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</si>
  <si>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</si>
  <si>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</si>
  <si>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</si>
  <si>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</si>
  <si>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</si>
  <si>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</si>
  <si>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</si>
  <si>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</si>
  <si>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</si>
  <si>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</si>
  <si>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</si>
  <si>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</si>
  <si>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</si>
  <si>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</si>
  <si>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</si>
  <si>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</si>
  <si>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</si>
  <si>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</si>
  <si>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</si>
  <si>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</si>
  <si>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</si>
  <si>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</si>
  <si>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</si>
  <si>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</si>
  <si>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</si>
  <si>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</si>
  <si>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</si>
  <si>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</si>
  <si>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</si>
  <si>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</si>
  <si>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</si>
  <si>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</si>
  <si>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</si>
  <si>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</si>
  <si>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</si>
  <si>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</si>
  <si>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</si>
  <si>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</si>
  <si>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</si>
  <si>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</si>
  <si>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</si>
  <si>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</si>
  <si>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</si>
  <si>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</si>
  <si>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</si>
  <si>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</si>
  <si>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</si>
  <si>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</si>
  <si>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</si>
  <si>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</si>
  <si>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</si>
  <si>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</si>
  <si>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</si>
  <si>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</si>
  <si>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</si>
  <si>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</si>
  <si>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</si>
  <si>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</si>
  <si>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</si>
  <si>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</si>
  <si>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</si>
  <si>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</si>
  <si>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</si>
  <si>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</si>
  <si>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</si>
  <si>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</si>
  <si>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</si>
  <si>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</si>
  <si>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</si>
  <si>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</si>
  <si>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</si>
  <si>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</si>
  <si>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</si>
  <si>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</si>
  <si>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</si>
  <si>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</si>
  <si>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</si>
  <si>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</si>
  <si>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</si>
  <si>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</si>
  <si>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</si>
  <si>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</si>
  <si>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</si>
  <si>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</si>
  <si>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</si>
  <si>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</si>
  <si>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</si>
  <si>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</si>
  <si>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</si>
  <si>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</si>
  <si>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</si>
  <si>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</si>
  <si>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</si>
  <si>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</si>
  <si>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</si>
  <si>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</si>
  <si>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</si>
  <si>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</si>
  <si>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</si>
  <si>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</si>
  <si>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</si>
  <si>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</si>
  <si>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</si>
  <si>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</si>
  <si>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</si>
  <si>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</si>
  <si>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</si>
  <si>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</si>
  <si>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</si>
  <si>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</si>
  <si>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</si>
  <si>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</si>
  <si>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</si>
  <si>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</si>
  <si>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</si>
  <si>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</si>
  <si>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</si>
  <si>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</si>
  <si>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</si>
  <si>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</si>
  <si>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</si>
  <si>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</si>
  <si>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</si>
  <si>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</si>
  <si>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</si>
  <si>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</si>
  <si>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</si>
  <si>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</si>
  <si>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</si>
  <si>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</si>
  <si>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</si>
  <si>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</si>
  <si>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</si>
  <si>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</si>
  <si>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</si>
  <si>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</si>
  <si>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</si>
  <si>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</si>
  <si>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</si>
  <si>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</si>
  <si>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</si>
  <si>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</si>
  <si>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</si>
  <si>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</si>
  <si>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</si>
  <si>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</si>
  <si>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</si>
  <si>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</si>
  <si>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</si>
  <si>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</si>
  <si>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</si>
  <si>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</si>
  <si>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</si>
  <si>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</si>
  <si>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</si>
  <si>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</si>
  <si>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</si>
  <si>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</si>
  <si>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</si>
  <si>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</si>
  <si>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</si>
  <si>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</si>
  <si>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</si>
  <si>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</si>
  <si>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</si>
  <si>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</si>
  <si>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</si>
  <si>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</si>
  <si>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</si>
  <si>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</si>
  <si>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</si>
  <si>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</si>
  <si>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</si>
  <si>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</si>
  <si>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</si>
  <si>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</si>
  <si>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</si>
  <si>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</si>
  <si>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</si>
  <si>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</si>
  <si>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</si>
  <si>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</si>
  <si>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</si>
  <si>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</si>
  <si>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</si>
  <si>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</si>
  <si>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</si>
  <si>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</si>
  <si>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</si>
  <si>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</si>
  <si>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</si>
  <si>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</si>
  <si>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</si>
  <si>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</si>
  <si>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</si>
  <si>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</si>
  <si>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</si>
  <si>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</si>
  <si>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</si>
  <si>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</si>
  <si>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</si>
  <si>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</si>
  <si>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</si>
  <si>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</si>
  <si>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</si>
  <si>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</si>
  <si>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</si>
  <si>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</si>
  <si>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</si>
  <si>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</si>
  <si>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</si>
  <si>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</si>
  <si>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</si>
  <si>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</si>
  <si>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</si>
  <si>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</si>
  <si>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</si>
  <si>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</si>
  <si>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</si>
  <si>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</si>
  <si>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</si>
  <si>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</si>
  <si>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</si>
  <si>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</si>
  <si>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</si>
  <si>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</si>
  <si>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</si>
  <si>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</si>
  <si>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</si>
  <si>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</si>
  <si>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</si>
  <si>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</si>
  <si>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</si>
  <si>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</si>
  <si>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</si>
  <si>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</si>
  <si>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</si>
  <si>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</si>
  <si>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</si>
  <si>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</si>
  <si>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</si>
  <si>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</si>
  <si>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</si>
  <si>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</si>
  <si>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</si>
  <si>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</si>
  <si>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</si>
  <si>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</si>
  <si>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</si>
  <si>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</si>
  <si>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</si>
  <si>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</si>
  <si>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</si>
  <si>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</si>
  <si>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</si>
  <si>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</si>
  <si>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</si>
  <si>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</si>
  <si>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</si>
  <si>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</si>
  <si>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</si>
  <si>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</si>
  <si>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</si>
  <si>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</si>
  <si>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</si>
  <si>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</si>
  <si>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</si>
  <si>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</si>
  <si>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</si>
  <si>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</si>
  <si>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</si>
  <si>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</si>
  <si>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</si>
  <si>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</si>
  <si>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</si>
  <si>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</si>
  <si>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</si>
  <si>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</si>
  <si>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</si>
  <si>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</si>
  <si>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</si>
  <si>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</si>
  <si>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</si>
  <si>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</si>
  <si>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</si>
  <si>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</si>
  <si>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</si>
  <si>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</si>
  <si>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</si>
  <si>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</si>
  <si>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</si>
  <si>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</si>
  <si>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</si>
  <si>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</si>
  <si>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</si>
  <si>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</si>
  <si>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</si>
  <si>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</si>
  <si>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</si>
  <si>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</si>
  <si>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</si>
  <si>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</si>
  <si>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</si>
  <si>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</si>
  <si>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</si>
  <si>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</si>
  <si>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</si>
  <si>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</si>
  <si>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</si>
  <si>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</si>
  <si>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</si>
  <si>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</si>
  <si>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</si>
  <si>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</si>
  <si>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</si>
  <si>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</si>
  <si>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</si>
  <si>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</si>
  <si>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</si>
  <si>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</si>
  <si>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</si>
  <si>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</si>
  <si>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</si>
  <si>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</si>
  <si>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</si>
  <si>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</si>
  <si>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</si>
  <si>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</si>
  <si>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</si>
  <si>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</si>
  <si>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</si>
  <si>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</si>
  <si>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</si>
  <si>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</si>
  <si>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</si>
  <si>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</si>
  <si>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</si>
  <si>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</si>
  <si>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</si>
  <si>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</si>
  <si>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</si>
  <si>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</si>
  <si>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</si>
  <si>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</si>
  <si>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</si>
  <si>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</si>
  <si>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</si>
  <si>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</si>
  <si>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</si>
  <si>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</si>
  <si>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</si>
  <si>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</si>
  <si>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</si>
  <si>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</si>
  <si>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</si>
  <si>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</si>
  <si>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</si>
  <si>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</si>
  <si>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</si>
  <si>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</si>
  <si>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</si>
  <si>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</si>
  <si>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</si>
  <si>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</si>
  <si>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</si>
  <si>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</si>
  <si>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</si>
  <si>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</si>
  <si>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</si>
  <si>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</si>
  <si>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</si>
  <si>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</si>
  <si>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</si>
  <si>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</si>
  <si>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</si>
  <si>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</si>
  <si>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</si>
  <si>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</si>
  <si>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</si>
  <si>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</si>
  <si>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</si>
  <si>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</si>
  <si>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</si>
  <si>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</si>
  <si>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</si>
  <si>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</si>
  <si>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</si>
  <si>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</si>
  <si>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</si>
  <si>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</si>
  <si>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</si>
  <si>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</si>
  <si>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</si>
  <si>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</si>
  <si>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</si>
  <si>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</si>
  <si>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</si>
  <si>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</si>
  <si>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</si>
  <si>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</si>
  <si>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</si>
  <si>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</si>
  <si>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</si>
  <si>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</si>
  <si>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</si>
  <si>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</si>
  <si>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</si>
  <si>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</si>
  <si>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</si>
  <si>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</si>
  <si>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</si>
  <si>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</si>
  <si>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</si>
  <si>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</si>
  <si>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</si>
  <si>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</si>
  <si>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</si>
  <si>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</si>
  <si>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</si>
  <si>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</si>
  <si>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</si>
  <si>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</si>
  <si>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</si>
  <si>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</si>
  <si>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</si>
  <si>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</si>
  <si>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</si>
  <si>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</si>
  <si>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</si>
  <si>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</si>
  <si>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</si>
  <si>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</si>
  <si>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</si>
  <si>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</si>
  <si>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</si>
  <si>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</si>
  <si>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</si>
  <si>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</si>
  <si>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</si>
  <si>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</si>
  <si>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</si>
  <si>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</si>
  <si>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</si>
  <si>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</si>
  <si>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</si>
  <si>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</si>
  <si>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</si>
  <si>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</si>
  <si>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</si>
  <si>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</si>
  <si>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</si>
  <si>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</si>
  <si>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</si>
  <si>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</si>
  <si>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</si>
  <si>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</si>
  <si>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</si>
  <si>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</si>
  <si>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</si>
  <si>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</si>
  <si>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</si>
  <si>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</si>
  <si>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</si>
  <si>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</si>
  <si>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</si>
  <si>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</si>
  <si>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</si>
  <si>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</si>
  <si>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</si>
  <si>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</si>
  <si>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</si>
  <si>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</si>
  <si>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</si>
  <si>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</si>
  <si>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</si>
  <si>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</si>
  <si>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</si>
  <si>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</si>
  <si>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</si>
  <si>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</si>
  <si>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</si>
  <si>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</si>
  <si>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</si>
  <si>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</si>
  <si>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</si>
  <si>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</si>
  <si>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</si>
  <si>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</si>
  <si>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</si>
  <si>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</si>
  <si>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</si>
  <si>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</si>
  <si>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</si>
  <si>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</si>
  <si>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</si>
  <si>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</si>
  <si>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</si>
  <si>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</si>
  <si>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</si>
  <si>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</si>
  <si>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</si>
  <si>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</si>
  <si>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</si>
  <si>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</si>
  <si>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</si>
  <si>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</si>
  <si>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</si>
  <si>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</si>
  <si>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</si>
  <si>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</si>
  <si>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</si>
  <si>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</si>
  <si>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</si>
  <si>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</si>
  <si>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</si>
  <si>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</si>
  <si>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</si>
  <si>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</si>
  <si>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</si>
  <si>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</si>
  <si>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</si>
  <si>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</si>
  <si>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</si>
  <si>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</si>
  <si>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</si>
  <si>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</si>
  <si>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</si>
  <si>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</si>
  <si>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</si>
  <si>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</si>
  <si>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</si>
  <si>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</si>
  <si>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</si>
  <si>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</si>
  <si>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</si>
  <si>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</si>
  <si>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</si>
  <si>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</si>
  <si>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</si>
  <si>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</si>
  <si>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</si>
  <si>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</si>
  <si>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</si>
  <si>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</si>
  <si>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</si>
  <si>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</si>
  <si>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</si>
  <si>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</si>
  <si>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</si>
  <si>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</si>
  <si>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</si>
  <si>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</si>
  <si>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</si>
  <si>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</si>
  <si>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</si>
  <si>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</si>
  <si>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</si>
  <si>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</si>
  <si>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</si>
  <si>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</si>
  <si>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</si>
  <si>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</si>
  <si>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</si>
  <si>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</si>
  <si>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</si>
  <si>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</si>
  <si>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</si>
  <si>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</si>
  <si>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</si>
  <si>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</si>
  <si>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</si>
  <si>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</si>
  <si>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</si>
  <si>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</si>
  <si>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</si>
  <si>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</si>
  <si>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</si>
  <si>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</si>
  <si>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</si>
  <si>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</si>
  <si>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</si>
  <si>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</si>
  <si>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</si>
  <si>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</si>
  <si>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</si>
  <si>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</si>
  <si>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</si>
  <si>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</si>
  <si>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</si>
  <si>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</si>
  <si>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</si>
  <si>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</si>
  <si>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</si>
  <si>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</si>
  <si>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</si>
  <si>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</si>
  <si>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</si>
  <si>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</si>
  <si>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</si>
  <si>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</si>
  <si>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</si>
  <si>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</si>
  <si>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</si>
  <si>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</si>
  <si>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</si>
  <si>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</si>
  <si>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</si>
  <si>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</si>
  <si>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</si>
  <si>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</si>
  <si>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</si>
  <si>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</si>
  <si>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</si>
  <si>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</si>
  <si>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</si>
  <si>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</si>
  <si>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</si>
  <si>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</si>
  <si>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</si>
  <si>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</si>
  <si>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</si>
  <si>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</si>
  <si>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</si>
  <si>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</si>
  <si>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</si>
  <si>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</si>
  <si>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</si>
  <si>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</si>
  <si>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</si>
  <si>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</si>
  <si>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</si>
  <si>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</si>
  <si>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</si>
  <si>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</si>
  <si>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</si>
  <si>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</si>
  <si>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</si>
  <si>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</si>
  <si>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</si>
  <si>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</si>
  <si>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</si>
  <si>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</si>
  <si>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</si>
  <si>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</si>
  <si>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</si>
  <si>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</si>
  <si>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</si>
  <si>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</si>
  <si>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</si>
  <si>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</si>
  <si>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</si>
  <si>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</si>
  <si>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</si>
  <si>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</si>
  <si>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</si>
  <si>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</si>
  <si>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</si>
  <si>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</si>
  <si>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</si>
  <si>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</si>
  <si>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</si>
  <si>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</si>
  <si>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</si>
  <si>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</si>
  <si>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</si>
  <si>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</si>
  <si>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</si>
  <si>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</si>
  <si>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</si>
  <si>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</si>
  <si>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</si>
  <si>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</si>
  <si>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</si>
  <si>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</si>
  <si>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</si>
  <si>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</si>
  <si>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</si>
  <si>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</si>
  <si>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</si>
  <si>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</si>
  <si>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</si>
  <si>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</si>
  <si>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</si>
  <si>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</si>
  <si>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</si>
  <si>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</si>
  <si>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</si>
  <si>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</si>
  <si>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</si>
  <si>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</si>
  <si>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</si>
  <si>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</si>
  <si>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</si>
  <si>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</si>
  <si>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</si>
  <si>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</si>
  <si>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</si>
  <si>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</si>
  <si>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</si>
  <si>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</si>
  <si>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</si>
  <si>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</si>
  <si>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</si>
  <si>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</si>
  <si>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</si>
  <si>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</si>
  <si>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</si>
  <si>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</si>
  <si>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</si>
  <si>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</si>
  <si>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</si>
  <si>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</si>
  <si>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</si>
  <si>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</si>
  <si>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</si>
  <si>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</si>
  <si>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</si>
  <si>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</si>
  <si>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</si>
  <si>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</si>
  <si>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</si>
  <si>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</si>
  <si>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</si>
  <si>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</si>
  <si>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</si>
  <si>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</si>
  <si>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</si>
  <si>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</si>
  <si>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</si>
  <si>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</si>
  <si>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</si>
  <si>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</si>
  <si>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</si>
  <si>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</si>
  <si>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</si>
  <si>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</si>
  <si>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</si>
  <si>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</si>
  <si>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</si>
  <si>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</si>
  <si>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</si>
  <si>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</si>
  <si>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</si>
  <si>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</si>
  <si>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</si>
  <si>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</si>
  <si>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</si>
  <si>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</si>
  <si>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</si>
  <si>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</si>
  <si>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</si>
  <si>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</si>
  <si>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</si>
  <si>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</si>
  <si>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</si>
  <si>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</si>
  <si>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</si>
  <si>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</si>
  <si>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</si>
  <si>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</si>
  <si>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</si>
  <si>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</si>
  <si>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</si>
  <si>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</si>
  <si>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</si>
  <si>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</si>
  <si>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</si>
  <si>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</si>
  <si>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</si>
  <si>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</si>
  <si>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</si>
  <si>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</si>
  <si>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</si>
  <si>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</si>
  <si>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</si>
  <si>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</si>
  <si>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</si>
  <si>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</si>
  <si>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</si>
  <si>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</si>
  <si>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</si>
  <si>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</si>
  <si>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</si>
  <si>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</si>
  <si>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</si>
  <si>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</si>
  <si>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</si>
  <si>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</si>
  <si>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</si>
  <si>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</si>
  <si>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</si>
  <si>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</si>
  <si>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</si>
  <si>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</si>
  <si>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</si>
  <si>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</si>
  <si>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</si>
  <si>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</si>
  <si>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</si>
  <si>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</si>
  <si>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</si>
  <si>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</si>
  <si>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</si>
  <si>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</si>
  <si>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</si>
  <si>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</si>
  <si>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</si>
  <si>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</si>
  <si>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</si>
  <si>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</si>
  <si>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</si>
  <si>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</si>
  <si>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</si>
  <si>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</si>
  <si>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</si>
  <si>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</si>
  <si>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</si>
  <si>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</si>
  <si>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</si>
  <si>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</si>
  <si>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</si>
  <si>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</si>
  <si>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</si>
  <si>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</si>
  <si>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</si>
  <si>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</si>
  <si>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</si>
  <si>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</si>
  <si>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</si>
  <si>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</si>
  <si>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</si>
  <si>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</si>
  <si>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</si>
  <si>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</si>
  <si>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</si>
  <si>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</si>
  <si>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</si>
  <si>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</si>
  <si>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</si>
  <si>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</si>
  <si>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</si>
  <si>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</si>
  <si>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</si>
  <si>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</si>
  <si>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</si>
  <si>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</si>
  <si>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</si>
  <si>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</si>
  <si>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</si>
  <si>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</si>
  <si>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</si>
  <si>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</si>
  <si>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</si>
  <si>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</si>
  <si>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</si>
  <si>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</si>
  <si>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</si>
  <si>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</si>
  <si>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</si>
  <si>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</si>
  <si>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</si>
  <si>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</si>
  <si>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</si>
  <si>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</si>
  <si>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</si>
  <si>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</si>
  <si>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</si>
  <si>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</si>
  <si>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</si>
  <si>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</si>
  <si>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</si>
  <si>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</si>
  <si>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</si>
  <si>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</si>
  <si>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</si>
  <si>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</si>
  <si>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</si>
  <si>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</si>
  <si>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</si>
  <si>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</si>
  <si>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</si>
  <si>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</si>
  <si>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</si>
  <si>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</si>
  <si>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</si>
  <si>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</si>
  <si>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</si>
  <si>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</si>
  <si>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</si>
  <si>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</si>
  <si>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</si>
  <si>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</si>
  <si>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</si>
  <si>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</si>
  <si>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</si>
  <si>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</si>
  <si>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</si>
  <si>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</si>
  <si>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</si>
  <si>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</si>
  <si>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</si>
  <si>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</si>
  <si>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</si>
  <si>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</si>
  <si>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</si>
  <si>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</si>
  <si>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</si>
  <si>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</si>
  <si>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</si>
  <si>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</si>
  <si>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</si>
  <si>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</si>
  <si>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</si>
  <si>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</si>
  <si>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</si>
  <si>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</si>
  <si>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</si>
  <si>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</si>
  <si>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</si>
  <si>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</si>
  <si>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</si>
  <si>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</si>
  <si>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</si>
  <si>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</si>
  <si>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</si>
  <si>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</si>
  <si>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</si>
  <si>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</si>
  <si>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</si>
  <si>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</si>
  <si>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</si>
  <si>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</si>
  <si>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</si>
  <si>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</si>
  <si>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</si>
  <si>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</si>
  <si>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</si>
  <si>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</si>
  <si>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</si>
  <si>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</si>
  <si>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</si>
  <si>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</si>
  <si>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</si>
  <si>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</si>
  <si>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</si>
  <si>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</si>
  <si>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</si>
  <si>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</si>
  <si>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</si>
  <si>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</si>
  <si>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</si>
  <si>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</si>
  <si>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</si>
  <si>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</si>
  <si>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</si>
  <si>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</si>
  <si>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</si>
  <si>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</si>
  <si>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</si>
  <si>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</si>
  <si>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</si>
  <si>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</si>
  <si>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</si>
  <si>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</si>
  <si>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</si>
  <si>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</si>
  <si>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</si>
  <si>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</si>
  <si>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</si>
  <si>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</si>
  <si>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</si>
  <si>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</si>
  <si>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</si>
  <si>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</si>
  <si>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</si>
  <si>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</si>
  <si>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</si>
  <si>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</si>
  <si>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</si>
  <si>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</si>
  <si>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</si>
  <si>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</si>
  <si>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</si>
  <si>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</si>
  <si>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</si>
  <si>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</si>
  <si>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</si>
  <si>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</si>
  <si>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</si>
  <si>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</si>
  <si>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</si>
  <si>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</si>
  <si>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</si>
  <si>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</si>
  <si>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</si>
  <si>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</si>
  <si>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</si>
  <si>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</si>
  <si>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</si>
  <si>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</si>
  <si>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</si>
  <si>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</si>
  <si>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</si>
  <si>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</si>
  <si>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</si>
  <si>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</si>
  <si>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</si>
  <si>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</si>
  <si>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</si>
  <si>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</si>
  <si>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</si>
  <si>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</si>
  <si>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</si>
  <si>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</si>
  <si>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</si>
  <si>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</si>
  <si>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</si>
  <si>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</si>
  <si>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</si>
  <si>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</si>
  <si>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</si>
  <si>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</si>
  <si>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</si>
  <si>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</si>
  <si>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</si>
  <si>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</si>
  <si>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</si>
  <si>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</si>
  <si>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</si>
  <si>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</si>
  <si>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</si>
  <si>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</si>
  <si>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</si>
  <si>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</si>
  <si>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</si>
  <si>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</si>
  <si>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</si>
  <si>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</si>
  <si>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</si>
  <si>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</si>
  <si>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</si>
  <si>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</si>
  <si>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</si>
  <si>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</si>
  <si>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</si>
  <si>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</si>
  <si>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</si>
  <si>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</si>
  <si>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</si>
  <si>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</si>
  <si>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</si>
  <si>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</si>
  <si>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</si>
  <si>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</si>
  <si>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</si>
  <si>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</si>
  <si>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</si>
  <si>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</si>
  <si>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</si>
  <si>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</si>
  <si>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</si>
  <si>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</si>
  <si>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</si>
  <si>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</si>
  <si>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</si>
  <si>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</si>
  <si>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</si>
  <si>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</si>
  <si>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</si>
  <si>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</si>
  <si>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</si>
  <si>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</si>
  <si>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</si>
  <si>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</si>
  <si>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</si>
  <si>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</si>
  <si>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</si>
  <si>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</si>
  <si>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</si>
  <si>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</si>
  <si>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</si>
  <si>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</si>
  <si>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</si>
  <si>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</si>
  <si>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</si>
  <si>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</si>
  <si>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</si>
  <si>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</si>
  <si>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</si>
  <si>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</si>
  <si>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</si>
  <si>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</si>
  <si>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</si>
  <si>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</si>
  <si>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</si>
  <si>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</si>
  <si>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</si>
  <si>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</si>
  <si>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</si>
  <si>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</si>
  <si>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</si>
  <si>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</si>
  <si>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</si>
  <si>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</si>
  <si>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</si>
  <si>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</si>
  <si>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</si>
  <si>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</si>
  <si>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</si>
  <si>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</si>
  <si>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</si>
  <si>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</si>
  <si>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</si>
  <si>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</si>
  <si>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</si>
  <si>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</si>
  <si>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</si>
  <si>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</si>
  <si>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</si>
  <si>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</si>
  <si>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</si>
  <si>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</si>
  <si>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</si>
  <si>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</si>
  <si>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</si>
  <si>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</si>
  <si>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</si>
  <si>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</si>
  <si>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</si>
  <si>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</si>
  <si>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</si>
  <si>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</si>
  <si>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</si>
  <si>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</si>
  <si>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</si>
  <si>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</si>
  <si>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</si>
  <si>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</si>
  <si>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</si>
  <si>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</si>
  <si>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</si>
  <si>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</si>
  <si>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</si>
  <si>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</si>
  <si>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</si>
  <si>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</si>
  <si>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</si>
  <si>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</si>
  <si>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</si>
  <si>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</si>
  <si>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</si>
  <si>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</si>
  <si>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</si>
  <si>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</si>
  <si>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</si>
  <si>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</si>
  <si>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</si>
  <si>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</si>
  <si>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</si>
  <si>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</si>
  <si>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</si>
  <si>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</si>
  <si>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</si>
  <si>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</si>
  <si>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</si>
  <si>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</si>
  <si>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</si>
  <si>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</si>
  <si>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</si>
  <si>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</si>
  <si>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</si>
  <si>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</si>
  <si>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</si>
  <si>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</si>
  <si>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</si>
  <si>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</si>
  <si>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</si>
  <si>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</si>
  <si>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</si>
  <si>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</si>
  <si>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</si>
  <si>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</si>
  <si>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</si>
  <si>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</si>
  <si>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</si>
  <si>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</si>
  <si>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</si>
  <si>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</si>
  <si>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</si>
  <si>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</si>
  <si>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</si>
  <si>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</si>
  <si>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</si>
  <si>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</si>
  <si>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</si>
  <si>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</si>
  <si>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</si>
  <si>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</si>
  <si>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</si>
  <si>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</si>
  <si>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</si>
  <si>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</si>
  <si>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</si>
  <si>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</si>
  <si>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</si>
  <si>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</si>
  <si>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</si>
  <si>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</si>
  <si>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</si>
  <si>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</si>
  <si>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</si>
  <si>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</si>
  <si>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</si>
  <si>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</si>
  <si>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</si>
  <si>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</si>
  <si>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</si>
  <si>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</si>
  <si>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</si>
  <si>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</si>
  <si>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</si>
  <si>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</si>
  <si>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</si>
  <si>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</si>
  <si>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</si>
  <si>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</si>
  <si>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</si>
  <si>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</si>
  <si>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</si>
  <si>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</si>
  <si>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</si>
  <si>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</si>
  <si>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</si>
  <si>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</si>
  <si>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</si>
  <si>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</si>
  <si>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</si>
  <si>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</si>
  <si>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</si>
  <si>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</si>
  <si>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</si>
  <si>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</si>
  <si>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</si>
  <si>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</si>
  <si>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</si>
  <si>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</si>
  <si>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</si>
  <si>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</si>
  <si>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</si>
  <si>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</si>
  <si>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</si>
  <si>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</si>
  <si>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</si>
  <si>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</si>
  <si>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</si>
  <si>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</si>
  <si>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</si>
  <si>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</si>
  <si>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</si>
  <si>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</si>
  <si>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</si>
  <si>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</si>
  <si>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</si>
  <si>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</si>
  <si>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</si>
  <si>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</si>
  <si>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</si>
  <si>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</si>
  <si>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</si>
  <si>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</si>
  <si>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</si>
  <si>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</si>
  <si>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</si>
  <si>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</si>
  <si>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</si>
  <si>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</si>
  <si>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</si>
  <si>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</si>
  <si>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</si>
  <si>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</si>
  <si>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</si>
  <si>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</si>
  <si>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</si>
  <si>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</si>
  <si>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</si>
  <si>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</si>
  <si>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</si>
  <si>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</si>
  <si>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</si>
  <si>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</si>
  <si>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</si>
  <si>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</si>
  <si>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</si>
  <si>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</si>
  <si>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</si>
  <si>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</si>
  <si>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</si>
  <si>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</si>
  <si>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</si>
  <si>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</si>
  <si>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</si>
  <si>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</si>
  <si>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</si>
  <si>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</si>
  <si>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</si>
  <si>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</si>
  <si>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</si>
  <si>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</si>
  <si>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</si>
  <si>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</si>
  <si>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</si>
  <si>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</si>
  <si>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</si>
  <si>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</si>
  <si>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</si>
  <si>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</si>
  <si>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</si>
  <si>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</si>
  <si>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</si>
  <si>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</si>
  <si>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</si>
  <si>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</si>
  <si>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</si>
  <si>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</si>
  <si>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</si>
  <si>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</si>
  <si>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</si>
  <si>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</si>
  <si>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</si>
  <si>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</si>
  <si>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</si>
  <si>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</si>
  <si>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</si>
  <si>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</si>
  <si>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</si>
  <si>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</si>
  <si>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</si>
  <si>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</si>
  <si>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</si>
  <si>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</si>
  <si>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</si>
  <si>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</si>
  <si>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</si>
  <si>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</si>
  <si>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</si>
  <si>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</si>
  <si>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</si>
  <si>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</si>
  <si>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</si>
  <si>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</si>
  <si>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</si>
  <si>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</si>
  <si>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</si>
  <si>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</si>
  <si>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</si>
  <si>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</si>
  <si>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</si>
  <si>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</si>
  <si>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</si>
  <si>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</si>
  <si>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</si>
  <si>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</si>
  <si>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</si>
  <si>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</si>
  <si>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</si>
  <si>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</si>
  <si>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</si>
  <si>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</si>
  <si>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</si>
  <si>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</si>
  <si>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</si>
  <si>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</si>
  <si>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</si>
  <si>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</si>
  <si>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</si>
  <si>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</si>
  <si>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</si>
  <si>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</si>
  <si>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</si>
  <si>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</si>
  <si>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</si>
  <si>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</si>
  <si>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</si>
  <si>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</si>
  <si>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</si>
  <si>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</si>
  <si>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</si>
  <si>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</si>
  <si>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</si>
  <si>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</si>
  <si>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</si>
  <si>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</si>
  <si>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</si>
  <si>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</si>
  <si>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</si>
  <si>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</si>
  <si>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</si>
  <si>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</si>
  <si>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</si>
  <si>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</si>
  <si>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</si>
  <si>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</si>
  <si>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</si>
  <si>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</si>
  <si>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</si>
  <si>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</si>
  <si>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</si>
  <si>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</si>
  <si>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</si>
  <si>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</si>
  <si>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</si>
  <si>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</si>
  <si>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</si>
  <si>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</si>
  <si>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</si>
  <si>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</si>
  <si>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</si>
  <si>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</si>
  <si>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</si>
  <si>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</si>
  <si>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</si>
  <si>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</si>
  <si>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</si>
  <si>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</si>
  <si>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</si>
  <si>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</si>
  <si>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</si>
  <si>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</si>
  <si>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</si>
  <si>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</si>
  <si>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</si>
  <si>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</si>
  <si>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</si>
  <si>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</si>
  <si>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</si>
  <si>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</si>
  <si>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</si>
  <si>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</si>
  <si>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</si>
  <si>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</si>
  <si>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</si>
  <si>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</si>
  <si>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</si>
  <si>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</si>
  <si>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</si>
  <si>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</si>
  <si>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</si>
  <si>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</si>
  <si>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</si>
  <si>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</si>
  <si>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</si>
  <si>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</si>
  <si>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</si>
  <si>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</si>
  <si>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</si>
  <si>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</si>
  <si>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</si>
  <si>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</si>
  <si>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</si>
  <si>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</si>
  <si>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</si>
  <si>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</si>
  <si>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</si>
  <si>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</si>
  <si>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</si>
  <si>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</si>
  <si>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</si>
  <si>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</si>
  <si>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</si>
  <si>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</si>
  <si>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</si>
  <si>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</si>
  <si>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</si>
  <si>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</si>
  <si>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</si>
  <si>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</si>
  <si>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</si>
  <si>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</si>
  <si>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</si>
  <si>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</si>
  <si>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</si>
  <si>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</si>
  <si>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</si>
  <si>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</si>
  <si>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</si>
  <si>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</si>
  <si>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</si>
  <si>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</si>
  <si>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</si>
  <si>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</si>
  <si>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</si>
  <si>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</si>
  <si>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</si>
  <si>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</si>
  <si>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</si>
  <si>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</si>
  <si>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</si>
  <si>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</si>
  <si>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</si>
  <si>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</si>
  <si>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</si>
  <si>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</si>
  <si>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</si>
  <si>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</si>
  <si>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</si>
  <si>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</si>
  <si>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</si>
  <si>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</si>
  <si>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</si>
  <si>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</si>
  <si>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</si>
  <si>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</si>
  <si>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</si>
  <si>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</si>
  <si>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</si>
  <si>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</si>
  <si>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</si>
  <si>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</si>
  <si>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</si>
  <si>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</si>
  <si>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</si>
  <si>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</si>
  <si>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</si>
  <si>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</si>
  <si>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</si>
  <si>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</si>
  <si>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</si>
  <si>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</si>
  <si>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</si>
  <si>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</si>
  <si>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</si>
  <si>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</si>
  <si>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</si>
  <si>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</si>
  <si>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</si>
  <si>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</si>
  <si>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</si>
  <si>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</si>
  <si>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</si>
  <si>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</si>
  <si>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</si>
  <si>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</si>
  <si>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</si>
  <si>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</si>
  <si>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</si>
  <si>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</si>
  <si>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</si>
  <si>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</si>
  <si>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</si>
  <si>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</si>
  <si>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</si>
  <si>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</si>
  <si>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</si>
  <si>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</si>
  <si>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</si>
  <si>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</si>
  <si>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</si>
  <si>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</si>
  <si>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</si>
  <si>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</si>
  <si>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</si>
  <si>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</si>
  <si>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</si>
  <si>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</si>
  <si>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</si>
  <si>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</si>
  <si>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</si>
  <si>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</si>
  <si>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</si>
  <si>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</si>
  <si>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</si>
  <si>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</si>
  <si>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</si>
  <si>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</si>
  <si>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</si>
  <si>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</si>
  <si>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</si>
  <si>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</si>
  <si>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</si>
  <si>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</si>
  <si>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</si>
  <si>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</si>
  <si>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</si>
  <si>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</si>
  <si>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</si>
  <si>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</si>
  <si>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</si>
  <si>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</si>
  <si>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</si>
  <si>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</si>
  <si>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</si>
  <si>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</si>
  <si>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</si>
  <si>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</si>
  <si>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</si>
  <si>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</si>
  <si>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</si>
  <si>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</si>
  <si>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</si>
  <si>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</si>
  <si>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</si>
  <si>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</si>
  <si>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</si>
  <si>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</si>
  <si>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</si>
  <si>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</si>
  <si>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</si>
  <si>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</si>
  <si>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</si>
  <si>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</si>
  <si>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</si>
  <si>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</si>
  <si>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</si>
  <si>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</si>
  <si>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</si>
  <si>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</si>
  <si>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</si>
  <si>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</si>
  <si>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</si>
  <si>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</si>
  <si>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</si>
  <si>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</si>
  <si>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</si>
  <si>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</si>
  <si>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</si>
  <si>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</si>
  <si>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</si>
  <si>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</si>
  <si>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</si>
  <si>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</si>
  <si>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</si>
  <si>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</si>
  <si>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</si>
  <si>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</si>
  <si>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</si>
  <si>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</si>
  <si>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</si>
  <si>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</si>
  <si>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</si>
  <si>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</si>
  <si>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</si>
  <si>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</si>
  <si>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</si>
  <si>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</si>
  <si>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</si>
  <si>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</si>
  <si>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</si>
  <si>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</si>
  <si>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</si>
  <si>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</si>
  <si>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</si>
  <si>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</si>
  <si>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</si>
  <si>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</si>
  <si>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</si>
  <si>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</si>
  <si>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</si>
  <si>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</si>
  <si>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</si>
  <si>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</si>
  <si>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</si>
  <si>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</si>
  <si>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</si>
  <si>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</si>
  <si>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</si>
  <si>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</si>
  <si>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</si>
  <si>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</si>
  <si>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</si>
  <si>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</si>
  <si>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</si>
  <si>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</si>
  <si>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</si>
  <si>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</si>
  <si>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</si>
  <si>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</si>
  <si>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</si>
  <si>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</si>
  <si>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</si>
  <si>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</si>
  <si>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</si>
  <si>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</si>
  <si>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</si>
  <si>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</si>
  <si>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</si>
  <si>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</si>
  <si>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</si>
  <si>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</si>
  <si>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</si>
  <si>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</si>
  <si>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</si>
  <si>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</si>
  <si>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</si>
  <si>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</si>
  <si>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</si>
  <si>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</si>
  <si>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</si>
  <si>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</si>
  <si>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</si>
  <si>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</si>
  <si>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</si>
  <si>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</si>
  <si>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</si>
  <si>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</si>
  <si>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</si>
  <si>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</si>
  <si>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</si>
  <si>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</si>
  <si>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</si>
  <si>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</si>
  <si>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</si>
  <si>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</si>
  <si>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</si>
  <si>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</si>
  <si>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</si>
  <si>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</si>
  <si>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</si>
  <si>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</si>
  <si>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</si>
  <si>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</si>
  <si>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</si>
  <si>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</si>
  <si>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</si>
  <si>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</si>
  <si>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</si>
  <si>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</si>
  <si>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</si>
  <si>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</si>
  <si>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</si>
  <si>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</si>
  <si>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</si>
  <si>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</si>
  <si>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</si>
  <si>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</si>
  <si>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</si>
  <si>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</si>
  <si>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</si>
  <si>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</si>
  <si>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</si>
  <si>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</si>
  <si>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</si>
  <si>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</si>
  <si>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</si>
  <si>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</si>
  <si>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</si>
  <si>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</si>
  <si>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</si>
  <si>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</si>
  <si>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</si>
  <si>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</si>
  <si>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</si>
  <si>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</si>
  <si>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</si>
  <si>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</si>
  <si>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</si>
  <si>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</si>
  <si>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</si>
  <si>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</si>
  <si>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</si>
  <si>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</si>
  <si>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</si>
  <si>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</si>
  <si>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</si>
  <si>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</si>
  <si>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</si>
  <si>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</si>
  <si>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</si>
  <si>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</si>
  <si>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</si>
  <si>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</si>
  <si>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</si>
  <si>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</si>
  <si>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</si>
  <si>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</si>
  <si>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</si>
  <si>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</si>
  <si>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</si>
  <si>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</si>
  <si>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</si>
  <si>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</si>
  <si>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</si>
  <si>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</si>
  <si>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</si>
  <si>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</si>
  <si>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</si>
  <si>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</si>
  <si>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</si>
  <si>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</si>
  <si>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</si>
  <si>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</si>
  <si>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</si>
  <si>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</si>
  <si>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</si>
  <si>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</si>
  <si>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</si>
  <si>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</si>
  <si>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</si>
  <si>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</si>
  <si>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</si>
  <si>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</si>
  <si>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</si>
  <si>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</si>
  <si>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</si>
  <si>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</si>
  <si>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</si>
  <si>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</si>
  <si>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</si>
  <si>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</si>
  <si>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</si>
  <si>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</si>
  <si>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</si>
  <si>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</si>
  <si>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</si>
  <si>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</si>
  <si>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</si>
  <si>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</si>
  <si>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</si>
  <si>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</si>
  <si>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</si>
  <si>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</si>
  <si>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</si>
  <si>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</si>
  <si>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</si>
  <si>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</si>
  <si>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</si>
  <si>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</si>
  <si>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</si>
  <si>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</si>
  <si>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</si>
  <si>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</si>
  <si>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</si>
  <si>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</si>
  <si>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</si>
  <si>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</si>
  <si>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</si>
  <si>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</si>
  <si>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</si>
  <si>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</si>
  <si>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</si>
  <si>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</si>
  <si>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</si>
  <si>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</si>
  <si>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</si>
  <si>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</si>
  <si>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</si>
  <si>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</si>
  <si>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</si>
  <si>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</si>
  <si>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</si>
  <si>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</si>
  <si>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</si>
  <si>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</si>
  <si>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</si>
  <si>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</si>
  <si>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</si>
  <si>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</si>
  <si>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</si>
  <si>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</si>
  <si>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</si>
  <si>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</si>
  <si>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</si>
  <si>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</si>
  <si>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</si>
  <si>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</si>
  <si>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</si>
  <si>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</si>
  <si>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</si>
  <si>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</si>
  <si>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</si>
  <si>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</si>
  <si>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</si>
  <si>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</si>
  <si>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</si>
  <si>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</si>
  <si>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</si>
  <si>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</si>
  <si>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</si>
  <si>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</si>
  <si>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</si>
  <si>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</si>
  <si>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</si>
  <si>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</si>
  <si>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</si>
  <si>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</si>
  <si>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</si>
  <si>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</si>
  <si>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</si>
  <si>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</si>
  <si>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</si>
  <si>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</si>
  <si>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</si>
  <si>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</si>
  <si>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</si>
  <si>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</si>
  <si>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</si>
  <si>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</si>
  <si>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</si>
  <si>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</si>
  <si>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</si>
  <si>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</si>
  <si>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</si>
  <si>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</si>
  <si>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</si>
  <si>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</si>
  <si>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</si>
  <si>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</si>
  <si>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</si>
  <si>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</si>
  <si>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</si>
  <si>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</si>
  <si>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</si>
  <si>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</si>
  <si>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</si>
  <si>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</si>
  <si>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</si>
  <si>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</si>
  <si>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</si>
  <si>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</si>
  <si>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</si>
  <si>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</si>
  <si>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</si>
  <si>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</si>
  <si>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</si>
  <si>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</si>
  <si>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</si>
  <si>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</si>
  <si>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</si>
  <si>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</si>
  <si>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</si>
  <si>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</si>
  <si>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</si>
  <si>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</si>
  <si>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</si>
  <si>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</si>
  <si>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</si>
  <si>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</si>
  <si>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</si>
  <si>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</si>
  <si>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</si>
  <si>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</si>
  <si>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</si>
  <si>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</si>
  <si>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</si>
  <si>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</si>
  <si>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</si>
  <si>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</si>
  <si>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</si>
  <si>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</si>
  <si>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</si>
  <si>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</si>
  <si>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</si>
  <si>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</si>
  <si>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</si>
  <si>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</si>
  <si>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</si>
  <si>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</si>
  <si>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</si>
  <si>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</si>
  <si>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</si>
  <si>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</si>
  <si>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</si>
  <si>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</si>
  <si>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</si>
  <si>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</si>
  <si>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</si>
  <si>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</si>
  <si>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</si>
  <si>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</si>
  <si>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</si>
  <si>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</si>
  <si>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</si>
  <si>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</si>
  <si>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</si>
  <si>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</si>
  <si>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</si>
  <si>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</si>
  <si>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</si>
  <si>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</si>
  <si>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</si>
  <si>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</si>
  <si>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</si>
  <si>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</si>
  <si>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</si>
  <si>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</si>
  <si>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</si>
  <si>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</si>
  <si>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</si>
  <si>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</si>
  <si>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</si>
  <si>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</si>
  <si>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</si>
  <si>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</si>
  <si>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</si>
  <si>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</si>
  <si>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</si>
  <si>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</si>
  <si>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</si>
  <si>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</si>
  <si>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</si>
  <si>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</si>
  <si>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</si>
  <si>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</si>
  <si>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</si>
  <si>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</si>
  <si>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</si>
  <si>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</si>
  <si>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</si>
  <si>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</si>
  <si>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</si>
  <si>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</si>
  <si>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</si>
  <si>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</si>
  <si>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</si>
  <si>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</si>
  <si>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</si>
  <si>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</si>
  <si>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</si>
  <si>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</si>
  <si>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</si>
  <si>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</si>
  <si>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</si>
  <si>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</si>
  <si>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</si>
  <si>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</si>
  <si>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</si>
  <si>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</si>
  <si>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</si>
  <si>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</si>
  <si>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</si>
  <si>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</si>
  <si>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</si>
  <si>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</si>
  <si>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</si>
  <si>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</si>
  <si>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</si>
  <si>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</si>
  <si>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</si>
  <si>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</si>
  <si>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</si>
  <si>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</si>
  <si>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</si>
  <si>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</si>
  <si>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</si>
  <si>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</si>
  <si>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</si>
  <si>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</si>
  <si>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</si>
  <si>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</si>
  <si>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</si>
  <si>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</si>
  <si>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</si>
  <si>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</si>
  <si>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</si>
  <si>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</si>
  <si>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</si>
  <si>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</si>
  <si>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</si>
  <si>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</si>
  <si>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</si>
  <si>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</si>
  <si>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</si>
  <si>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</si>
  <si>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</si>
  <si>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</si>
  <si>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</si>
  <si>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</si>
  <si>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</si>
  <si>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</si>
  <si>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</si>
  <si>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</si>
  <si>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</si>
  <si>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</si>
  <si>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</si>
  <si>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</si>
  <si>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</si>
  <si>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</si>
  <si>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</si>
  <si>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</si>
  <si>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</si>
  <si>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</si>
  <si>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</si>
  <si>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</si>
  <si>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</si>
  <si>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</si>
  <si>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</si>
  <si>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</si>
  <si>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</si>
  <si>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</si>
  <si>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</si>
  <si>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</si>
  <si>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</si>
  <si>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</si>
  <si>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</si>
  <si>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</si>
  <si>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</si>
  <si>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</si>
  <si>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</si>
  <si>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</si>
  <si>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</si>
  <si>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</si>
  <si>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</si>
  <si>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</si>
  <si>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</si>
  <si>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</si>
  <si>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</si>
  <si>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</si>
  <si>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</si>
  <si>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</si>
  <si>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</si>
  <si>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</si>
  <si>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</si>
  <si>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</si>
  <si>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</si>
  <si>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</si>
  <si>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</si>
  <si>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</si>
  <si>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</si>
  <si>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</si>
  <si>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</si>
  <si>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</si>
  <si>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</si>
  <si>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</si>
  <si>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</si>
  <si>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</si>
  <si>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</si>
  <si>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</si>
  <si>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</si>
  <si>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</si>
  <si>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</si>
  <si>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</si>
  <si>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</si>
  <si>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</si>
  <si>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</si>
  <si>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</si>
  <si>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</si>
  <si>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</si>
  <si>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</si>
  <si>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</si>
  <si>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</si>
  <si>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</si>
  <si>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</si>
  <si>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</si>
  <si>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</si>
  <si>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</si>
  <si>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</si>
  <si>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</si>
  <si>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</si>
  <si>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</si>
  <si>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</si>
  <si>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</si>
  <si>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</si>
  <si>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</si>
  <si>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</si>
  <si>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</si>
  <si>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</si>
  <si>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</si>
  <si>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</si>
  <si>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</si>
  <si>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</si>
  <si>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</si>
  <si>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</si>
  <si>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</si>
  <si>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</si>
  <si>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</si>
  <si>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</si>
  <si>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</si>
  <si>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</si>
  <si>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</si>
  <si>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</si>
  <si>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</si>
  <si>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</si>
  <si>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</si>
  <si>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</si>
  <si>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</si>
  <si>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</si>
  <si>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</si>
  <si>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</si>
  <si>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</si>
  <si>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</si>
  <si>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</si>
  <si>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</si>
  <si>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</si>
  <si>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</si>
  <si>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</si>
  <si>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</si>
  <si>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</si>
  <si>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</si>
  <si>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</si>
  <si>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</si>
  <si>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</si>
  <si>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</si>
  <si>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</si>
  <si>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</si>
  <si>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</si>
  <si>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</si>
  <si>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</si>
  <si>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</si>
  <si>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</si>
  <si>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</si>
  <si>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</si>
  <si>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</si>
  <si>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</si>
  <si>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</si>
  <si>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</si>
  <si>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</si>
  <si>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</si>
  <si>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</si>
  <si>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</si>
  <si>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</si>
  <si>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</si>
  <si>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</si>
  <si>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</si>
  <si>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</si>
  <si>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</si>
  <si>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</si>
  <si>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</si>
  <si>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</si>
  <si>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</si>
  <si>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</si>
  <si>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</si>
  <si>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</si>
  <si>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</si>
  <si>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</si>
  <si>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</si>
  <si>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</si>
  <si>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</si>
  <si>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</si>
  <si>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</si>
  <si>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</si>
  <si>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</si>
  <si>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</si>
  <si>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</si>
  <si>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</si>
  <si>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</si>
  <si>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</si>
  <si>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</si>
  <si>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</si>
  <si>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</si>
  <si>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</si>
  <si>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</si>
  <si>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</si>
  <si>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</si>
  <si>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</si>
  <si>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</si>
  <si>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</si>
  <si>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</si>
  <si>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</si>
  <si>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</si>
  <si>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</si>
  <si>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</si>
  <si>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</si>
  <si>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</si>
  <si>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</si>
  <si>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</si>
  <si>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</si>
  <si>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</si>
  <si>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</si>
  <si>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</si>
  <si>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</si>
  <si>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</si>
  <si>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</si>
  <si>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</si>
  <si>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</si>
  <si>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</si>
  <si>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</si>
  <si>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</si>
  <si>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</si>
  <si>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</si>
  <si>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</si>
  <si>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</si>
  <si>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</si>
  <si>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</si>
  <si>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</si>
  <si>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</si>
  <si>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</si>
  <si>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</si>
  <si>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</si>
  <si>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</si>
  <si>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</si>
  <si>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</si>
  <si>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</si>
  <si>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</si>
  <si>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</si>
  <si>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</si>
  <si>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</si>
  <si>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</si>
  <si>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</si>
  <si>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</si>
  <si>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</si>
  <si>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</si>
  <si>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</si>
  <si>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</si>
  <si>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</si>
  <si>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</si>
  <si>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</si>
  <si>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</si>
  <si>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</si>
  <si>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</si>
  <si>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</si>
  <si>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</si>
  <si>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</si>
  <si>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</si>
  <si>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</si>
  <si>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</si>
  <si>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</si>
  <si>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</si>
  <si>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</si>
  <si>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</si>
  <si>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</si>
  <si>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</si>
  <si>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</si>
  <si>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</si>
  <si>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</si>
  <si>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</si>
  <si>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</si>
  <si>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</si>
  <si>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</si>
  <si>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</si>
  <si>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</si>
  <si>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</si>
  <si>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</si>
  <si>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</si>
  <si>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</si>
  <si>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</si>
  <si>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</si>
  <si>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</si>
  <si>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</si>
  <si>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</si>
  <si>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</si>
  <si>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</si>
  <si>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</si>
  <si>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</si>
  <si>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</si>
  <si>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</si>
  <si>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</si>
  <si>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</si>
  <si>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</si>
  <si>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</si>
  <si>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</si>
  <si>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</si>
  <si>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</si>
  <si>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</si>
  <si>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</si>
  <si>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</si>
  <si>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</si>
  <si>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</si>
  <si>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</si>
  <si>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</si>
  <si>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</si>
  <si>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</si>
  <si>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</si>
  <si>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</si>
  <si>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</si>
  <si>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</si>
  <si>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</si>
  <si>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</si>
  <si>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</si>
  <si>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</si>
  <si>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</si>
  <si>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</si>
  <si>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</si>
  <si>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</si>
  <si>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</si>
  <si>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</si>
  <si>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</si>
  <si>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</si>
  <si>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</si>
  <si>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</si>
  <si>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</si>
  <si>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</si>
  <si>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</si>
  <si>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</si>
  <si>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</si>
  <si>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</si>
  <si>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</si>
  <si>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</si>
  <si>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</si>
  <si>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</si>
  <si>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</si>
  <si>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</si>
  <si>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</si>
  <si>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</si>
  <si>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</si>
  <si>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</si>
  <si>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</si>
  <si>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</si>
  <si>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</si>
  <si>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</si>
  <si>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</si>
  <si>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</si>
  <si>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</si>
  <si>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</si>
  <si>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</si>
  <si>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</si>
  <si>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</si>
  <si>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</si>
  <si>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</si>
  <si>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</si>
  <si>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</si>
  <si>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</si>
  <si>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</si>
  <si>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</si>
  <si>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</si>
  <si>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</si>
  <si>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</si>
  <si>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</si>
  <si>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</si>
  <si>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</si>
  <si>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</si>
  <si>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</si>
  <si>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</si>
  <si>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</si>
  <si>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</si>
  <si>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</si>
  <si>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</si>
  <si>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</si>
  <si>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</si>
  <si>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</si>
  <si>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</si>
  <si>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</si>
  <si>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</si>
  <si>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</si>
  <si>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</si>
  <si>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</si>
  <si>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</si>
  <si>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</si>
  <si>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</si>
  <si>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</si>
  <si>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</si>
  <si>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</si>
  <si>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</si>
  <si>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</si>
  <si>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</si>
  <si>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</si>
  <si>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</si>
  <si>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</si>
  <si>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</si>
  <si>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</si>
  <si>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</si>
  <si>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</si>
  <si>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</si>
  <si>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</si>
  <si>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</si>
  <si>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</si>
  <si>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</si>
  <si>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</si>
  <si>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</si>
  <si>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</si>
  <si>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</si>
  <si>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</si>
  <si>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</si>
  <si>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</si>
  <si>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</si>
  <si>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</si>
  <si>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</si>
  <si>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</si>
  <si>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</si>
  <si>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</si>
  <si>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</si>
  <si>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</si>
  <si>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</si>
  <si>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</si>
  <si>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</si>
  <si>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</si>
  <si>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</si>
  <si>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</si>
  <si>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</si>
  <si>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</si>
  <si>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</si>
  <si>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</si>
  <si>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</si>
  <si>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</si>
  <si>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</si>
  <si>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</si>
  <si>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</si>
  <si>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</si>
  <si>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</si>
  <si>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</si>
  <si>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</si>
  <si>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</si>
  <si>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</si>
  <si>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</si>
  <si>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</si>
  <si>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</si>
  <si>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</si>
  <si>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</si>
  <si>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</si>
  <si>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</si>
  <si>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</si>
  <si>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</si>
  <si>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</si>
  <si>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</si>
  <si>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</si>
  <si>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</si>
  <si>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</si>
  <si>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</si>
  <si>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</si>
  <si>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</si>
  <si>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</si>
  <si>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</si>
  <si>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</si>
  <si>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</si>
  <si>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</si>
  <si>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</si>
  <si>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</si>
  <si>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</si>
  <si>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</si>
  <si>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</si>
  <si>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</si>
  <si>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</si>
  <si>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</si>
  <si>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</si>
  <si>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</si>
  <si>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</si>
  <si>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</si>
  <si>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</si>
  <si>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</si>
  <si>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</si>
  <si>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</si>
  <si>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</si>
  <si>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</si>
  <si>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</si>
  <si>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</si>
  <si>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</si>
  <si>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</si>
  <si>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</si>
  <si>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</si>
  <si>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</si>
  <si>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</si>
  <si>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</si>
  <si>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</si>
  <si>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</si>
  <si>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</si>
  <si>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</si>
  <si>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</si>
  <si>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</si>
  <si>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</si>
  <si>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</si>
  <si>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</si>
  <si>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</si>
  <si>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</si>
  <si>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</si>
  <si>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</si>
  <si>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</si>
  <si>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</si>
  <si>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</si>
  <si>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</si>
  <si>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</si>
  <si>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</si>
  <si>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</si>
  <si>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</si>
  <si>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</si>
  <si>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</si>
  <si>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</si>
  <si>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</si>
  <si>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</si>
  <si>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</si>
  <si>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</si>
  <si>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</si>
  <si>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</si>
  <si>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</si>
  <si>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</si>
  <si>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</si>
  <si>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</si>
  <si>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</si>
  <si>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</si>
  <si>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</si>
  <si>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</si>
  <si>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</si>
  <si>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</si>
  <si>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</si>
  <si>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</si>
  <si>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</si>
  <si>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</si>
  <si>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</si>
  <si>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</si>
  <si>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</si>
  <si>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</si>
  <si>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</si>
  <si>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</si>
  <si>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</si>
  <si>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</si>
  <si>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</si>
  <si>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</si>
  <si>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</si>
  <si>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</si>
  <si>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</si>
  <si>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</si>
  <si>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</si>
  <si>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</si>
  <si>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</si>
  <si>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</si>
  <si>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</si>
  <si>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</si>
  <si>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</si>
  <si>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</si>
  <si>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</si>
  <si>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</si>
  <si>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</si>
  <si>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</si>
  <si>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</si>
  <si>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</si>
  <si>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</si>
  <si>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</si>
  <si>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</si>
  <si>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</si>
  <si>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</si>
  <si>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</si>
  <si>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</si>
  <si>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</si>
  <si>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</si>
  <si>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</si>
  <si>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</si>
  <si>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</si>
  <si>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</si>
  <si>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</si>
  <si>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</si>
  <si>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</si>
  <si>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</si>
  <si>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</si>
  <si>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</si>
  <si>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</si>
  <si>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</si>
  <si>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</si>
  <si>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</si>
  <si>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</si>
  <si>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</si>
  <si>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</si>
  <si>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</si>
  <si>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</si>
  <si>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</si>
  <si>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</si>
  <si>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</si>
  <si>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</si>
  <si>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</si>
  <si>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</si>
  <si>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</si>
  <si>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</si>
  <si>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</si>
  <si>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</si>
  <si>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</si>
  <si>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</si>
  <si>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</si>
  <si>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</si>
  <si>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</si>
  <si>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</si>
  <si>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</si>
  <si>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</si>
  <si>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</si>
  <si>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</si>
  <si>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</si>
  <si>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</si>
  <si>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</si>
  <si>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</si>
  <si>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</si>
  <si>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</si>
  <si>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</si>
  <si>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</si>
  <si>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</si>
  <si>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</si>
  <si>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</si>
  <si>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</si>
  <si>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</si>
  <si>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</si>
  <si>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</si>
  <si>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</si>
  <si>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</si>
  <si>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</si>
  <si>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</si>
  <si>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</si>
  <si>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</si>
  <si>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</si>
  <si>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</si>
  <si>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</si>
  <si>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</si>
  <si>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</si>
  <si>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</si>
  <si>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</si>
  <si>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</si>
  <si>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</si>
  <si>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</si>
  <si>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</si>
  <si>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</si>
  <si>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</si>
  <si>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</si>
  <si>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</si>
  <si>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</si>
  <si>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</si>
  <si>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</si>
  <si>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</si>
  <si>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</si>
  <si>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</si>
  <si>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</si>
  <si>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</si>
  <si>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</si>
  <si>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</si>
  <si>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</si>
  <si>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</si>
  <si>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</si>
  <si>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</si>
  <si>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</si>
  <si>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</si>
  <si>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</si>
  <si>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</si>
  <si>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</si>
  <si>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</si>
  <si>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</si>
  <si>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</si>
  <si>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</si>
  <si>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</si>
  <si>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</si>
  <si>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</si>
  <si>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</si>
  <si>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</si>
  <si>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</si>
  <si>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</si>
  <si>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</si>
  <si>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</si>
  <si>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</si>
  <si>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</si>
  <si>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</si>
  <si>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</si>
  <si>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</si>
  <si>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</si>
  <si>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</si>
  <si>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</si>
  <si>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</si>
  <si>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</si>
  <si>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</si>
  <si>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</si>
  <si>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</si>
  <si>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</si>
  <si>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</si>
  <si>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</si>
  <si>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</si>
  <si>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</si>
  <si>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</si>
  <si>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</si>
  <si>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</si>
  <si>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</si>
  <si>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</si>
  <si>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</si>
  <si>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</si>
  <si>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</si>
  <si>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</si>
  <si>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</si>
  <si>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</si>
  <si>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</si>
  <si>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</si>
  <si>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</si>
  <si>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</si>
  <si>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</si>
  <si>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</si>
  <si>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</si>
  <si>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</si>
  <si>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</si>
  <si>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</si>
  <si>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</si>
  <si>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</si>
  <si>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</si>
  <si>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</si>
  <si>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</si>
  <si>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</si>
  <si>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</si>
  <si>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</si>
  <si>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</si>
  <si>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</si>
  <si>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</si>
  <si>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</si>
  <si>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</si>
  <si>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</si>
  <si>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</si>
  <si>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</si>
  <si>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</si>
  <si>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</si>
  <si>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</si>
  <si>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</si>
  <si>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</si>
  <si>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</si>
  <si>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</si>
  <si>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</si>
  <si>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</si>
  <si>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</si>
  <si>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</si>
  <si>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</si>
  <si>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</si>
  <si>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</si>
  <si>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</si>
  <si>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</si>
  <si>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</si>
  <si>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</si>
  <si>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</si>
  <si>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</si>
  <si>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</si>
  <si>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</si>
  <si>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</si>
  <si>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</si>
  <si>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</si>
  <si>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</si>
  <si>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</si>
  <si>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</si>
  <si>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</si>
  <si>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</si>
  <si>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</si>
  <si>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</si>
  <si>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</si>
  <si>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</si>
  <si>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</si>
  <si>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</si>
  <si>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</si>
  <si>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</si>
  <si>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</si>
  <si>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</si>
  <si>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</si>
  <si>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</si>
  <si>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</si>
  <si>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</si>
  <si>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</si>
  <si>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</si>
  <si>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</si>
  <si>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</si>
  <si>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</si>
  <si>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</si>
  <si>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</si>
  <si>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</si>
  <si>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</si>
  <si>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</si>
  <si>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</si>
  <si>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</si>
  <si>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</si>
  <si>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</si>
  <si>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</si>
  <si>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</si>
  <si>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</si>
  <si>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</si>
  <si>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</si>
  <si>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</si>
  <si>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</si>
  <si>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</si>
  <si>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</si>
  <si>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</si>
  <si>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</si>
  <si>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</si>
  <si>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</si>
  <si>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</si>
  <si>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</si>
  <si>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</si>
  <si>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</si>
  <si>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</si>
  <si>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</si>
  <si>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</si>
  <si>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</si>
  <si>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</si>
  <si>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</si>
  <si>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</si>
  <si>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</si>
  <si>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</si>
  <si>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</si>
  <si>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</si>
  <si>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</si>
  <si>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</si>
  <si>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</si>
  <si>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</si>
  <si>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</si>
  <si>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</si>
  <si>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</si>
  <si>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</si>
  <si>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</si>
  <si>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</si>
  <si>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</si>
  <si>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</si>
  <si>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</si>
  <si>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</si>
  <si>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</si>
  <si>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</si>
  <si>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</si>
  <si>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</si>
  <si>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</si>
  <si>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</si>
  <si>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</si>
  <si>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</si>
  <si>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</si>
  <si>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</si>
  <si>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</si>
  <si>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</si>
  <si>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</si>
  <si>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</si>
  <si>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</si>
  <si>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</si>
  <si>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</si>
  <si>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</si>
  <si>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</si>
  <si>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</si>
  <si>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</si>
  <si>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</si>
  <si>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</si>
  <si>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</si>
  <si>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</si>
  <si>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</si>
  <si>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</si>
  <si>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</si>
  <si>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</si>
  <si>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</si>
  <si>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</si>
  <si>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</si>
  <si>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</si>
  <si>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</si>
  <si>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</si>
  <si>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</si>
  <si>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</si>
  <si>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</si>
  <si>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</si>
  <si>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</si>
  <si>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</si>
  <si>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</si>
  <si>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</si>
  <si>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</si>
  <si>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</si>
  <si>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</si>
  <si>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</si>
  <si>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</si>
  <si>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</si>
  <si>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</si>
  <si>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</si>
  <si>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</si>
  <si>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</si>
  <si>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</si>
  <si>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</si>
  <si>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</si>
  <si>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</si>
  <si>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</si>
  <si>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</si>
  <si>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</si>
  <si>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</si>
  <si>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</si>
  <si>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</si>
  <si>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</si>
  <si>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</si>
  <si>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</si>
  <si>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</si>
  <si>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</si>
  <si>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</si>
  <si>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</si>
  <si>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</si>
  <si>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</si>
  <si>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</si>
  <si>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</si>
  <si>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</si>
  <si>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</si>
  <si>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</si>
  <si>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</si>
  <si>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</si>
  <si>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</si>
  <si>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</si>
  <si>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</si>
  <si>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</si>
  <si>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</si>
  <si>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</si>
  <si>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</si>
  <si>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</si>
  <si>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</si>
  <si>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</si>
  <si>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</si>
  <si>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</si>
  <si>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</si>
  <si>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</si>
  <si>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</si>
  <si>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</si>
  <si>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</si>
  <si>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</si>
  <si>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</si>
  <si>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</si>
  <si>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</si>
  <si>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</si>
  <si>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</si>
  <si>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</si>
  <si>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</si>
  <si>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</si>
  <si>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</si>
  <si>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</si>
  <si>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</si>
  <si>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</si>
  <si>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</si>
  <si>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</si>
  <si>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</si>
  <si>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</si>
  <si>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</si>
  <si>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</si>
  <si>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</si>
  <si>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</si>
  <si>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</si>
  <si>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</si>
  <si>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</si>
  <si>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</si>
  <si>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</si>
  <si>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</si>
  <si>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</si>
  <si>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</si>
  <si>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</si>
  <si>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</si>
  <si>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</si>
  <si>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</si>
  <si>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</si>
  <si>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</si>
  <si>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</si>
  <si>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</si>
  <si>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</si>
  <si>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</si>
  <si>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</si>
  <si>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</si>
  <si>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</si>
  <si>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</si>
  <si>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</si>
  <si>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</si>
  <si>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</si>
  <si>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</si>
  <si>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</si>
  <si>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</si>
  <si>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</si>
  <si>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</si>
  <si>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</si>
  <si>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</si>
  <si>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</si>
  <si>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</si>
  <si>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</si>
  <si>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</si>
  <si>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</si>
  <si>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</si>
  <si>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</si>
  <si>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</si>
  <si>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</si>
  <si>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</si>
  <si>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</si>
  <si>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</si>
  <si>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</si>
  <si>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</si>
  <si>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</si>
  <si>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</si>
  <si>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</si>
  <si>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</si>
  <si>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</si>
  <si>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</si>
  <si>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</si>
  <si>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</si>
  <si>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</si>
  <si>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</si>
  <si>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</si>
  <si>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</si>
  <si>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</si>
  <si>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</si>
  <si>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</si>
  <si>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</si>
  <si>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</si>
  <si>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</si>
  <si>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</si>
  <si>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</si>
  <si>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</si>
  <si>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</si>
  <si>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</si>
  <si>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</si>
  <si>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</si>
  <si>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</si>
  <si>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</si>
  <si>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</si>
  <si>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</si>
  <si>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</si>
  <si>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</si>
  <si>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</si>
  <si>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</si>
  <si>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</si>
  <si>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</si>
  <si>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</si>
  <si>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</si>
  <si>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</si>
  <si>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</si>
  <si>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</si>
  <si>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</si>
  <si>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</si>
  <si>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</si>
  <si>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</si>
  <si>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</si>
  <si>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</si>
  <si>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</si>
  <si>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</si>
  <si>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</si>
  <si>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</si>
  <si>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</si>
  <si>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</si>
  <si>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</si>
  <si>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</si>
  <si>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</si>
  <si>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</si>
  <si>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</si>
  <si>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</si>
  <si>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</si>
  <si>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</si>
  <si>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</si>
  <si>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</si>
  <si>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</si>
  <si>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</si>
  <si>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</si>
  <si>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</si>
  <si>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</si>
  <si>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</si>
  <si>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</si>
  <si>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</si>
  <si>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</si>
  <si>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</si>
  <si>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</si>
  <si>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</si>
  <si>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</si>
  <si>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</si>
  <si>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</si>
  <si>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</si>
  <si>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</si>
  <si>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</si>
  <si>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</si>
  <si>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</si>
  <si>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</si>
  <si>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</si>
  <si>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</si>
  <si>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</si>
  <si>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</si>
  <si>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</si>
  <si>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</si>
  <si>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</si>
  <si>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</si>
  <si>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</si>
  <si>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</si>
  <si>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</si>
  <si>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</si>
  <si>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</si>
  <si>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</si>
  <si>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</si>
  <si>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</si>
  <si>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</si>
  <si>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</si>
  <si>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</si>
  <si>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</si>
  <si>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</si>
  <si>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</si>
  <si>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</si>
  <si>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</si>
  <si>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</si>
  <si>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</si>
  <si>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</si>
  <si>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</si>
  <si>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</si>
  <si>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</si>
  <si>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</si>
  <si>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</si>
  <si>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</si>
  <si>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</si>
  <si>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</si>
  <si>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</si>
  <si>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</si>
  <si>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</si>
  <si>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</si>
  <si>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</si>
  <si>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</si>
  <si>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</si>
  <si>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</si>
  <si>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</si>
  <si>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</si>
  <si>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</si>
  <si>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</si>
  <si>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</si>
  <si>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</si>
  <si>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</si>
  <si>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</si>
  <si>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</si>
  <si>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</si>
  <si>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</si>
  <si>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</si>
  <si>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</si>
  <si>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</si>
  <si>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</si>
  <si>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</si>
  <si>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</si>
  <si>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</si>
  <si>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</si>
  <si>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</si>
  <si>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</si>
  <si>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</si>
  <si>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</si>
  <si>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</si>
  <si>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</si>
  <si>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</si>
  <si>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</si>
  <si>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</si>
  <si>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</si>
  <si>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</si>
  <si>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</si>
  <si>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</si>
  <si>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</si>
  <si>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</si>
  <si>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</si>
  <si>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</si>
  <si>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</si>
  <si>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</si>
  <si>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</si>
  <si>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</si>
  <si>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</si>
  <si>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</si>
  <si>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</si>
  <si>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</si>
  <si>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</si>
  <si>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</si>
  <si>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</si>
  <si>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</si>
  <si>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</si>
  <si>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</si>
  <si>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</si>
  <si>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</si>
  <si>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</si>
  <si>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</si>
  <si>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</si>
  <si>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</si>
  <si>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</si>
  <si>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</si>
  <si>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</si>
  <si>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</si>
  <si>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</si>
  <si>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</si>
  <si>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</si>
  <si>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</si>
  <si>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</si>
  <si>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</si>
  <si>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</si>
  <si>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</si>
  <si>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</si>
  <si>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</si>
  <si>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</si>
  <si>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</si>
  <si>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</si>
  <si>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</si>
  <si>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</si>
  <si>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</si>
  <si>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</si>
  <si>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</si>
  <si>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</si>
  <si>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</si>
  <si>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</si>
  <si>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</si>
  <si>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</si>
  <si>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</si>
  <si>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</si>
  <si>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</si>
  <si>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</si>
  <si>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</si>
  <si>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</si>
  <si>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</si>
  <si>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</si>
  <si>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</si>
  <si>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</si>
  <si>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</si>
  <si>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</si>
  <si>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</si>
  <si>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</si>
  <si>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</si>
  <si>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</si>
  <si>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</si>
  <si>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</si>
  <si>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</si>
  <si>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</si>
  <si>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</si>
  <si>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</si>
  <si>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</si>
  <si>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</si>
  <si>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</si>
  <si>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</si>
  <si>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</si>
  <si>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</si>
  <si>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</si>
  <si>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</si>
  <si>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</si>
  <si>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</si>
  <si>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</si>
  <si>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</si>
  <si>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</si>
  <si>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</si>
  <si>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</si>
  <si>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</si>
  <si>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</si>
  <si>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</si>
  <si>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</si>
  <si>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</si>
  <si>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</si>
  <si>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</si>
  <si>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</si>
  <si>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</si>
  <si>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</si>
  <si>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</si>
  <si>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</si>
  <si>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</si>
  <si>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</si>
  <si>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</si>
  <si>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</si>
  <si>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</si>
  <si>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</si>
  <si>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</si>
  <si>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</si>
  <si>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</si>
  <si>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</si>
  <si>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</si>
  <si>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</si>
  <si>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</si>
  <si>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</si>
  <si>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</si>
  <si>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</si>
  <si>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</si>
  <si>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</si>
  <si>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</si>
  <si>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</si>
  <si>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</si>
  <si>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</si>
  <si>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</si>
  <si>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</si>
  <si>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</si>
  <si>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</si>
  <si>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</si>
  <si>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</si>
  <si>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</si>
  <si>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</si>
  <si>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</si>
  <si>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</si>
  <si>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</si>
  <si>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</si>
  <si>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</si>
  <si>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</si>
  <si>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</si>
  <si>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</si>
  <si>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</si>
  <si>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</si>
  <si>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</si>
  <si>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</si>
  <si>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</si>
  <si>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</si>
  <si>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</si>
  <si>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</si>
  <si>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</si>
  <si>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</si>
  <si>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</si>
  <si>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</si>
  <si>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</si>
  <si>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</si>
  <si>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</si>
  <si>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</si>
  <si>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</si>
  <si>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</si>
  <si>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</si>
  <si>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</si>
  <si>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</si>
  <si>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</si>
  <si>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</si>
  <si>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</si>
  <si>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</si>
  <si>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</si>
  <si>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</si>
  <si>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</si>
  <si>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</si>
  <si>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</si>
  <si>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</si>
  <si>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</si>
  <si>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</si>
  <si>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</si>
  <si>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</si>
  <si>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</si>
  <si>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</si>
  <si>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</si>
  <si>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</si>
  <si>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</si>
  <si>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</si>
  <si>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</si>
  <si>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</si>
  <si>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</si>
  <si>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</si>
  <si>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</si>
  <si>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</si>
  <si>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</si>
  <si>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</si>
  <si>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</si>
  <si>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</si>
  <si>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</si>
  <si>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</si>
  <si>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</si>
  <si>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</si>
  <si>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</si>
  <si>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</si>
  <si>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</si>
  <si>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</si>
  <si>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</si>
  <si>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</si>
  <si>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</si>
  <si>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</si>
  <si>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</si>
  <si>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</si>
  <si>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</si>
  <si>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</si>
  <si>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</si>
  <si>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</si>
  <si>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</si>
  <si>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</si>
  <si>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</si>
  <si>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</si>
  <si>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</si>
  <si>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</si>
  <si>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</si>
  <si>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</si>
  <si>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</si>
  <si>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</si>
  <si>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</si>
  <si>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</si>
  <si>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</si>
  <si>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</si>
  <si>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</si>
  <si>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</si>
  <si>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</si>
  <si>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</si>
  <si>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</si>
  <si>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</si>
  <si>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</si>
  <si>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</si>
  <si>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</si>
  <si>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</si>
  <si>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</si>
  <si>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</si>
  <si>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</si>
  <si>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</si>
  <si>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</si>
  <si>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</si>
  <si>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</si>
  <si>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</si>
  <si>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</si>
  <si>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</si>
  <si>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</si>
  <si>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</si>
  <si>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</si>
  <si>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</si>
  <si>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</si>
  <si>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</si>
  <si>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</si>
  <si>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</si>
  <si>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</si>
  <si>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</si>
  <si>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</si>
  <si>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</si>
  <si>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</si>
  <si>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</si>
  <si>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</si>
  <si>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</si>
  <si>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</si>
  <si>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</si>
  <si>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</si>
  <si>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</si>
  <si>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</si>
  <si>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</si>
  <si>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</si>
  <si>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</si>
  <si>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</si>
  <si>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</si>
  <si>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</si>
  <si>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</si>
  <si>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</si>
  <si>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</si>
  <si>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</si>
  <si>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</si>
  <si>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</si>
  <si>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</si>
  <si>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</si>
  <si>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</si>
  <si>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</si>
  <si>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</si>
  <si>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</si>
  <si>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</si>
  <si>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</si>
  <si>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</si>
  <si>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</si>
  <si>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</si>
  <si>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</si>
  <si>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</si>
  <si>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</si>
  <si>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</si>
  <si>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</si>
  <si>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</si>
  <si>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</si>
  <si>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</si>
  <si>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</si>
  <si>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</si>
  <si>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</si>
  <si>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</si>
  <si>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</si>
  <si>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</si>
  <si>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</si>
  <si>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</si>
  <si>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</si>
  <si>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</si>
  <si>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</si>
  <si>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</si>
  <si>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</si>
  <si>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</si>
  <si>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</si>
  <si>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</si>
  <si>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</si>
  <si>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</si>
  <si>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</si>
  <si>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</si>
  <si>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</si>
  <si>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</si>
  <si>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</si>
  <si>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</si>
  <si>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</si>
  <si>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</si>
  <si>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</si>
  <si>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</si>
  <si>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</si>
  <si>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</si>
  <si>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</si>
  <si>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</si>
  <si>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</si>
  <si>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</si>
  <si>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</si>
  <si>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</si>
  <si>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</si>
  <si>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</si>
  <si>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</si>
  <si>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</si>
  <si>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</si>
  <si>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</si>
  <si>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</si>
  <si>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</si>
  <si>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</si>
  <si>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</si>
  <si>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</si>
  <si>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</si>
  <si>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</si>
  <si>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</si>
  <si>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</si>
  <si>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</si>
  <si>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</si>
  <si>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</si>
  <si>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</si>
  <si>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</si>
  <si>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</si>
  <si>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</si>
  <si>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</si>
  <si>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</si>
  <si>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</si>
  <si>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</si>
  <si>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</si>
  <si>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</si>
  <si>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</si>
  <si>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</si>
  <si>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</si>
  <si>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</si>
  <si>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</si>
  <si>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</si>
  <si>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</si>
  <si>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</si>
  <si>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</si>
  <si>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</si>
  <si>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</si>
  <si>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</si>
  <si>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</si>
  <si>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</si>
  <si>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</si>
  <si>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</si>
  <si>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</si>
  <si>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</si>
  <si>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</si>
  <si>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</si>
  <si>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</si>
  <si>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</si>
  <si>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</si>
  <si>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</si>
  <si>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</si>
  <si>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</si>
  <si>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</si>
  <si>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</si>
  <si>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</si>
  <si>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</si>
  <si>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</si>
  <si>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</si>
  <si>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</si>
  <si>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</si>
  <si>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</si>
  <si>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</si>
  <si>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</si>
  <si>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</si>
  <si>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</si>
  <si>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</si>
  <si>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</si>
  <si>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</si>
  <si>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</si>
  <si>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</si>
  <si>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</si>
  <si>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</si>
  <si>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</si>
  <si>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</si>
  <si>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</si>
  <si>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</si>
  <si>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</si>
  <si>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</si>
  <si>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</si>
  <si>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</si>
  <si>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</si>
  <si>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</si>
  <si>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</si>
  <si>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</si>
  <si>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</si>
  <si>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</si>
  <si>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</si>
  <si>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</si>
  <si>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</si>
  <si>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</si>
  <si>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</si>
  <si>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</si>
  <si>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</si>
  <si>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</si>
  <si>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</si>
  <si>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</si>
  <si>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</si>
  <si>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</si>
  <si>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</si>
  <si>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</si>
  <si>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</si>
  <si>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</si>
  <si>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</si>
  <si>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</si>
  <si>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</si>
  <si>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</si>
  <si>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</si>
  <si>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</si>
  <si>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</si>
  <si>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</si>
  <si>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</si>
  <si>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</si>
  <si>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</si>
  <si>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</si>
  <si>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</si>
  <si>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</si>
  <si>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</si>
  <si>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</si>
  <si>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</si>
  <si>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</si>
  <si>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</si>
  <si>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</si>
  <si>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</si>
  <si>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</si>
  <si>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</si>
  <si>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</si>
  <si>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</si>
  <si>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</si>
  <si>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</si>
  <si>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</si>
  <si>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</si>
  <si>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</si>
  <si>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</si>
  <si>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</si>
  <si>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</si>
  <si>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</si>
  <si>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</si>
  <si>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</si>
  <si>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</si>
  <si>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</si>
  <si>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</si>
  <si>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</si>
  <si>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</si>
  <si>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</si>
  <si>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</si>
  <si>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</si>
  <si>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</si>
  <si>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</si>
  <si>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</si>
  <si>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</si>
  <si>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</si>
  <si>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</si>
  <si>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</si>
  <si>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</si>
  <si>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</si>
  <si>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</si>
  <si>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</si>
  <si>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</si>
  <si>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</si>
  <si>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4565134#1</t>
  </si>
  <si>
    <t>Lorisanic</t>
  </si>
  <si>
    <t>4657157#1</t>
  </si>
  <si>
    <t>Pro Montaje</t>
  </si>
  <si>
    <t>4565907#1</t>
  </si>
  <si>
    <t>Nissanoaxaca</t>
  </si>
  <si>
    <t>4565934#1</t>
  </si>
  <si>
    <t>Vizcaina</t>
  </si>
  <si>
    <t>4565411#1</t>
  </si>
  <si>
    <t>STALO SHOP</t>
  </si>
  <si>
    <t>4657145#1</t>
  </si>
  <si>
    <t>DYM</t>
  </si>
  <si>
    <t>4657146#1</t>
  </si>
  <si>
    <t>FBRK – Creadora de Entornos</t>
  </si>
  <si>
    <t>4657152#1</t>
  </si>
  <si>
    <t>López Ingeniería y Asociados SA de CV</t>
  </si>
  <si>
    <t>4362748#1</t>
  </si>
  <si>
    <t>ademfi</t>
  </si>
  <si>
    <t>4605550#1</t>
  </si>
  <si>
    <t>Suaigallery</t>
  </si>
  <si>
    <t>4378615#1</t>
  </si>
  <si>
    <t>Albiziawoods</t>
  </si>
  <si>
    <t>4578400#1</t>
  </si>
  <si>
    <t>Ethical</t>
  </si>
  <si>
    <t>4545219#1</t>
  </si>
  <si>
    <t>Soporte Metrology</t>
  </si>
  <si>
    <t>3412132#1</t>
  </si>
  <si>
    <t>Intarchitecture</t>
  </si>
  <si>
    <t>1913538#1</t>
  </si>
  <si>
    <t>Victor Hugo Cervantes Rosas</t>
  </si>
  <si>
    <t>4435460#1</t>
  </si>
  <si>
    <t>Energypointmva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</si>
</sst>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370dc6f-ac5f-43cb-a4d9-89d0f929c01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370dc6f-ac5f-43cb-a4d9-89d0f929c018}" id="{c90af485-a380-4a7d-854d-ec3e0e0ac21c}"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39</v>
      </c>
      <c r="F19" s="246">
        <f t="shared" ref="F19:F21" si="1">C19-E19</f>
        <v>11</v>
      </c>
      <c r="G19" s="10"/>
      <c r="H19" s="23" t="s">
        <v>11</v>
      </c>
      <c r="I19" s="36">
        <v>25.0</v>
      </c>
      <c r="J19" s="10"/>
      <c r="K19" s="33">
        <f>SUM(SUMIF($K$4:$K$17, "Argentina",$L$4:$L$17))</f>
        <v>17</v>
      </c>
      <c r="L19" s="33">
        <f t="shared" ref="L19:L23" si="2">I19-K19</f>
        <v>8</v>
      </c>
    </row>
    <row r="20" outlineLevel="1">
      <c r="B20" s="19" t="s">
        <v>952</v>
      </c>
      <c r="C20" s="32">
        <v>40.0</v>
      </c>
      <c r="D20" s="10"/>
      <c r="E20" s="33">
        <f>SUM(SUMIF($E$4:$E$17,"Dominican Republic",$F$4:$F$17), SUMIF($E$4:$E$17,"Panama",$F$4:$F$17), SUMIF($E$4:$E$17,"Costa Rica",$F$4:$F$17))</f>
        <v>24</v>
      </c>
      <c r="F20" s="246">
        <f t="shared" si="1"/>
        <v>16</v>
      </c>
      <c r="G20" s="10"/>
      <c r="H20" s="22" t="s">
        <v>18</v>
      </c>
      <c r="I20" s="36">
        <v>25.0</v>
      </c>
      <c r="J20" s="10"/>
      <c r="K20" s="33">
        <f>SUMIF($K$4:$K$17, H20,$L$4:$L$17)</f>
        <v>7</v>
      </c>
      <c r="L20" s="33">
        <f t="shared" si="2"/>
        <v>18</v>
      </c>
    </row>
    <row r="21" outlineLevel="1">
      <c r="B21" s="19" t="s">
        <v>953</v>
      </c>
      <c r="C21" s="32">
        <v>30.0</v>
      </c>
      <c r="D21" s="10"/>
      <c r="E21" s="33">
        <f>SUM(SUMIF($E$4:$E$17,"Nicaragua",$F$4:$F$17), SUMIF($E$4:$E$17,"Guatemala",$F$4:$F$17), SUMIF($E$4:$E$17,"El Salvador",$F$4:$F$17), SUMIF($E$4:$E$17,"Belize",$F$4:$F$17), SUMIF($E$4:$E$17,"Honduras",$F$4:$F$17))</f>
        <v>15</v>
      </c>
      <c r="F21" s="246">
        <f t="shared" si="1"/>
        <v>15</v>
      </c>
      <c r="G21" s="10"/>
      <c r="H21" s="23" t="s">
        <v>954</v>
      </c>
      <c r="I21" s="36">
        <v>35.0</v>
      </c>
      <c r="J21" s="10"/>
      <c r="K21" s="33">
        <f>SUM(SUMIF($K$4:$K$17, "Colombia",$L$4:$L$17), SUMIF($K$4:$K$17, "Ecuador",$L$4:$L$17))</f>
        <v>18</v>
      </c>
      <c r="L21" s="33">
        <f t="shared" si="2"/>
        <v>17</v>
      </c>
    </row>
    <row r="22" outlineLevel="1">
      <c r="D22" s="10"/>
      <c r="E22" s="37" t="s">
        <v>40</v>
      </c>
      <c r="F22" s="38">
        <f>sum(C19:C21)</f>
        <v>120</v>
      </c>
      <c r="G22" s="10"/>
      <c r="H22" s="22" t="s">
        <v>23</v>
      </c>
      <c r="I22" s="36">
        <v>15.0</v>
      </c>
      <c r="J22" s="10"/>
      <c r="K22" s="33">
        <f>SUMIF($K$4:$K$17, "Peru", $L$4:$L$17)</f>
        <v>5</v>
      </c>
      <c r="L22" s="33">
        <f t="shared" si="2"/>
        <v>10</v>
      </c>
    </row>
    <row r="23" outlineLevel="1">
      <c r="D23" s="10"/>
      <c r="E23" s="37" t="s">
        <v>41</v>
      </c>
      <c r="F23" s="38">
        <f>SUM(F19:F21)</f>
        <v>42</v>
      </c>
      <c r="G23" s="10"/>
      <c r="H23" s="23" t="s">
        <v>2340</v>
      </c>
      <c r="I23" s="36">
        <v>20.0</v>
      </c>
      <c r="J23" s="10"/>
      <c r="K23" s="33">
        <f>SUM(SUMIF($K$4:$K$17, "Bolivia",$L$4:$L$17), SUMIF($K$4:$K$17, "Paraguay",$L$4:$L$17), SUMIF($K$4:$K$17, "Uruguay",$L$4:$L$17))</f>
        <v>14</v>
      </c>
      <c r="L23" s="33">
        <f t="shared" si="2"/>
        <v>6</v>
      </c>
    </row>
    <row r="24" outlineLevel="1">
      <c r="D24" s="10"/>
      <c r="G24" s="10"/>
      <c r="H24" s="10"/>
      <c r="I24" s="10"/>
      <c r="J24" s="10"/>
      <c r="K24" s="37" t="s">
        <v>40</v>
      </c>
      <c r="L24" s="247">
        <f>sum(I19:I23)</f>
        <v>120</v>
      </c>
    </row>
    <row r="25" outlineLevel="1">
      <c r="G25" s="10"/>
      <c r="H25" s="10"/>
      <c r="I25" s="10"/>
      <c r="J25" s="10"/>
      <c r="K25" s="37" t="s">
        <v>41</v>
      </c>
      <c r="L25" s="38">
        <f>SUM(L19:L23)</f>
        <v>59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401">
        <v>46214.0</v>
      </c>
      <c r="K50" s="273" t="s">
        <v>6026</v>
      </c>
      <c r="L50" s="273" t="s">
        <v>6027</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6028</v>
      </c>
      <c r="D51" s="373" t="s">
        <v>6029</v>
      </c>
      <c r="E51" s="58" t="s">
        <v>24</v>
      </c>
      <c r="F51" s="58" t="s">
        <v>9</v>
      </c>
      <c r="G51" s="61"/>
      <c r="H51" s="269"/>
      <c r="J51" s="403">
        <v>46214.0</v>
      </c>
      <c r="K51" s="294" t="s">
        <v>6030</v>
      </c>
      <c r="L51" s="294" t="s">
        <v>6031</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6032</v>
      </c>
      <c r="D52" s="373" t="s">
        <v>6033</v>
      </c>
      <c r="E52" s="58" t="s">
        <v>19</v>
      </c>
      <c r="F52" s="58" t="s">
        <v>9</v>
      </c>
      <c r="G52" s="109"/>
      <c r="H52" s="269"/>
      <c r="J52" s="401">
        <v>46214.0</v>
      </c>
      <c r="K52" s="273" t="s">
        <v>6034</v>
      </c>
      <c r="L52" s="273" t="s">
        <v>6035</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6036</v>
      </c>
      <c r="D53" s="528" t="s">
        <v>6037</v>
      </c>
      <c r="E53" s="58" t="s">
        <v>19</v>
      </c>
      <c r="F53" s="58" t="s">
        <v>9</v>
      </c>
      <c r="G53" s="427"/>
      <c r="H53" s="269"/>
      <c r="J53" s="403">
        <v>46214.0</v>
      </c>
      <c r="K53" s="294" t="s">
        <v>6038</v>
      </c>
      <c r="L53" s="294" t="s">
        <v>6039</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6040</v>
      </c>
      <c r="D54" s="392" t="s">
        <v>6041</v>
      </c>
      <c r="E54" s="58" t="s">
        <v>24</v>
      </c>
      <c r="F54" s="58" t="s">
        <v>9</v>
      </c>
      <c r="G54" s="427"/>
      <c r="H54" s="269"/>
      <c r="J54" s="401">
        <v>46214.0</v>
      </c>
      <c r="K54" s="273" t="s">
        <v>6042</v>
      </c>
      <c r="L54" s="273" t="s">
        <v>6043</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6044</v>
      </c>
      <c r="D55" s="533" t="s">
        <v>6045</v>
      </c>
      <c r="E55" s="547" t="s">
        <v>22</v>
      </c>
      <c r="F55" s="58" t="s">
        <v>9</v>
      </c>
      <c r="G55" s="109"/>
      <c r="H55" s="269"/>
      <c r="J55" s="403">
        <v>46214.0</v>
      </c>
      <c r="K55" s="294" t="s">
        <v>6046</v>
      </c>
      <c r="L55" s="294" t="s">
        <v>6047</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6048</v>
      </c>
      <c r="D56" s="373" t="s">
        <v>6049</v>
      </c>
      <c r="E56" s="58" t="s">
        <v>22</v>
      </c>
      <c r="F56" s="58" t="s">
        <v>9</v>
      </c>
      <c r="G56" s="61"/>
      <c r="H56" s="269"/>
      <c r="J56" s="401">
        <v>46214.0</v>
      </c>
      <c r="K56" s="273" t="s">
        <v>6050</v>
      </c>
      <c r="L56" s="273" t="s">
        <v>6051</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6052</v>
      </c>
      <c r="D57" s="373" t="s">
        <v>6053</v>
      </c>
      <c r="E57" s="58" t="s">
        <v>22</v>
      </c>
      <c r="F57" s="58" t="s">
        <v>9</v>
      </c>
      <c r="G57" s="109"/>
      <c r="H57" s="269"/>
      <c r="J57" s="513">
        <v>46214.0</v>
      </c>
      <c r="K57" s="465" t="s">
        <v>6054</v>
      </c>
      <c r="L57" s="465" t="s">
        <v>6055</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6056</v>
      </c>
      <c r="D58" s="294" t="s">
        <v>6057</v>
      </c>
      <c r="E58" s="409" t="s">
        <v>22</v>
      </c>
      <c r="F58" s="504" t="s">
        <v>2338</v>
      </c>
      <c r="G58" s="61"/>
      <c r="H58" s="269"/>
      <c r="J58" s="514">
        <v>46214.0</v>
      </c>
      <c r="K58" s="312" t="s">
        <v>6058</v>
      </c>
      <c r="L58" s="417" t="s">
        <v>6059</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6060</v>
      </c>
      <c r="D59" s="273" t="s">
        <v>6061</v>
      </c>
      <c r="E59" s="395" t="s">
        <v>22</v>
      </c>
      <c r="F59" s="402" t="s">
        <v>2338</v>
      </c>
      <c r="G59" s="61"/>
      <c r="H59" s="269"/>
      <c r="J59" s="403">
        <v>46214.0</v>
      </c>
      <c r="K59" s="294" t="s">
        <v>6062</v>
      </c>
      <c r="L59" s="294" t="s">
        <v>6063</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6064</v>
      </c>
      <c r="D60" s="294" t="s">
        <v>6065</v>
      </c>
      <c r="E60" s="409" t="s">
        <v>22</v>
      </c>
      <c r="F60" s="504" t="s">
        <v>2338</v>
      </c>
      <c r="G60" s="61"/>
      <c r="H60" s="269"/>
      <c r="J60" s="401">
        <v>46214.0</v>
      </c>
      <c r="K60" s="273" t="s">
        <v>6066</v>
      </c>
      <c r="L60" s="273" t="s">
        <v>6067</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6068</v>
      </c>
      <c r="D61" s="430" t="s">
        <v>6069</v>
      </c>
      <c r="E61" s="431" t="s">
        <v>24</v>
      </c>
      <c r="F61" s="431" t="s">
        <v>2338</v>
      </c>
      <c r="G61" s="109"/>
      <c r="H61" s="269"/>
      <c r="J61" s="403">
        <v>46214.0</v>
      </c>
      <c r="K61" s="294" t="s">
        <v>6070</v>
      </c>
      <c r="L61" s="294" t="s">
        <v>6071</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6072</v>
      </c>
      <c r="D62" s="405" t="s">
        <v>6073</v>
      </c>
      <c r="E62" s="504" t="s">
        <v>44</v>
      </c>
      <c r="F62" s="504" t="s">
        <v>2338</v>
      </c>
      <c r="G62" s="109"/>
      <c r="H62" s="269"/>
      <c r="J62" s="401">
        <v>46214.0</v>
      </c>
      <c r="K62" s="273" t="s">
        <v>6074</v>
      </c>
      <c r="L62" s="273" t="s">
        <v>6075</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6076</v>
      </c>
      <c r="D63" s="430" t="s">
        <v>6077</v>
      </c>
      <c r="E63" s="431" t="s">
        <v>22</v>
      </c>
      <c r="F63" s="431" t="s">
        <v>2338</v>
      </c>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6078</v>
      </c>
      <c r="D64" s="405" t="s">
        <v>6079</v>
      </c>
      <c r="E64" s="504" t="s">
        <v>32</v>
      </c>
      <c r="F64" s="504" t="s">
        <v>2338</v>
      </c>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6080</v>
      </c>
      <c r="D65" s="373" t="s">
        <v>6081</v>
      </c>
      <c r="E65" s="58" t="s">
        <v>22</v>
      </c>
      <c r="F65" s="58" t="s">
        <v>20</v>
      </c>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6082</v>
      </c>
      <c r="D66" s="373" t="s">
        <v>6083</v>
      </c>
      <c r="E66" s="58" t="s">
        <v>22</v>
      </c>
      <c r="F66" s="58" t="s">
        <v>20</v>
      </c>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6084</v>
      </c>
      <c r="D67" s="373" t="s">
        <v>6085</v>
      </c>
      <c r="E67" s="58" t="s">
        <v>22</v>
      </c>
      <c r="F67" s="58" t="s">
        <v>20</v>
      </c>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6086</v>
      </c>
      <c r="D68" s="373" t="s">
        <v>6087</v>
      </c>
      <c r="E68" s="58" t="s">
        <v>22</v>
      </c>
      <c r="F68" s="58" t="s">
        <v>20</v>
      </c>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6088</v>
      </c>
      <c r="D69" s="373" t="s">
        <v>6089</v>
      </c>
      <c r="E69" s="58" t="s">
        <v>22</v>
      </c>
      <c r="F69" s="58" t="s">
        <v>20</v>
      </c>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6090</v>
      </c>
      <c r="D70" s="373" t="s">
        <v>6091</v>
      </c>
      <c r="E70" s="58" t="s">
        <v>22</v>
      </c>
      <c r="F70" s="58" t="s">
        <v>20</v>
      </c>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6092</v>
      </c>
      <c r="D71" s="417" t="s">
        <v>6093</v>
      </c>
      <c r="E71" s="418" t="s">
        <v>22</v>
      </c>
      <c r="F71" s="58" t="s">
        <v>20</v>
      </c>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6094</v>
      </c>
      <c r="D72" s="465" t="s">
        <v>6095</v>
      </c>
      <c r="E72" s="492" t="s">
        <v>22</v>
      </c>
      <c r="F72" s="58" t="s">
        <v>20</v>
      </c>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6096</v>
      </c>
      <c r="D73" s="417" t="s">
        <v>6097</v>
      </c>
      <c r="E73" s="418" t="s">
        <v>16</v>
      </c>
      <c r="F73" s="58" t="s">
        <v>20</v>
      </c>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6098</v>
      </c>
      <c r="D74" s="465" t="s">
        <v>6099</v>
      </c>
      <c r="E74" s="492" t="s">
        <v>10</v>
      </c>
      <c r="F74" s="58" t="s">
        <v>20</v>
      </c>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6100</v>
      </c>
      <c r="D75" s="417" t="s">
        <v>6101</v>
      </c>
      <c r="E75" s="418" t="s">
        <v>44</v>
      </c>
      <c r="F75" s="58" t="s">
        <v>20</v>
      </c>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6102</v>
      </c>
      <c r="D76" s="373" t="s">
        <v>6103</v>
      </c>
      <c r="E76" s="58" t="s">
        <v>22</v>
      </c>
      <c r="F76" s="58" t="s">
        <v>20</v>
      </c>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6104</v>
      </c>
      <c r="D77" s="373" t="s">
        <v>6105</v>
      </c>
      <c r="E77" s="58" t="s">
        <v>22</v>
      </c>
      <c r="F77" s="58" t="s">
        <v>20</v>
      </c>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6106</v>
      </c>
      <c r="D78" s="373" t="s">
        <v>6107</v>
      </c>
      <c r="E78" s="58" t="s">
        <v>22</v>
      </c>
      <c r="F78" s="58" t="s">
        <v>20</v>
      </c>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6108</v>
      </c>
      <c r="D79" s="417" t="s">
        <v>6109</v>
      </c>
      <c r="E79" s="418" t="s">
        <v>22</v>
      </c>
      <c r="F79" s="370" t="s">
        <v>20</v>
      </c>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