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tc={8a4caf46-77ff-4a78-b3be-f2d1dfa0581c}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a4caf46-77ff-4a78-b3be-f2d1dfa0581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<sst xmlns="http://schemas.openxmlformats.org/spreadsheetml/2006/main" count="13726" uniqueCount="6235">
  <si>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</si>
  <si>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</si>
  <si>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</si>
  <si>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</si>
  <si>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</si>
  <si>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</si>
  <si>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</si>
  <si>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</si>
  <si>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</si>
  <si>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</si>
  <si>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</si>
  <si>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</si>
  <si>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</si>
  <si>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</si>
  <si>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</si>
  <si>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</si>
  <si>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</si>
  <si>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</si>
  <si>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</si>
  <si>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</si>
  <si>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</si>
  <si>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</si>
  <si>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</si>
  <si>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</si>
  <si>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</si>
  <si>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</si>
  <si>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</si>
  <si>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</si>
  <si>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</si>
  <si>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</si>
  <si>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</si>
  <si>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</si>
  <si>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</si>
  <si>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</si>
  <si>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</si>
  <si>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</si>
  <si>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</si>
  <si>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</si>
  <si>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</si>
  <si>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</si>
  <si>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</si>
  <si>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</si>
  <si>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</si>
  <si>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</si>
  <si>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</si>
  <si>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</si>
  <si>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</si>
  <si>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</si>
  <si>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</si>
  <si>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</si>
  <si>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</si>
  <si>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</si>
  <si>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</si>
  <si>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</si>
  <si>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</si>
  <si>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</si>
  <si>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</si>
  <si>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</si>
  <si>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</si>
  <si>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</si>
  <si>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</si>
  <si>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</si>
  <si>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</si>
  <si>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</si>
  <si>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</si>
  <si>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</si>
  <si>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</si>
  <si>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</si>
  <si>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</si>
  <si>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</si>
  <si>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</si>
  <si>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</si>
  <si>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</si>
  <si>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</si>
  <si>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</si>
  <si>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</si>
  <si>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</si>
  <si>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</si>
  <si>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</si>
  <si>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</si>
  <si>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</si>
  <si>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</si>
  <si>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</si>
  <si>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</si>
  <si>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</si>
  <si>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</si>
  <si>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</si>
  <si>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</si>
  <si>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</si>
  <si>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</si>
  <si>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</si>
  <si>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</si>
  <si>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</si>
  <si>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</si>
  <si>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</si>
  <si>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</si>
  <si>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</si>
  <si>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</si>
  <si>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</si>
  <si>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</si>
  <si>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</si>
  <si>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</si>
  <si>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</si>
  <si>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</si>
  <si>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</si>
  <si>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</si>
  <si>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</si>
  <si>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</si>
  <si>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</si>
  <si>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</si>
  <si>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</si>
  <si>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</si>
  <si>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</si>
  <si>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</si>
  <si>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</si>
  <si>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</si>
  <si>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</si>
  <si>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</si>
  <si>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</si>
  <si>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</si>
  <si>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</si>
  <si>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</si>
  <si>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</si>
  <si>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</si>
  <si>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</si>
  <si>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</si>
  <si>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</si>
  <si>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</si>
  <si>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</si>
  <si>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</si>
  <si>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</si>
  <si>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</si>
  <si>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</si>
  <si>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</si>
  <si>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</si>
  <si>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</si>
  <si>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</si>
  <si>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</si>
  <si>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</si>
  <si>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</si>
  <si>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</si>
  <si>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</si>
  <si>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</si>
  <si>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</si>
  <si>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</si>
  <si>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</si>
  <si>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</si>
  <si>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</si>
  <si>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</si>
  <si>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</si>
  <si>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</si>
  <si>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</si>
  <si>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</si>
  <si>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</si>
  <si>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</si>
  <si>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</si>
  <si>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</si>
  <si>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</si>
  <si>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</si>
  <si>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</si>
  <si>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</si>
  <si>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</si>
  <si>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</si>
  <si>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</si>
  <si>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</si>
  <si>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</si>
  <si>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</si>
  <si>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</si>
  <si>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</si>
  <si>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</si>
  <si>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</si>
  <si>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</si>
  <si>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</si>
  <si>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</si>
  <si>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</si>
  <si>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</si>
  <si>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</si>
  <si>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</si>
  <si>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</si>
  <si>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</si>
  <si>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</si>
  <si>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</si>
  <si>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</si>
  <si>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</si>
  <si>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</si>
  <si>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</si>
  <si>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</si>
  <si>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</si>
  <si>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</si>
  <si>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</si>
  <si>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</si>
  <si>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</si>
  <si>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</si>
  <si>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</si>
  <si>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</si>
  <si>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</si>
  <si>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</si>
  <si>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</si>
  <si>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</si>
  <si>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</si>
  <si>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</si>
  <si>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</si>
  <si>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</si>
  <si>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</si>
  <si>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</si>
  <si>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</si>
  <si>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</si>
  <si>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</si>
  <si>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</si>
  <si>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</si>
  <si>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</si>
  <si>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</si>
  <si>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</si>
  <si>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</si>
  <si>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</si>
  <si>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</si>
  <si>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</si>
  <si>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</si>
  <si>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</si>
  <si>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</si>
  <si>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</si>
  <si>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</si>
  <si>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</si>
  <si>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</si>
  <si>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</si>
  <si>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</si>
  <si>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</si>
  <si>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</si>
  <si>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</si>
  <si>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</si>
  <si>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</si>
  <si>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</si>
  <si>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</si>
  <si>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</si>
  <si>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</si>
  <si>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</si>
  <si>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</si>
  <si>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</si>
  <si>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</si>
  <si>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</si>
  <si>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</si>
  <si>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</si>
  <si>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</si>
  <si>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</si>
  <si>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</si>
  <si>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</si>
  <si>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</si>
  <si>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</si>
  <si>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</si>
  <si>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</si>
  <si>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</si>
  <si>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</si>
  <si>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</si>
  <si>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</si>
  <si>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</si>
  <si>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</si>
  <si>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</si>
  <si>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</si>
  <si>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</si>
  <si>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</si>
  <si>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</si>
  <si>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</si>
  <si>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</si>
  <si>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</si>
  <si>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</si>
  <si>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</si>
  <si>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</si>
  <si>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</si>
  <si>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</si>
  <si>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</si>
  <si>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</si>
  <si>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</si>
  <si>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</si>
  <si>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</si>
  <si>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</si>
  <si>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</si>
  <si>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</si>
  <si>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</si>
  <si>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</si>
  <si>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</si>
  <si>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</si>
  <si>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</si>
  <si>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</si>
  <si>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</si>
  <si>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</si>
  <si>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</si>
  <si>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</si>
  <si>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</si>
  <si>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</si>
  <si>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</si>
  <si>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</si>
  <si>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</si>
  <si>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</si>
  <si>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</si>
  <si>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</si>
  <si>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</si>
  <si>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</si>
  <si>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</si>
  <si>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</si>
  <si>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</si>
  <si>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</si>
  <si>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</si>
  <si>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</si>
  <si>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</si>
  <si>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</si>
  <si>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</si>
  <si>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</si>
  <si>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</si>
  <si>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</si>
  <si>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</si>
  <si>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</si>
  <si>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</si>
  <si>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</si>
  <si>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</si>
  <si>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</si>
  <si>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</si>
  <si>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</si>
  <si>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</si>
  <si>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</si>
  <si>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</si>
  <si>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</si>
  <si>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</si>
  <si>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</si>
  <si>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</si>
  <si>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</si>
  <si>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</si>
  <si>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</si>
  <si>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</si>
  <si>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</si>
  <si>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</si>
  <si>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</si>
  <si>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</si>
  <si>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</si>
  <si>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</si>
  <si>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</si>
  <si>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</si>
  <si>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</si>
  <si>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</si>
  <si>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</si>
  <si>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</si>
  <si>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</si>
  <si>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</si>
  <si>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</si>
  <si>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</si>
  <si>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</si>
  <si>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</si>
  <si>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</si>
  <si>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</si>
  <si>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</si>
  <si>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</si>
  <si>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</si>
  <si>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</si>
  <si>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</si>
  <si>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</si>
  <si>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</si>
  <si>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</si>
  <si>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</si>
  <si>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</si>
  <si>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</si>
  <si>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</si>
  <si>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</si>
  <si>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</si>
  <si>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</si>
  <si>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</si>
  <si>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</si>
  <si>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</si>
  <si>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</si>
  <si>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</si>
  <si>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</si>
  <si>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</si>
  <si>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</si>
  <si>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</si>
  <si>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</si>
  <si>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</si>
  <si>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</si>
  <si>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</si>
  <si>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</si>
  <si>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</si>
  <si>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</si>
  <si>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</si>
  <si>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</si>
  <si>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</si>
  <si>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</si>
  <si>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</si>
  <si>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</si>
  <si>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</si>
  <si>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</si>
  <si>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</si>
  <si>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</si>
  <si>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</si>
  <si>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</si>
  <si>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</si>
  <si>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</si>
  <si>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</si>
  <si>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</si>
  <si>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</si>
  <si>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</si>
  <si>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</si>
  <si>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</si>
  <si>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</si>
  <si>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</si>
  <si>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</si>
  <si>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</si>
  <si>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</si>
  <si>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</si>
  <si>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</si>
  <si>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</si>
  <si>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</si>
  <si>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</si>
  <si>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</si>
  <si>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</si>
  <si>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</si>
  <si>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</si>
  <si>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</si>
  <si>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</si>
  <si>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</si>
  <si>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</si>
  <si>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</si>
  <si>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</si>
  <si>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</si>
  <si>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</si>
  <si>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</si>
  <si>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</si>
  <si>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</si>
  <si>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</si>
  <si>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</si>
  <si>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</si>
  <si>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</si>
  <si>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</si>
  <si>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</si>
  <si>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</si>
  <si>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</si>
  <si>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</si>
  <si>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</si>
  <si>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</si>
  <si>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</si>
  <si>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</si>
  <si>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</si>
  <si>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</si>
  <si>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</si>
  <si>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</si>
  <si>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</si>
  <si>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</si>
  <si>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</si>
  <si>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</si>
  <si>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</si>
  <si>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</si>
  <si>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</si>
  <si>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</si>
  <si>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</si>
  <si>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</si>
  <si>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</si>
  <si>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</si>
  <si>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</si>
  <si>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</si>
  <si>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</si>
  <si>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</si>
  <si>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</si>
  <si>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</si>
  <si>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</si>
  <si>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</si>
  <si>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</si>
  <si>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</si>
  <si>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</si>
  <si>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</si>
  <si>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</si>
  <si>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</si>
  <si>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</si>
  <si>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</si>
  <si>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</si>
  <si>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</si>
  <si>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</si>
  <si>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</si>
  <si>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</si>
  <si>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</si>
  <si>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</si>
  <si>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</si>
  <si>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</si>
  <si>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</si>
  <si>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</si>
  <si>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</si>
  <si>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</si>
  <si>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</si>
  <si>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</si>
  <si>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</si>
  <si>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</si>
  <si>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</si>
  <si>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</si>
  <si>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</si>
  <si>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</si>
  <si>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</si>
  <si>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</si>
  <si>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</si>
  <si>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</si>
  <si>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</si>
  <si>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</si>
  <si>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</si>
  <si>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</si>
  <si>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</si>
  <si>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</si>
  <si>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</si>
  <si>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</si>
  <si>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</si>
  <si>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</si>
  <si>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</si>
  <si>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</si>
  <si>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</si>
  <si>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</si>
  <si>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</si>
  <si>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</si>
  <si>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</si>
  <si>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</si>
  <si>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</si>
  <si>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</si>
  <si>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</si>
  <si>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</si>
  <si>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</si>
  <si>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</si>
  <si>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</si>
  <si>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</si>
  <si>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</si>
  <si>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</si>
  <si>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</si>
  <si>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</si>
  <si>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</si>
  <si>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</si>
  <si>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</si>
  <si>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</si>
  <si>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</si>
  <si>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</si>
  <si>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</si>
  <si>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</si>
  <si>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</si>
  <si>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</si>
  <si>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</si>
  <si>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</si>
  <si>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</si>
  <si>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</si>
  <si>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</si>
  <si>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</si>
  <si>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</si>
  <si>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</si>
  <si>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</si>
  <si>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</si>
  <si>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</si>
  <si>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</si>
  <si>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</si>
  <si>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</si>
  <si>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</si>
  <si>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</si>
  <si>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</si>
  <si>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</si>
  <si>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</si>
  <si>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</si>
  <si>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</si>
  <si>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</si>
  <si>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</si>
  <si>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</si>
  <si>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</si>
  <si>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</si>
  <si>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</si>
  <si>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</si>
  <si>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</si>
  <si>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</si>
  <si>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</si>
  <si>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</si>
  <si>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</si>
  <si>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</si>
  <si>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</si>
  <si>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</si>
  <si>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</si>
  <si>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</si>
  <si>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</si>
  <si>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</si>
  <si>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</si>
  <si>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</si>
  <si>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</si>
  <si>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</si>
  <si>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</si>
  <si>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</si>
  <si>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</si>
  <si>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</si>
  <si>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</si>
  <si>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</si>
  <si>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</si>
  <si>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</si>
  <si>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</si>
  <si>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</si>
  <si>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</si>
  <si>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</si>
  <si>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</si>
  <si>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</si>
  <si>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</si>
  <si>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</si>
  <si>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</si>
  <si>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</si>
  <si>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</si>
  <si>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</si>
  <si>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</si>
  <si>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</si>
  <si>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</si>
  <si>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</si>
  <si>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</si>
  <si>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</si>
  <si>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</si>
  <si>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</si>
  <si>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</si>
  <si>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</si>
  <si>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</si>
  <si>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</si>
  <si>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</si>
  <si>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</si>
  <si>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</si>
  <si>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</si>
  <si>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</si>
  <si>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</si>
  <si>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</si>
  <si>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</si>
  <si>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</si>
  <si>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</si>
  <si>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</si>
  <si>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</si>
  <si>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</si>
  <si>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</si>
  <si>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</si>
  <si>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</si>
  <si>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</si>
  <si>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</si>
  <si>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</si>
  <si>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</si>
  <si>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</si>
  <si>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</si>
  <si>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</si>
  <si>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</si>
  <si>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</si>
  <si>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</si>
  <si>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</si>
  <si>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</si>
  <si>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</si>
  <si>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</si>
  <si>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</si>
  <si>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</si>
  <si>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</si>
  <si>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</si>
  <si>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</si>
  <si>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</si>
  <si>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</si>
  <si>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</si>
  <si>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</si>
  <si>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</si>
  <si>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</si>
  <si>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</si>
  <si>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</si>
  <si>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</si>
  <si>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</si>
  <si>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</si>
  <si>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</si>
  <si>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</si>
  <si>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</si>
  <si>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</si>
  <si>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</si>
  <si>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</si>
  <si>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</si>
  <si>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</si>
  <si>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</si>
  <si>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</si>
  <si>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</si>
  <si>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</si>
  <si>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</si>
  <si>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</si>
  <si>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</si>
  <si>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</si>
  <si>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</si>
  <si>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</si>
  <si>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</si>
  <si>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</si>
  <si>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</si>
  <si>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</si>
  <si>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</si>
  <si>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</si>
  <si>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</si>
  <si>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</si>
  <si>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</si>
  <si>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</si>
  <si>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</si>
  <si>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</si>
  <si>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</si>
  <si>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</si>
  <si>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</si>
  <si>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</si>
  <si>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</si>
  <si>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</si>
  <si>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</si>
  <si>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</si>
  <si>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</si>
  <si>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</si>
  <si>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</si>
  <si>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</si>
  <si>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</si>
  <si>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</si>
  <si>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</si>
  <si>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</si>
  <si>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</si>
  <si>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</si>
  <si>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</si>
  <si>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</si>
  <si>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</si>
  <si>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</si>
  <si>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</si>
  <si>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</si>
  <si>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</si>
  <si>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</si>
  <si>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</si>
  <si>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</si>
  <si>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</si>
  <si>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</si>
  <si>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</si>
  <si>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</si>
  <si>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</si>
  <si>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</si>
  <si>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</si>
  <si>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</si>
  <si>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</si>
  <si>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</si>
  <si>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</si>
  <si>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</si>
  <si>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</si>
  <si>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</si>
  <si>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</si>
  <si>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</si>
  <si>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</si>
  <si>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</si>
  <si>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</si>
  <si>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</si>
  <si>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</si>
  <si>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</si>
  <si>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</si>
  <si>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</si>
  <si>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</si>
  <si>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</si>
  <si>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</si>
  <si>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</si>
  <si>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</si>
  <si>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</si>
  <si>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</si>
  <si>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</si>
  <si>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</si>
  <si>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</si>
  <si>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</si>
  <si>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</si>
  <si>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</si>
  <si>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</si>
  <si>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</si>
  <si>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</si>
  <si>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</si>
  <si>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</si>
  <si>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</si>
  <si>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</si>
  <si>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</si>
  <si>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</si>
  <si>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</si>
  <si>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</si>
  <si>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</si>
  <si>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</si>
  <si>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</si>
  <si>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</si>
  <si>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</si>
  <si>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</si>
  <si>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</si>
  <si>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</si>
  <si>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</si>
  <si>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</si>
  <si>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</si>
  <si>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</si>
  <si>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</si>
  <si>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</si>
  <si>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</si>
  <si>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</si>
  <si>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</si>
  <si>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</si>
  <si>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</si>
  <si>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</si>
  <si>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</si>
  <si>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</si>
  <si>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</si>
  <si>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</si>
  <si>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</si>
  <si>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</si>
  <si>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</si>
  <si>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</si>
  <si>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</si>
  <si>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</si>
  <si>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</si>
  <si>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</si>
  <si>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</si>
  <si>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</si>
  <si>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</si>
  <si>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</si>
  <si>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</si>
  <si>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</si>
  <si>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</si>
  <si>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</si>
  <si>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</si>
  <si>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</si>
  <si>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</si>
  <si>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</si>
  <si>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</si>
  <si>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</si>
  <si>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</si>
  <si>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</si>
  <si>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</si>
  <si>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</si>
  <si>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</si>
  <si>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</si>
  <si>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</si>
  <si>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</si>
  <si>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</si>
  <si>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</si>
  <si>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</si>
  <si>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</si>
  <si>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</si>
  <si>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</si>
  <si>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</si>
  <si>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</si>
  <si>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</si>
  <si>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</si>
  <si>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</si>
  <si>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</si>
  <si>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</si>
  <si>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</si>
  <si>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</si>
  <si>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</si>
  <si>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</si>
  <si>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</si>
  <si>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</si>
  <si>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</si>
  <si>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</si>
  <si>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</si>
  <si>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</si>
  <si>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</si>
  <si>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</si>
  <si>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</si>
  <si>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</si>
  <si>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</si>
  <si>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</si>
  <si>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</si>
  <si>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</si>
  <si>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</si>
  <si>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</si>
  <si>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</si>
  <si>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</si>
  <si>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</si>
  <si>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</si>
  <si>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</si>
  <si>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</si>
  <si>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</si>
  <si>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</si>
  <si>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</si>
  <si>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</si>
  <si>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</si>
  <si>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</si>
  <si>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</si>
  <si>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</si>
  <si>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</si>
  <si>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</si>
  <si>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</si>
  <si>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</si>
  <si>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</si>
  <si>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</si>
  <si>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</si>
  <si>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</si>
  <si>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</si>
  <si>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</si>
  <si>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</si>
  <si>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</si>
  <si>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</si>
  <si>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</si>
  <si>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</si>
  <si>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</si>
  <si>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</si>
  <si>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</si>
  <si>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</si>
  <si>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</si>
  <si>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</si>
  <si>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</si>
  <si>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</si>
  <si>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</si>
  <si>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</si>
  <si>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</si>
  <si>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</si>
  <si>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</si>
  <si>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</si>
  <si>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</si>
  <si>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</si>
  <si>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</si>
  <si>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</si>
  <si>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</si>
  <si>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</si>
  <si>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</si>
  <si>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</si>
  <si>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</si>
  <si>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</si>
  <si>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</si>
  <si>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</si>
  <si>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</si>
  <si>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</si>
  <si>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</si>
  <si>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</si>
  <si>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</si>
  <si>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</si>
  <si>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</si>
  <si>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</si>
  <si>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</si>
  <si>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</si>
  <si>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</si>
  <si>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</si>
  <si>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</si>
  <si>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</si>
  <si>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</si>
  <si>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</si>
  <si>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</si>
  <si>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</si>
  <si>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</si>
  <si>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</si>
  <si>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</si>
  <si>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</si>
  <si>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</si>
  <si>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</si>
  <si>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</si>
  <si>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</si>
  <si>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</si>
  <si>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</si>
  <si>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</si>
  <si>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</si>
  <si>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</si>
  <si>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</si>
  <si>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</si>
  <si>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</si>
  <si>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</si>
  <si>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</si>
  <si>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</si>
  <si>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</si>
  <si>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</si>
  <si>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</si>
  <si>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</si>
  <si>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</si>
  <si>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</si>
  <si>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</si>
  <si>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</si>
  <si>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</si>
  <si>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</si>
  <si>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</si>
  <si>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</si>
  <si>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</si>
  <si>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</si>
  <si>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</si>
  <si>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</si>
  <si>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</si>
  <si>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</si>
  <si>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</si>
  <si>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</si>
  <si>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</si>
  <si>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</si>
  <si>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</si>
  <si>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</si>
  <si>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</si>
  <si>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</si>
  <si>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</si>
  <si>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</si>
  <si>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</si>
  <si>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</si>
  <si>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</si>
  <si>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</si>
  <si>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</si>
  <si>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</si>
  <si>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</si>
  <si>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</si>
  <si>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</si>
  <si>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</si>
  <si>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</si>
  <si>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</si>
  <si>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</si>
  <si>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</si>
  <si>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</si>
  <si>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</si>
  <si>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</si>
  <si>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</si>
  <si>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</si>
  <si>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</si>
  <si>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</si>
  <si>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</si>
  <si>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</si>
  <si>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</si>
  <si>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</si>
  <si>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</si>
  <si>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</si>
  <si>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</si>
  <si>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</si>
  <si>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</si>
  <si>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</si>
  <si>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</si>
  <si>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</si>
  <si>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</si>
  <si>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</si>
  <si>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</si>
  <si>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</si>
  <si>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</si>
  <si>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</si>
  <si>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</si>
  <si>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</si>
  <si>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</si>
  <si>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</si>
  <si>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</si>
  <si>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</si>
  <si>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</si>
  <si>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</si>
  <si>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</si>
  <si>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</si>
  <si>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</si>
  <si>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</si>
  <si>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</si>
  <si>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</si>
  <si>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</si>
  <si>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</si>
  <si>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</si>
  <si>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</si>
  <si>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</si>
  <si>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</si>
  <si>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</si>
  <si>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</si>
  <si>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</si>
  <si>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</si>
  <si>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</si>
  <si>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</si>
  <si>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</si>
  <si>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</si>
  <si>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</si>
  <si>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</si>
  <si>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</si>
  <si>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</si>
  <si>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</si>
  <si>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</si>
  <si>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</si>
  <si>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</si>
  <si>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</si>
  <si>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</si>
  <si>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</si>
  <si>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</si>
  <si>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</si>
  <si>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</si>
  <si>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</si>
  <si>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</si>
  <si>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</si>
  <si>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</si>
  <si>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</si>
  <si>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</si>
  <si>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</si>
  <si>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</si>
  <si>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</si>
  <si>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</si>
  <si>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</si>
  <si>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</si>
  <si>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</si>
  <si>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</si>
  <si>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</si>
  <si>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</si>
  <si>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</si>
  <si>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</si>
  <si>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</si>
  <si>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</si>
  <si>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</si>
  <si>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</si>
  <si>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</si>
  <si>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</si>
  <si>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</si>
  <si>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</si>
  <si>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</si>
  <si>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</si>
  <si>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</si>
  <si>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</si>
  <si>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</si>
  <si>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</si>
  <si>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</si>
  <si>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</si>
  <si>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</si>
  <si>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</si>
  <si>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</si>
  <si>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</si>
  <si>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</si>
  <si>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</si>
  <si>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</si>
  <si>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</si>
  <si>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</si>
  <si>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</si>
  <si>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</si>
  <si>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</si>
  <si>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</si>
  <si>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</si>
  <si>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</si>
  <si>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</si>
  <si>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</si>
  <si>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</si>
  <si>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</si>
  <si>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</si>
  <si>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</si>
  <si>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</si>
  <si>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</si>
  <si>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</si>
  <si>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</si>
  <si>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</si>
  <si>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</si>
  <si>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</si>
  <si>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</si>
  <si>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</si>
  <si>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</si>
  <si>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</si>
  <si>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</si>
  <si>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</si>
  <si>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</si>
  <si>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</si>
  <si>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</si>
  <si>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</si>
  <si>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</si>
  <si>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</si>
  <si>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</si>
  <si>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</si>
  <si>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</si>
  <si>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</si>
  <si>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</si>
  <si>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</si>
  <si>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</si>
  <si>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</si>
  <si>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</si>
  <si>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</si>
  <si>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</si>
  <si>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</si>
  <si>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</si>
  <si>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</si>
  <si>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</si>
  <si>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</si>
  <si>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</si>
  <si>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</si>
  <si>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</si>
  <si>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</si>
  <si>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</si>
  <si>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</si>
  <si>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</si>
  <si>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</si>
  <si>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</si>
  <si>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</si>
  <si>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</si>
  <si>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</si>
  <si>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</si>
  <si>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</si>
  <si>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</si>
  <si>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</si>
  <si>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</si>
  <si>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</si>
  <si>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</si>
  <si>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</si>
  <si>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</si>
  <si>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</si>
  <si>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</si>
  <si>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</si>
  <si>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</si>
  <si>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</si>
  <si>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</si>
  <si>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</si>
  <si>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</si>
  <si>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</si>
  <si>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</si>
  <si>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</si>
  <si>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</si>
  <si>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</si>
  <si>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</si>
  <si>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</si>
  <si>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</si>
  <si>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</si>
  <si>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</si>
  <si>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</si>
  <si>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</si>
  <si>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</si>
  <si>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</si>
  <si>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</si>
  <si>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</si>
  <si>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</si>
  <si>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</si>
  <si>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</si>
  <si>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</si>
  <si>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</si>
  <si>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</si>
  <si>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</si>
  <si>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</si>
  <si>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</si>
  <si>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</si>
  <si>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</si>
  <si>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</si>
  <si>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</si>
  <si>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</si>
  <si>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</si>
  <si>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</si>
  <si>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</si>
  <si>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</si>
  <si>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</si>
  <si>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</si>
  <si>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</si>
  <si>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</si>
  <si>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</si>
  <si>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</si>
  <si>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</si>
  <si>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</si>
  <si>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</si>
  <si>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</si>
  <si>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</si>
  <si>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</si>
  <si>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</si>
  <si>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</si>
  <si>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</si>
  <si>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</si>
  <si>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</si>
  <si>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</si>
  <si>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</si>
  <si>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</si>
  <si>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</si>
  <si>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</si>
  <si>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</si>
  <si>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</si>
  <si>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</si>
  <si>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</si>
  <si>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</si>
  <si>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</si>
  <si>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</si>
  <si>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</si>
  <si>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</si>
  <si>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</si>
  <si>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</si>
  <si>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</si>
  <si>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</si>
  <si>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</si>
  <si>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</si>
  <si>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</si>
  <si>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</si>
  <si>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</si>
  <si>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</si>
  <si>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</si>
  <si>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</si>
  <si>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</si>
  <si>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</si>
  <si>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</si>
  <si>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</si>
  <si>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</si>
  <si>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</si>
  <si>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</si>
  <si>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</si>
  <si>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</si>
  <si>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</si>
  <si>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</si>
  <si>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</si>
  <si>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</si>
  <si>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</si>
  <si>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</si>
  <si>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</si>
  <si>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</si>
  <si>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</si>
  <si>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</si>
  <si>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</si>
  <si>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</si>
  <si>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</si>
  <si>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</si>
  <si>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</si>
  <si>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</si>
  <si>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</si>
  <si>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</si>
  <si>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</si>
  <si>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</si>
  <si>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</si>
  <si>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</si>
  <si>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</si>
  <si>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</si>
  <si>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</si>
  <si>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</si>
  <si>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</si>
  <si>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</si>
  <si>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</si>
  <si>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</si>
  <si>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</si>
  <si>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</si>
  <si>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</si>
  <si>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</si>
  <si>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</si>
  <si>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</si>
  <si>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</si>
  <si>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</si>
  <si>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</si>
  <si>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</si>
  <si>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</si>
  <si>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</si>
  <si>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</si>
  <si>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</si>
  <si>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</si>
  <si>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</si>
  <si>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</si>
  <si>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</si>
  <si>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</si>
  <si>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</si>
  <si>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</si>
  <si>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</si>
  <si>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</si>
  <si>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</si>
  <si>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</si>
  <si>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</si>
  <si>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</si>
  <si>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</si>
  <si>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</si>
  <si>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</si>
  <si>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</si>
  <si>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</si>
  <si>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</si>
  <si>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</si>
  <si>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</si>
  <si>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</si>
  <si>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</si>
  <si>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</si>
  <si>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</si>
  <si>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</si>
  <si>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</si>
  <si>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</si>
  <si>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</si>
  <si>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</si>
  <si>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</si>
  <si>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</si>
  <si>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</si>
  <si>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</si>
  <si>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</si>
  <si>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</si>
  <si>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</si>
  <si>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</si>
  <si>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</si>
  <si>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</si>
  <si>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</si>
  <si>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</si>
  <si>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</si>
  <si>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</si>
  <si>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</si>
  <si>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</si>
  <si>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</si>
  <si>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</si>
  <si>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</si>
  <si>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</si>
  <si>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</si>
  <si>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</si>
  <si>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</si>
  <si>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</si>
  <si>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</si>
  <si>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</si>
  <si>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</si>
  <si>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</si>
  <si>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</si>
  <si>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</si>
  <si>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</si>
  <si>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</si>
  <si>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</si>
  <si>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</si>
  <si>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</si>
  <si>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</si>
  <si>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</si>
  <si>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</si>
  <si>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</si>
  <si>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</si>
  <si>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</si>
  <si>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</si>
  <si>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</si>
  <si>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</si>
  <si>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</si>
  <si>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</si>
  <si>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</si>
  <si>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</si>
  <si>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</si>
  <si>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</si>
  <si>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</si>
  <si>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</si>
  <si>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</si>
  <si>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</si>
  <si>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</si>
  <si>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</si>
  <si>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</si>
  <si>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</si>
  <si>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</si>
  <si>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</si>
  <si>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</si>
  <si>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</si>
  <si>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</si>
  <si>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</si>
  <si>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</si>
  <si>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</si>
  <si>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</si>
  <si>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</si>
  <si>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</si>
  <si>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</si>
  <si>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</si>
  <si>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</si>
  <si>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</si>
  <si>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</si>
  <si>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</si>
  <si>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</si>
  <si>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</si>
  <si>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</si>
  <si>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</si>
  <si>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</si>
  <si>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</si>
  <si>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</si>
  <si>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</si>
  <si>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</si>
  <si>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</si>
  <si>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</si>
  <si>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</si>
  <si>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</si>
  <si>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</si>
  <si>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</si>
  <si>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</si>
  <si>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</si>
  <si>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</si>
  <si>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</si>
  <si>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</si>
  <si>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</si>
  <si>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</si>
  <si>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</si>
  <si>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</si>
  <si>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</si>
  <si>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</si>
  <si>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</si>
  <si>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</si>
  <si>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</si>
  <si>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</si>
  <si>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</si>
  <si>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</si>
  <si>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</si>
  <si>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</si>
  <si>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</si>
  <si>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</si>
  <si>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</si>
  <si>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</si>
  <si>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</si>
  <si>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</si>
  <si>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</si>
  <si>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</si>
  <si>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</si>
  <si>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</si>
  <si>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</si>
  <si>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</si>
  <si>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</si>
  <si>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</si>
  <si>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</si>
  <si>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</si>
  <si>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</si>
  <si>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</si>
  <si>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</si>
  <si>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</si>
  <si>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</si>
  <si>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</si>
  <si>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</si>
  <si>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</si>
  <si>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</si>
  <si>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</si>
  <si>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</si>
  <si>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</si>
  <si>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</si>
  <si>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</si>
  <si>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</si>
  <si>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</si>
  <si>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</si>
  <si>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</si>
  <si>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</si>
  <si>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</si>
  <si>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</si>
  <si>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</si>
  <si>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</si>
  <si>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</si>
  <si>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</si>
  <si>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</si>
  <si>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</si>
  <si>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</si>
  <si>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</si>
  <si>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</si>
  <si>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</si>
  <si>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</si>
  <si>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</si>
  <si>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</si>
  <si>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</si>
  <si>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</si>
  <si>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</si>
  <si>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</si>
  <si>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</si>
  <si>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</si>
  <si>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</si>
  <si>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</si>
  <si>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</si>
  <si>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</si>
  <si>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</si>
  <si>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</si>
  <si>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</si>
  <si>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</si>
  <si>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</si>
  <si>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</si>
  <si>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</si>
  <si>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</si>
  <si>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</si>
  <si>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</si>
  <si>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</si>
  <si>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</si>
  <si>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</si>
  <si>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</si>
  <si>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</si>
  <si>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</si>
  <si>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</si>
  <si>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</si>
  <si>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</si>
  <si>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</si>
  <si>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</si>
  <si>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</si>
  <si>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</si>
  <si>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</si>
  <si>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</si>
  <si>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</si>
  <si>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</si>
  <si>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</si>
  <si>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</si>
  <si>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</si>
  <si>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</si>
  <si>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</si>
  <si>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</si>
  <si>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</si>
  <si>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</si>
  <si>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</si>
  <si>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</si>
  <si>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</si>
  <si>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</si>
  <si>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</si>
  <si>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</si>
  <si>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</si>
  <si>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</si>
  <si>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</si>
  <si>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</si>
  <si>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</si>
  <si>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</si>
  <si>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</si>
  <si>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</si>
  <si>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</si>
  <si>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</si>
  <si>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</si>
  <si>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</si>
  <si>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</si>
  <si>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</si>
  <si>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</si>
  <si>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</si>
  <si>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</si>
  <si>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</si>
  <si>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</si>
  <si>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</si>
  <si>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</si>
  <si>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</si>
  <si>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</si>
  <si>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</si>
  <si>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</si>
  <si>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</si>
  <si>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</si>
  <si>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</si>
  <si>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</si>
  <si>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</si>
  <si>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</si>
  <si>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</si>
  <si>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</si>
  <si>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</si>
  <si>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</si>
  <si>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</si>
  <si>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</si>
  <si>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</si>
  <si>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</si>
  <si>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</si>
  <si>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</si>
  <si>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</si>
  <si>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</si>
  <si>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</si>
  <si>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</si>
  <si>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</si>
  <si>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</si>
  <si>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</si>
  <si>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</si>
  <si>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</si>
  <si>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</si>
  <si>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</si>
  <si>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</si>
  <si>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</si>
  <si>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</si>
  <si>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</si>
  <si>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</si>
  <si>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</si>
  <si>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</si>
  <si>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</si>
  <si>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</si>
  <si>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</si>
  <si>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</si>
  <si>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</si>
  <si>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</si>
  <si>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</si>
  <si>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</si>
  <si>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</si>
  <si>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</si>
  <si>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</si>
  <si>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</si>
  <si>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</si>
  <si>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</si>
  <si>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</si>
  <si>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</si>
  <si>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</si>
  <si>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</si>
  <si>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</si>
  <si>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</si>
  <si>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</si>
  <si>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</si>
  <si>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</si>
  <si>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</si>
  <si>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</si>
  <si>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</si>
  <si>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</si>
  <si>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</si>
  <si>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</si>
  <si>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</si>
  <si>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</si>
  <si>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</si>
  <si>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</si>
  <si>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</si>
  <si>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</si>
  <si>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</si>
  <si>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</si>
  <si>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</si>
  <si>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</si>
  <si>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</si>
  <si>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</si>
  <si>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</si>
  <si>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</si>
  <si>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</si>
  <si>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</si>
  <si>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</si>
  <si>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</si>
  <si>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</si>
  <si>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</si>
  <si>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</si>
  <si>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</si>
  <si>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</si>
  <si>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</si>
  <si>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</si>
  <si>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</si>
  <si>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</si>
  <si>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</si>
  <si>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</si>
  <si>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</si>
  <si>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</si>
  <si>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</si>
  <si>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</si>
  <si>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</si>
  <si>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</si>
  <si>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</si>
  <si>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</si>
  <si>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</si>
  <si>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</si>
  <si>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</si>
  <si>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</si>
  <si>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</si>
  <si>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</si>
  <si>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</si>
  <si>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</si>
  <si>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</si>
  <si>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</si>
  <si>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</si>
  <si>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</si>
  <si>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</si>
  <si>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</si>
  <si>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</si>
  <si>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</si>
  <si>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</si>
  <si>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</si>
  <si>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</si>
  <si>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</si>
  <si>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</si>
  <si>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</si>
  <si>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</si>
  <si>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</si>
  <si>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</si>
  <si>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</si>
  <si>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</si>
  <si>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</si>
  <si>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</si>
  <si>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</si>
  <si>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</si>
  <si>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</si>
  <si>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</si>
  <si>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</si>
  <si>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</si>
  <si>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</si>
  <si>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</si>
  <si>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</si>
  <si>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</si>
  <si>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</si>
  <si>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</si>
  <si>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</si>
  <si>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</si>
  <si>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</si>
  <si>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</si>
  <si>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</si>
  <si>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</si>
  <si>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</si>
  <si>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</si>
  <si>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</si>
  <si>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</si>
  <si>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</si>
  <si>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</si>
  <si>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</si>
  <si>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</si>
  <si>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</si>
  <si>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</si>
  <si>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</si>
  <si>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</si>
  <si>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</si>
  <si>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</si>
  <si>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</si>
  <si>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</si>
  <si>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</si>
  <si>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</si>
  <si>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</si>
  <si>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</si>
  <si>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</si>
  <si>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</si>
  <si>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</si>
  <si>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</si>
  <si>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</si>
  <si>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</si>
  <si>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</si>
  <si>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</si>
  <si>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</si>
  <si>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</si>
  <si>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</si>
  <si>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</si>
  <si>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</si>
  <si>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</si>
  <si>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</si>
  <si>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</si>
  <si>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</si>
  <si>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</si>
  <si>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</si>
  <si>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</si>
  <si>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</si>
  <si>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</si>
  <si>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</si>
  <si>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</si>
  <si>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</si>
  <si>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</si>
  <si>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</si>
  <si>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</si>
  <si>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</si>
  <si>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</si>
  <si>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</si>
  <si>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</si>
  <si>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</si>
  <si>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</si>
  <si>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</si>
  <si>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</si>
  <si>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</si>
  <si>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</si>
  <si>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</si>
  <si>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</si>
  <si>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</si>
  <si>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</si>
  <si>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</si>
  <si>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</si>
  <si>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</si>
  <si>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</si>
  <si>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</si>
  <si>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</si>
  <si>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</si>
  <si>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</si>
  <si>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</si>
  <si>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</si>
  <si>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</si>
  <si>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</si>
  <si>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</si>
  <si>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</si>
  <si>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</si>
  <si>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</si>
  <si>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</si>
  <si>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</si>
  <si>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</si>
  <si>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</si>
  <si>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</si>
  <si>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</si>
  <si>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</si>
  <si>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</si>
  <si>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</si>
  <si>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</si>
  <si>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</si>
  <si>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</si>
  <si>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</si>
  <si>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</si>
  <si>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</si>
  <si>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</si>
  <si>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</si>
  <si>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</si>
  <si>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</si>
  <si>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</si>
  <si>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</si>
  <si>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</si>
  <si>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</si>
  <si>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</si>
  <si>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</si>
  <si>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</si>
  <si>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</si>
  <si>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</si>
  <si>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</si>
  <si>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</si>
  <si>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</si>
  <si>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</si>
  <si>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</si>
  <si>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</si>
  <si>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</si>
  <si>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</si>
  <si>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</si>
  <si>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</si>
  <si>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</si>
  <si>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</si>
  <si>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</si>
  <si>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</si>
  <si>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</si>
  <si>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</si>
  <si>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</si>
  <si>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</si>
  <si>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</si>
  <si>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</si>
  <si>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</si>
  <si>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</si>
  <si>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</si>
  <si>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</si>
  <si>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</si>
  <si>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</si>
  <si>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</si>
  <si>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</si>
  <si>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</si>
  <si>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</si>
  <si>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</si>
  <si>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</si>
  <si>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</si>
  <si>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</si>
  <si>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</si>
  <si>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</si>
  <si>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</si>
  <si>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</si>
  <si>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</si>
  <si>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</si>
  <si>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</si>
  <si>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</si>
  <si>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</si>
  <si>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</si>
  <si>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</si>
  <si>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</si>
  <si>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</si>
  <si>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</si>
  <si>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</si>
  <si>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</si>
  <si>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</si>
  <si>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</si>
  <si>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</si>
  <si>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</si>
  <si>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</si>
  <si>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</si>
  <si>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</si>
  <si>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</si>
  <si>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</si>
  <si>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</si>
  <si>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</si>
  <si>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</si>
  <si>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</si>
  <si>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</si>
  <si>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</si>
  <si>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</si>
  <si>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</si>
  <si>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</si>
  <si>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</si>
  <si>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</si>
  <si>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</si>
  <si>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</si>
  <si>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</si>
  <si>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</si>
  <si>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</si>
  <si>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</si>
  <si>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</si>
  <si>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</si>
  <si>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</si>
  <si>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</si>
  <si>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</si>
  <si>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</si>
  <si>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</si>
  <si>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</si>
  <si>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</si>
  <si>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</si>
  <si>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</si>
  <si>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</si>
  <si>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</si>
  <si>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</si>
  <si>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</si>
  <si>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</si>
  <si>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</si>
  <si>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</si>
  <si>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</si>
  <si>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</si>
  <si>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</si>
  <si>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</si>
  <si>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</si>
  <si>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</si>
  <si>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</si>
  <si>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</si>
  <si>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</si>
  <si>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</si>
  <si>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</si>
  <si>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</si>
  <si>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</si>
  <si>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</si>
  <si>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</si>
  <si>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</si>
  <si>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</si>
  <si>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</si>
  <si>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</si>
  <si>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</si>
  <si>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</si>
  <si>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</si>
  <si>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</si>
  <si>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</si>
  <si>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</si>
  <si>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</si>
  <si>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</si>
  <si>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</si>
  <si>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</si>
  <si>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</si>
  <si>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</si>
  <si>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</si>
  <si>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</si>
  <si>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</si>
  <si>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</si>
  <si>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</si>
  <si>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</si>
  <si>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</si>
  <si>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</si>
  <si>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</si>
  <si>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</si>
  <si>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</si>
  <si>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</si>
  <si>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</si>
  <si>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</si>
  <si>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</si>
  <si>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</si>
  <si>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</si>
  <si>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</si>
  <si>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</si>
  <si>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</si>
  <si>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</si>
  <si>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</si>
  <si>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</si>
  <si>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</si>
  <si>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</si>
  <si>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</si>
  <si>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</si>
  <si>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</si>
  <si>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</si>
  <si>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</si>
  <si>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</si>
  <si>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</si>
  <si>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</si>
  <si>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</si>
  <si>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</si>
  <si>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</si>
  <si>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</si>
  <si>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</si>
  <si>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</si>
  <si>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</si>
  <si>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</si>
  <si>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</si>
  <si>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</si>
  <si>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</si>
  <si>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</si>
  <si>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</si>
  <si>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</si>
  <si>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</si>
  <si>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</si>
  <si>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</si>
  <si>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</si>
  <si>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</si>
  <si>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</si>
  <si>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</si>
  <si>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</si>
  <si>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</si>
  <si>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</si>
  <si>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</si>
  <si>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</si>
  <si>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</si>
  <si>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</si>
  <si>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</si>
  <si>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</si>
  <si>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</si>
  <si>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</si>
  <si>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</si>
  <si>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</si>
  <si>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</si>
  <si>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</si>
  <si>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</si>
  <si>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</si>
  <si>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</si>
  <si>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</si>
  <si>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</si>
  <si>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</si>
  <si>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</si>
  <si>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</si>
  <si>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</si>
  <si>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</si>
  <si>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</si>
  <si>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</si>
  <si>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</si>
  <si>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</si>
  <si>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</si>
  <si>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</si>
  <si>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</si>
  <si>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</si>
  <si>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</si>
  <si>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</si>
  <si>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</si>
  <si>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</si>
  <si>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</si>
  <si>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</si>
  <si>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</si>
  <si>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</si>
  <si>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</si>
  <si>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</si>
  <si>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</si>
  <si>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</si>
  <si>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</si>
  <si>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</si>
  <si>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</si>
  <si>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</si>
  <si>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</si>
  <si>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</si>
  <si>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</si>
  <si>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</si>
  <si>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</si>
  <si>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</si>
  <si>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</si>
  <si>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</si>
  <si>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</si>
  <si>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</si>
  <si>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</si>
  <si>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</si>
  <si>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</si>
  <si>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</si>
  <si>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</si>
  <si>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</si>
  <si>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</si>
  <si>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</si>
  <si>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</si>
  <si>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</si>
  <si>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</si>
  <si>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</si>
  <si>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</si>
  <si>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</si>
  <si>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</si>
  <si>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</si>
  <si>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</si>
  <si>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</si>
  <si>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</si>
  <si>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</si>
  <si>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</si>
  <si>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</si>
  <si>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</si>
  <si>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</si>
  <si>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</si>
  <si>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</si>
  <si>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</si>
  <si>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</si>
  <si>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</si>
  <si>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</si>
  <si>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</si>
  <si>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</si>
  <si>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</si>
  <si>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</si>
  <si>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</si>
  <si>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</si>
  <si>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</si>
  <si>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</si>
  <si>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</si>
  <si>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</si>
  <si>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</si>
  <si>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</si>
  <si>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</si>
  <si>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</si>
  <si>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</si>
  <si>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</si>
  <si>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</si>
  <si>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</si>
  <si>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</si>
  <si>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</si>
  <si>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</si>
  <si>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</si>
  <si>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</si>
  <si>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</si>
  <si>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</si>
  <si>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</si>
  <si>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</si>
  <si>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</si>
  <si>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</si>
  <si>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</si>
  <si>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</si>
  <si>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</si>
  <si>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</si>
  <si>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</si>
  <si>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</si>
  <si>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</si>
  <si>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</si>
  <si>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</si>
  <si>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</si>
  <si>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</si>
  <si>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</si>
  <si>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</si>
  <si>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</si>
  <si>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</si>
  <si>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</si>
  <si>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</si>
  <si>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</si>
  <si>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</si>
  <si>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</si>
  <si>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</si>
  <si>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</si>
  <si>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</si>
  <si>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</si>
  <si>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</si>
  <si>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</si>
  <si>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</si>
  <si>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</si>
  <si>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</si>
  <si>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</si>
  <si>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</si>
  <si>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</si>
  <si>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</si>
  <si>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</si>
  <si>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</si>
  <si>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</si>
  <si>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</si>
  <si>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</si>
  <si>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</si>
  <si>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</si>
  <si>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</si>
  <si>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</si>
  <si>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</si>
  <si>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</si>
  <si>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</si>
  <si>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</si>
  <si>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</si>
  <si>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</si>
  <si>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</si>
  <si>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</si>
  <si>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</si>
  <si>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</si>
  <si>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</si>
  <si>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</si>
  <si>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</si>
  <si>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</si>
  <si>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</si>
  <si>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</si>
  <si>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</si>
  <si>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</si>
  <si>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</si>
  <si>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</si>
  <si>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</si>
  <si>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</si>
  <si>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</si>
  <si>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</si>
  <si>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</si>
  <si>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</si>
  <si>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</si>
  <si>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</si>
  <si>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</si>
  <si>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</si>
  <si>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</si>
  <si>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</si>
  <si>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</si>
  <si>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</si>
  <si>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</si>
  <si>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</si>
  <si>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</si>
  <si>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</si>
  <si>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</si>
  <si>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</si>
  <si>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</si>
  <si>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</si>
  <si>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</si>
  <si>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</si>
  <si>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</si>
  <si>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</si>
  <si>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</si>
  <si>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</si>
  <si>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</si>
  <si>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</si>
  <si>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</si>
  <si>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</si>
  <si>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</si>
  <si>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</si>
  <si>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</si>
  <si>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</si>
  <si>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</si>
  <si>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</si>
  <si>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</si>
  <si>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</si>
  <si>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</si>
  <si>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</si>
  <si>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</si>
  <si>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</si>
  <si>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</si>
  <si>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</si>
  <si>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</si>
  <si>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</si>
  <si>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</si>
  <si>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</si>
  <si>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</si>
  <si>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</si>
  <si>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</si>
  <si>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</si>
  <si>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</si>
  <si>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</si>
  <si>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</si>
  <si>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</si>
  <si>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</si>
  <si>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</si>
  <si>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</si>
  <si>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</si>
  <si>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</si>
  <si>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</si>
  <si>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</si>
  <si>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</si>
  <si>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</si>
  <si>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</si>
  <si>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</si>
  <si>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</si>
  <si>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</si>
  <si>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</si>
  <si>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</si>
  <si>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</si>
  <si>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</si>
  <si>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</si>
  <si>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</si>
  <si>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</si>
  <si>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</si>
  <si>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</si>
  <si>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</si>
  <si>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</si>
  <si>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</si>
  <si>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</si>
  <si>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</si>
  <si>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</si>
  <si>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</si>
  <si>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</si>
  <si>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</si>
  <si>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</si>
  <si>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</si>
  <si>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</si>
  <si>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</si>
  <si>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</si>
  <si>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</si>
  <si>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</si>
  <si>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</si>
  <si>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</si>
  <si>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</si>
  <si>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</si>
  <si>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</si>
  <si>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</si>
  <si>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</si>
  <si>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</si>
  <si>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</si>
  <si>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</si>
  <si>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</si>
  <si>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</si>
  <si>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</si>
  <si>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</si>
  <si>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</si>
  <si>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</si>
  <si>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</si>
  <si>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</si>
  <si>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</si>
  <si>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</si>
  <si>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</si>
  <si>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</si>
  <si>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</si>
  <si>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</si>
  <si>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</si>
  <si>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</si>
  <si>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</si>
  <si>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</si>
  <si>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</si>
  <si>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</si>
  <si>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</si>
  <si>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</si>
  <si>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</si>
  <si>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</si>
  <si>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</si>
  <si>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</si>
  <si>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</si>
  <si>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</si>
  <si>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</si>
  <si>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</si>
  <si>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</si>
  <si>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</si>
  <si>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</si>
  <si>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</si>
  <si>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</si>
  <si>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</si>
  <si>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</si>
  <si>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</si>
  <si>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</si>
  <si>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</si>
  <si>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</si>
  <si>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</si>
  <si>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</si>
  <si>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</si>
  <si>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</si>
  <si>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</si>
  <si>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</si>
  <si>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</si>
  <si>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</si>
  <si>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</si>
  <si>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</si>
  <si>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</si>
  <si>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</si>
  <si>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</si>
  <si>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</si>
  <si>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</si>
  <si>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</si>
  <si>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</si>
  <si>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</si>
  <si>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</si>
  <si>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</si>
  <si>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</si>
  <si>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</si>
  <si>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</si>
  <si>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</si>
  <si>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</si>
  <si>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</si>
  <si>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</si>
  <si>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</si>
  <si>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</si>
  <si>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</si>
  <si>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</si>
  <si>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</si>
  <si>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</si>
  <si>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</si>
  <si>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</si>
  <si>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</si>
  <si>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</si>
  <si>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</si>
  <si>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</si>
  <si>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</si>
  <si>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</si>
  <si>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</si>
  <si>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</si>
  <si>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</si>
  <si>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</si>
  <si>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</si>
  <si>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</si>
  <si>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</si>
  <si>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</si>
  <si>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</si>
  <si>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</si>
  <si>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</si>
  <si>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</si>
  <si>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</si>
  <si>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</si>
  <si>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</si>
  <si>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</si>
  <si>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</si>
  <si>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</si>
  <si>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</si>
  <si>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</si>
  <si>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</si>
  <si>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</si>
  <si>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</si>
  <si>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</si>
  <si>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</si>
  <si>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</si>
  <si>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</si>
  <si>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</si>
  <si>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</si>
  <si>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</si>
  <si>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</si>
  <si>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</si>
  <si>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</si>
  <si>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</si>
  <si>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</si>
  <si>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</si>
  <si>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</si>
  <si>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</si>
  <si>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</si>
  <si>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</si>
  <si>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</si>
  <si>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</si>
  <si>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</si>
  <si>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</si>
  <si>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</si>
  <si>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</si>
  <si>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</si>
  <si>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</si>
  <si>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</si>
  <si>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</si>
  <si>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</si>
  <si>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</si>
  <si>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</si>
  <si>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</si>
  <si>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</si>
  <si>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</si>
  <si>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</si>
  <si>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</si>
  <si>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</si>
  <si>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</si>
  <si>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</si>
  <si>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</si>
  <si>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</si>
  <si>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</si>
  <si>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</si>
  <si>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</si>
  <si>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</si>
  <si>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</si>
  <si>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</si>
  <si>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</si>
  <si>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</si>
  <si>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</si>
  <si>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</si>
  <si>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</si>
  <si>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</si>
  <si>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</si>
  <si>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</si>
  <si>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</si>
  <si>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</si>
  <si>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</si>
  <si>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</si>
  <si>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</si>
  <si>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</si>
  <si>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</si>
  <si>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</si>
  <si>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</si>
  <si>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</si>
  <si>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</si>
  <si>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</si>
  <si>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</si>
  <si>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</si>
  <si>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</si>
  <si>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</si>
  <si>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</si>
  <si>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</si>
  <si>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</si>
  <si>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</si>
  <si>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</si>
  <si>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</si>
  <si>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</si>
  <si>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</si>
  <si>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</si>
  <si>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</si>
  <si>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</si>
  <si>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</si>
  <si>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</si>
  <si>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</si>
  <si>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</si>
  <si>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</si>
  <si>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</si>
  <si>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</si>
  <si>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</si>
  <si>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</si>
  <si>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</si>
  <si>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</si>
  <si>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</si>
  <si>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</si>
  <si>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</si>
  <si>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</si>
  <si>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</si>
  <si>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</si>
  <si>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</si>
  <si>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</si>
  <si>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</si>
  <si>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</si>
  <si>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</si>
  <si>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</si>
  <si>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</si>
  <si>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</si>
  <si>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</si>
  <si>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</si>
  <si>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</si>
  <si>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</si>
  <si>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</si>
  <si>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</si>
  <si>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</si>
  <si>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</si>
  <si>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</si>
  <si>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</si>
  <si>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</si>
  <si>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</si>
  <si>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</si>
  <si>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</si>
  <si>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</si>
  <si>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</si>
  <si>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</si>
  <si>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</si>
  <si>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</si>
  <si>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</si>
  <si>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</si>
  <si>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</si>
  <si>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</si>
  <si>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</si>
  <si>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</si>
  <si>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</si>
  <si>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</si>
  <si>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</si>
  <si>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</si>
  <si>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</si>
  <si>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</si>
  <si>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</si>
  <si>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</si>
  <si>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</si>
  <si>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</si>
  <si>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</si>
  <si>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</si>
  <si>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</si>
  <si>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</si>
  <si>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</si>
  <si>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</si>
  <si>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</si>
  <si>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</si>
  <si>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</si>
  <si>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</si>
  <si>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</si>
  <si>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</si>
  <si>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</si>
  <si>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</si>
  <si>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</si>
  <si>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</si>
  <si>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</si>
  <si>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</si>
  <si>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</si>
  <si>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</si>
  <si>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</si>
  <si>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</si>
  <si>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</si>
  <si>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</si>
  <si>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</si>
  <si>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</si>
  <si>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</si>
  <si>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</si>
  <si>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</si>
  <si>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</si>
  <si>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</si>
  <si>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</si>
  <si>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</si>
  <si>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</si>
  <si>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</si>
  <si>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</si>
  <si>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</si>
  <si>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</si>
  <si>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</si>
  <si>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</si>
  <si>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</si>
  <si>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</si>
  <si>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</si>
  <si>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</si>
  <si>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</si>
  <si>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</si>
  <si>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</si>
  <si>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</si>
  <si>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</si>
  <si>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</si>
  <si>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</si>
  <si>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</si>
  <si>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</si>
  <si>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</si>
  <si>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</si>
  <si>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</si>
  <si>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</si>
  <si>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</si>
  <si>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</si>
  <si>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</si>
  <si>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</si>
  <si>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</si>
  <si>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</si>
  <si>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</si>
  <si>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</si>
  <si>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</si>
  <si>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</si>
  <si>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</si>
  <si>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</si>
  <si>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</si>
  <si>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</si>
  <si>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</si>
  <si>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</si>
  <si>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</si>
  <si>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</si>
  <si>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</si>
  <si>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</si>
  <si>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</si>
  <si>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</si>
  <si>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</si>
  <si>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</si>
  <si>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</si>
  <si>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</si>
  <si>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</si>
  <si>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</si>
  <si>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</si>
  <si>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</si>
  <si>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</si>
  <si>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</si>
  <si>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</si>
  <si>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</si>
  <si>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</si>
  <si>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</si>
  <si>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</si>
  <si>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</si>
  <si>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</si>
  <si>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</si>
  <si>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</si>
  <si>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</si>
  <si>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</si>
  <si>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</si>
  <si>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</si>
  <si>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</si>
  <si>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</si>
  <si>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</si>
  <si>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</si>
  <si>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</si>
  <si>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</si>
  <si>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</si>
  <si>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</si>
  <si>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</si>
  <si>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</si>
  <si>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</si>
  <si>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</si>
  <si>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</si>
  <si>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</si>
  <si>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</si>
  <si>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</si>
  <si>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</si>
  <si>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</si>
  <si>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</si>
  <si>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</si>
  <si>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</si>
  <si>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</si>
  <si>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</si>
  <si>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</si>
  <si>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</si>
  <si>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</si>
  <si>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</si>
  <si>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</si>
  <si>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</si>
  <si>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</si>
  <si>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</si>
  <si>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</si>
  <si>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</si>
  <si>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</si>
  <si>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</si>
  <si>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</si>
  <si>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</si>
  <si>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</si>
  <si>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</si>
  <si>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</si>
  <si>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</si>
  <si>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</si>
  <si>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</si>
  <si>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</si>
  <si>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</si>
  <si>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</si>
  <si>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</si>
  <si>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</si>
  <si>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</si>
  <si>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</si>
  <si>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</si>
  <si>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</si>
  <si>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</si>
  <si>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</si>
  <si>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</si>
  <si>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</si>
  <si>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</si>
  <si>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</si>
  <si>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</si>
  <si>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</si>
  <si>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</si>
  <si>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</si>
  <si>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</si>
  <si>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</si>
  <si>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</si>
  <si>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</si>
  <si>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</si>
  <si>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</si>
  <si>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</si>
  <si>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</si>
  <si>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</si>
  <si>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</si>
  <si>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</si>
  <si>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</si>
  <si>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</si>
  <si>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</si>
  <si>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</si>
  <si>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</si>
  <si>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</si>
  <si>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</si>
  <si>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</si>
  <si>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</si>
  <si>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</si>
  <si>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</si>
  <si>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</si>
  <si>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</si>
  <si>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</si>
  <si>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</si>
  <si>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</si>
  <si>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</si>
  <si>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</si>
  <si>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</si>
  <si>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</si>
  <si>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</si>
  <si>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</si>
  <si>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</si>
  <si>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</si>
  <si>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</si>
  <si>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</si>
  <si>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</si>
  <si>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</si>
  <si>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</si>
  <si>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</si>
  <si>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</si>
  <si>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</si>
  <si>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</si>
  <si>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</si>
  <si>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</si>
  <si>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</si>
  <si>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</si>
  <si>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</si>
  <si>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</si>
  <si>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</si>
  <si>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</si>
  <si>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</si>
  <si>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</si>
  <si>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</si>
  <si>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</si>
  <si>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</si>
  <si>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</si>
  <si>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</si>
  <si>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</si>
  <si>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</si>
  <si>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</si>
  <si>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</si>
  <si>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</si>
  <si>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</si>
  <si>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</si>
  <si>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</si>
  <si>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</si>
  <si>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</si>
  <si>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</si>
  <si>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</si>
  <si>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</si>
  <si>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</si>
  <si>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</si>
  <si>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</si>
  <si>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</si>
  <si>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</si>
  <si>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</si>
  <si>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</si>
  <si>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</si>
  <si>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</si>
  <si>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</si>
  <si>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</si>
  <si>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</si>
  <si>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</si>
  <si>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</si>
  <si>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</si>
  <si>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</si>
  <si>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</si>
  <si>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</si>
  <si>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</si>
  <si>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</si>
  <si>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</si>
  <si>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</si>
  <si>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</si>
  <si>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</si>
  <si>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</si>
  <si>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</si>
  <si>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</si>
  <si>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</si>
  <si>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</si>
  <si>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</si>
  <si>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</si>
  <si>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</si>
  <si>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</si>
  <si>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</si>
  <si>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</si>
  <si>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</si>
  <si>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</si>
  <si>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</si>
  <si>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</si>
  <si>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</si>
  <si>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</si>
  <si>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</si>
  <si>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</si>
  <si>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</si>
  <si>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</si>
  <si>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</si>
  <si>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</si>
  <si>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</si>
  <si>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</si>
  <si>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</si>
  <si>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</si>
  <si>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</si>
  <si>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</si>
  <si>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</si>
  <si>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</si>
  <si>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</si>
  <si>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</si>
  <si>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</si>
  <si>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</si>
  <si>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</si>
  <si>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</si>
  <si>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</si>
  <si>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</si>
  <si>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</si>
  <si>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</si>
  <si>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</si>
  <si>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</si>
  <si>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</si>
  <si>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</si>
  <si>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</si>
  <si>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</si>
  <si>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</si>
  <si>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</si>
  <si>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</si>
  <si>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</si>
  <si>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</si>
  <si>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</si>
  <si>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</si>
  <si>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</si>
  <si>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</si>
  <si>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</si>
  <si>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</si>
  <si>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</si>
  <si>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</si>
  <si>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</si>
  <si>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</si>
  <si>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</si>
  <si>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</si>
  <si>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</si>
  <si>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</si>
  <si>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</si>
  <si>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</si>
  <si>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</si>
  <si>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</si>
  <si>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</si>
  <si>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</si>
  <si>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</si>
  <si>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</si>
  <si>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</si>
  <si>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</si>
  <si>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</si>
  <si>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</si>
  <si>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</si>
  <si>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</si>
  <si>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</si>
  <si>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</si>
  <si>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</si>
  <si>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</si>
  <si>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</si>
  <si>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</si>
  <si>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</si>
  <si>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</si>
  <si>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</si>
  <si>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</si>
  <si>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</si>
  <si>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</si>
  <si>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</si>
  <si>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</si>
  <si>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</si>
  <si>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</si>
  <si>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</si>
  <si>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</si>
  <si>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</si>
  <si>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</si>
  <si>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</si>
  <si>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</si>
  <si>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</si>
  <si>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</si>
  <si>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</si>
  <si>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</si>
  <si>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</si>
  <si>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</si>
  <si>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</si>
  <si>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</si>
  <si>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</si>
  <si>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</si>
  <si>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</si>
  <si>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</si>
  <si>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</si>
  <si>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</si>
  <si>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</si>
  <si>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</si>
  <si>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</si>
  <si>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</si>
  <si>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</si>
  <si>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</si>
  <si>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</si>
  <si>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</si>
  <si>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</si>
  <si>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</si>
  <si>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</si>
  <si>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</si>
  <si>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</si>
  <si>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</si>
  <si>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</si>
  <si>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</si>
  <si>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</si>
  <si>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</si>
  <si>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</si>
  <si>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</si>
  <si>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</si>
  <si>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</si>
  <si>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</si>
  <si>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</si>
  <si>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</si>
  <si>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</si>
  <si>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</si>
  <si>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</si>
  <si>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</si>
  <si>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</si>
  <si>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</si>
  <si>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</si>
  <si>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</si>
  <si>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</si>
  <si>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</si>
  <si>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</si>
  <si>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</si>
  <si>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</si>
  <si>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</si>
  <si>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</si>
  <si>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</si>
  <si>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</si>
  <si>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</si>
  <si>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</si>
  <si>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</si>
  <si>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</si>
  <si>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</si>
  <si>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</si>
  <si>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</si>
  <si>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</si>
  <si>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</si>
  <si>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</si>
  <si>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</si>
  <si>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</si>
  <si>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</si>
  <si>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</si>
  <si>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</si>
  <si>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</si>
  <si>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</si>
  <si>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</si>
  <si>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</si>
  <si>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</si>
  <si>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</si>
  <si>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</si>
  <si>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</si>
  <si>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</si>
  <si>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</si>
  <si>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</si>
  <si>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</si>
  <si>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</si>
  <si>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</si>
  <si>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</si>
  <si>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</si>
  <si>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</si>
  <si>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</si>
  <si>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</si>
  <si>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</si>
  <si>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</si>
  <si>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</si>
  <si>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</si>
  <si>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</si>
  <si>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</si>
  <si>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</si>
  <si>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</si>
  <si>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</si>
  <si>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</si>
  <si>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</si>
  <si>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</si>
  <si>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</si>
  <si>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</si>
  <si>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</si>
  <si>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</si>
  <si>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</si>
  <si>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</si>
  <si>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</si>
  <si>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</si>
  <si>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</si>
  <si>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</si>
  <si>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</si>
  <si>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</si>
  <si>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</si>
  <si>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</si>
  <si>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</si>
  <si>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</si>
  <si>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</si>
  <si>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</si>
  <si>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</si>
  <si>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</si>
  <si>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</si>
  <si>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</si>
  <si>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</si>
  <si>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</si>
  <si>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</si>
  <si>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</si>
  <si>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</si>
  <si>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</si>
  <si>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</si>
  <si>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</si>
  <si>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</si>
  <si>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</si>
  <si>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</si>
  <si>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</si>
  <si>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</si>
  <si>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</si>
  <si>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</si>
  <si>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</si>
  <si>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</si>
  <si>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</si>
  <si>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</si>
  <si>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</si>
  <si>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</si>
  <si>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</si>
  <si>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</si>
  <si>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</si>
  <si>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</si>
  <si>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</si>
  <si>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</si>
  <si>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</si>
  <si>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</si>
  <si>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</si>
  <si>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</si>
  <si>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</si>
  <si>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</si>
  <si>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</si>
  <si>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</si>
  <si>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</si>
  <si>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</si>
  <si>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</si>
  <si>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</si>
  <si>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</si>
  <si>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</si>
  <si>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</si>
  <si>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</si>
  <si>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</si>
  <si>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</si>
  <si>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</si>
  <si>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</si>
  <si>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</si>
  <si>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</si>
  <si>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</si>
  <si>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</si>
  <si>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</si>
  <si>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</si>
  <si>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</si>
  <si>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</si>
  <si>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</si>
  <si>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</si>
  <si>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</si>
  <si>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</si>
  <si>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</si>
  <si>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</si>
  <si>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</si>
  <si>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</si>
  <si>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</si>
  <si>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</si>
  <si>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</si>
  <si>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</si>
  <si>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</si>
  <si>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</si>
  <si>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</si>
  <si>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</si>
  <si>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</si>
  <si>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</si>
  <si>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</si>
  <si>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</si>
  <si>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</si>
  <si>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</si>
  <si>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</si>
  <si>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</si>
  <si>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</si>
  <si>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</si>
  <si>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</si>
  <si>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</si>
  <si>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</si>
  <si>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</si>
  <si>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</si>
  <si>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</si>
  <si>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</si>
  <si>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</si>
  <si>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</si>
  <si>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</si>
  <si>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</si>
  <si>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</si>
  <si>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</si>
  <si>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</si>
  <si>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</si>
  <si>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</si>
  <si>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</si>
  <si>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</si>
  <si>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</si>
  <si>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</si>
  <si>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</si>
  <si>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</si>
  <si>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</si>
  <si>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</si>
  <si>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</si>
  <si>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</si>
  <si>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</si>
  <si>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</si>
  <si>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</si>
  <si>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</si>
  <si>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</si>
  <si>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</si>
  <si>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</si>
  <si>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</si>
  <si>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</si>
  <si>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</si>
  <si>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</si>
  <si>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</si>
  <si>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</si>
  <si>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</si>
  <si>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</si>
  <si>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</si>
  <si>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</si>
  <si>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</si>
  <si>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</si>
  <si>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</si>
  <si>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</si>
  <si>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</si>
  <si>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</si>
  <si>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</si>
  <si>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</si>
  <si>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</si>
  <si>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</si>
  <si>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</si>
  <si>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</si>
  <si>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</si>
  <si>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</si>
  <si>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</si>
  <si>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</si>
  <si>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</si>
  <si>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</si>
  <si>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</si>
  <si>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</si>
  <si>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</si>
  <si>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</si>
  <si>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</si>
  <si>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</si>
  <si>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</si>
  <si>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</si>
  <si>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</si>
  <si>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</si>
  <si>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</si>
  <si>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</si>
  <si>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</si>
  <si>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</si>
  <si>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</si>
  <si>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</si>
  <si>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</si>
  <si>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</si>
  <si>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</si>
  <si>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</si>
  <si>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</si>
  <si>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</si>
  <si>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</si>
  <si>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</si>
  <si>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</si>
  <si>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</si>
  <si>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</si>
  <si>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</si>
  <si>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</si>
  <si>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</si>
  <si>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</si>
  <si>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</si>
  <si>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</si>
  <si>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</si>
  <si>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</si>
  <si>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</si>
  <si>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</si>
  <si>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</si>
  <si>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</si>
  <si>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</si>
  <si>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</si>
  <si>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</si>
  <si>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</si>
  <si>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</si>
  <si>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</si>
  <si>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</si>
  <si>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</si>
  <si>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</si>
  <si>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</si>
  <si>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</si>
  <si>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</si>
  <si>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</si>
  <si>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</si>
  <si>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</si>
  <si>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</si>
  <si>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</si>
  <si>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</si>
  <si>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</si>
  <si>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</si>
  <si>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</si>
  <si>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</si>
  <si>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</si>
  <si>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</si>
  <si>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</si>
  <si>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</si>
  <si>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</si>
  <si>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</si>
  <si>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</si>
  <si>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</si>
  <si>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</si>
  <si>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</si>
  <si>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</si>
  <si>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</si>
  <si>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</si>
  <si>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</si>
  <si>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</si>
  <si>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</si>
  <si>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</si>
  <si>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</si>
  <si>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</si>
  <si>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</si>
  <si>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</si>
  <si>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</si>
  <si>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</si>
  <si>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</si>
  <si>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</si>
  <si>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</si>
  <si>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</si>
  <si>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</si>
  <si>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</si>
  <si>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</si>
  <si>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</si>
  <si>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</si>
  <si>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</si>
  <si>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</si>
  <si>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</si>
  <si>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</si>
  <si>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</si>
  <si>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</si>
  <si>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</si>
  <si>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</si>
  <si>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</si>
  <si>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</si>
  <si>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</si>
  <si>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</si>
  <si>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</si>
  <si>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</si>
  <si>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</si>
  <si>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</si>
  <si>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</si>
  <si>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</si>
  <si>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</si>
  <si>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</si>
  <si>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</si>
  <si>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</si>
  <si>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</si>
  <si>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</si>
  <si>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</si>
  <si>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</si>
  <si>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</si>
  <si>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</si>
  <si>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</si>
  <si>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</si>
  <si>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</si>
  <si>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</si>
  <si>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</si>
  <si>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</si>
  <si>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</si>
  <si>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</si>
  <si>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</si>
  <si>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</si>
  <si>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</si>
  <si>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</si>
  <si>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</si>
  <si>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</si>
  <si>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</si>
  <si>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</si>
  <si>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</si>
  <si>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</si>
  <si>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</si>
  <si>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</si>
  <si>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</si>
  <si>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</si>
  <si>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</si>
  <si>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</si>
  <si>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</si>
  <si>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</si>
  <si>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</si>
  <si>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</si>
  <si>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</si>
  <si>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</si>
  <si>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</si>
  <si>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</si>
  <si>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</si>
  <si>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</si>
  <si>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</si>
  <si>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</si>
  <si>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</si>
  <si>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</si>
  <si>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</si>
  <si>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</si>
  <si>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</si>
  <si>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</si>
  <si>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</si>
  <si>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</si>
  <si>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</si>
  <si>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</si>
  <si>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</si>
  <si>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</si>
  <si>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</si>
  <si>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</si>
  <si>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</si>
  <si>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</si>
  <si>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</si>
  <si>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</si>
  <si>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</si>
  <si>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</si>
  <si>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</si>
  <si>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</si>
  <si>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</si>
  <si>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</si>
  <si>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</si>
  <si>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</si>
  <si>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</si>
  <si>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</si>
  <si>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</si>
  <si>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</si>
  <si>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</si>
  <si>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</si>
  <si>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</si>
  <si>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</si>
  <si>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</si>
  <si>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</si>
  <si>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</si>
  <si>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</si>
  <si>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</si>
  <si>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</si>
  <si>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</si>
  <si>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</si>
  <si>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</si>
  <si>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</si>
  <si>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</si>
  <si>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</si>
  <si>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</si>
  <si>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</si>
  <si>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</si>
  <si>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</si>
  <si>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</si>
  <si>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</si>
  <si>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</si>
  <si>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</si>
  <si>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</si>
  <si>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</si>
  <si>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</si>
  <si>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</si>
  <si>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</si>
  <si>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</si>
  <si>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</si>
  <si>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</si>
  <si>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</si>
  <si>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</si>
  <si>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</si>
  <si>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</si>
  <si>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</si>
  <si>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</si>
  <si>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</si>
  <si>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</si>
  <si>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</si>
  <si>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</si>
  <si>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</si>
  <si>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</si>
  <si>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</si>
  <si>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</si>
  <si>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</si>
  <si>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</si>
  <si>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</si>
  <si>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</si>
  <si>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</si>
  <si>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</si>
  <si>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</si>
  <si>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</si>
  <si>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</si>
  <si>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</si>
  <si>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</si>
  <si>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</si>
  <si>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</si>
  <si>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</si>
  <si>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</si>
  <si>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</si>
  <si>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</si>
  <si>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</si>
  <si>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</si>
  <si>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</si>
  <si>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</si>
  <si>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</si>
  <si>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</si>
  <si>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</si>
  <si>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</si>
  <si>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</si>
  <si>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</si>
  <si>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</si>
  <si>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</si>
  <si>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</si>
  <si>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</si>
  <si>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</si>
  <si>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</si>
  <si>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</si>
  <si>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</si>
  <si>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</si>
  <si>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</si>
  <si>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</si>
  <si>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</si>
  <si>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</si>
  <si>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</si>
  <si>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</si>
  <si>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</si>
  <si>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</si>
  <si>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</si>
  <si>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</si>
  <si>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</si>
  <si>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</si>
  <si>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</si>
  <si>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</si>
  <si>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</si>
  <si>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</si>
  <si>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</si>
  <si>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</si>
  <si>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</si>
  <si>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</si>
  <si>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</si>
  <si>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</si>
  <si>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</si>
  <si>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</si>
  <si>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</si>
  <si>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</si>
  <si>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</si>
  <si>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</si>
  <si>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</si>
  <si>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</si>
  <si>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</si>
  <si>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</si>
  <si>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</si>
  <si>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</si>
  <si>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</si>
  <si>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</si>
  <si>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</si>
  <si>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</si>
  <si>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</si>
  <si>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</si>
  <si>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</si>
  <si>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</si>
  <si>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</si>
  <si>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</si>
  <si>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</si>
  <si>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</si>
  <si>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</si>
  <si>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</si>
  <si>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</si>
  <si>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</si>
  <si>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</si>
  <si>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</si>
  <si>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</si>
  <si>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</si>
  <si>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</si>
  <si>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</si>
  <si>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</si>
  <si>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</si>
  <si>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</si>
  <si>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</si>
  <si>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</si>
  <si>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</si>
  <si>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</si>
  <si>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</si>
  <si>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</si>
  <si>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</si>
  <si>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</si>
  <si>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</si>
  <si>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</si>
  <si>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</si>
  <si>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</si>
  <si>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</si>
  <si>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</si>
  <si>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</si>
  <si>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</si>
  <si>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</si>
  <si>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</si>
  <si>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</si>
  <si>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</si>
  <si>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</si>
  <si>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</si>
  <si>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</si>
  <si>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</si>
  <si>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</si>
  <si>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</si>
  <si>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</si>
  <si>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</si>
  <si>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</si>
  <si>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</si>
  <si>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</si>
  <si>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</si>
  <si>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</si>
  <si>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</si>
  <si>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</si>
  <si>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</si>
  <si>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</si>
  <si>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</si>
  <si>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</si>
  <si>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</si>
  <si>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</si>
  <si>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</si>
  <si>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</si>
  <si>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</si>
  <si>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</si>
  <si>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</si>
  <si>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</si>
  <si>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</si>
  <si>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</si>
  <si>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</si>
  <si>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</si>
  <si>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</si>
  <si>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</si>
  <si>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</si>
  <si>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</si>
  <si>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</si>
  <si>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</si>
  <si>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</si>
  <si>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</si>
  <si>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</si>
  <si>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</si>
  <si>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</si>
  <si>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</si>
  <si>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</si>
  <si>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</si>
  <si>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</si>
  <si>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</si>
  <si>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</si>
  <si>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</si>
  <si>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</si>
  <si>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</si>
  <si>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</si>
  <si>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</si>
  <si>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</si>
  <si>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</si>
  <si>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</si>
  <si>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</si>
  <si>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</si>
  <si>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</si>
  <si>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</si>
  <si>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</si>
  <si>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</si>
  <si>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</si>
  <si>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</si>
  <si>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</si>
  <si>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</si>
  <si>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</si>
  <si>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</si>
  <si>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</si>
  <si>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</si>
  <si>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</si>
  <si>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</si>
  <si>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</si>
  <si>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</si>
  <si>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</si>
  <si>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</si>
  <si>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</si>
  <si>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</si>
  <si>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</si>
  <si>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</si>
  <si>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</si>
  <si>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</si>
  <si>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</si>
  <si>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</si>
  <si>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</si>
  <si>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</si>
  <si>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</si>
  <si>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</si>
  <si>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</si>
  <si>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</si>
  <si>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</si>
  <si>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</si>
  <si>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</si>
  <si>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</si>
  <si>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</si>
  <si>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</si>
  <si>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</si>
  <si>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</si>
  <si>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</si>
  <si>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</si>
  <si>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</si>
  <si>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</si>
  <si>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</si>
  <si>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</si>
  <si>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</si>
  <si>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</si>
  <si>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</si>
  <si>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</si>
  <si>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</si>
  <si>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</si>
  <si>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</si>
  <si>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</si>
  <si>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</si>
  <si>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</si>
  <si>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</si>
  <si>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</si>
  <si>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</si>
  <si>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</si>
  <si>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</si>
  <si>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</si>
  <si>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</si>
  <si>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</si>
  <si>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</si>
  <si>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</si>
  <si>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</si>
  <si>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</si>
  <si>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</si>
  <si>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</si>
  <si>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</si>
  <si>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</si>
  <si>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</si>
  <si>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</si>
  <si>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</si>
  <si>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</si>
  <si>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</si>
  <si>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</si>
  <si>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</si>
  <si>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</si>
  <si>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</si>
  <si>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</si>
  <si>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</si>
  <si>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</si>
  <si>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</si>
  <si>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</si>
  <si>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</si>
  <si>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</si>
  <si>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</si>
  <si>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</si>
  <si>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</si>
  <si>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</si>
  <si>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</si>
  <si>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</si>
  <si>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</si>
  <si>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</si>
  <si>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</si>
  <si>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</si>
  <si>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</si>
  <si>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</si>
  <si>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</si>
  <si>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</si>
  <si>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</si>
  <si>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</si>
  <si>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</si>
  <si>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</si>
  <si>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</si>
  <si>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</si>
  <si>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</si>
  <si>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</si>
  <si>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</si>
  <si>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</si>
  <si>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</si>
  <si>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</si>
  <si>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</si>
  <si>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</si>
  <si>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</si>
  <si>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</si>
  <si>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</si>
  <si>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</si>
  <si>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</si>
  <si>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</si>
  <si>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</si>
  <si>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</si>
  <si>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</si>
  <si>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</si>
  <si>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</si>
  <si>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</si>
  <si>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</si>
  <si>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</si>
  <si>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</si>
  <si>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</si>
  <si>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</si>
  <si>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</si>
  <si>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</si>
  <si>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</si>
  <si>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</si>
  <si>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</si>
  <si>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</si>
  <si>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</si>
  <si>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</si>
  <si>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</si>
  <si>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</si>
  <si>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</si>
  <si>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</si>
  <si>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</si>
  <si>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</si>
  <si>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</si>
  <si>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</si>
  <si>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</si>
  <si>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</si>
  <si>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</si>
  <si>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</si>
  <si>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</si>
  <si>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</si>
  <si>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</si>
  <si>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</si>
  <si>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</si>
  <si>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</si>
  <si>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</si>
  <si>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</si>
  <si>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</si>
  <si>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</si>
  <si>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</si>
  <si>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</si>
  <si>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</si>
  <si>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</si>
  <si>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</si>
  <si>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</si>
  <si>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</si>
  <si>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</si>
  <si>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</si>
  <si>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</si>
  <si>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</si>
  <si>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</si>
  <si>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</si>
  <si>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</si>
  <si>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</si>
  <si>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</si>
  <si>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</si>
  <si>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</si>
  <si>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</si>
  <si>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</si>
  <si>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</si>
  <si>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</si>
  <si>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</si>
  <si>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</si>
  <si>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</si>
  <si>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</si>
  <si>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</si>
  <si>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</si>
  <si>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</si>
  <si>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</si>
  <si>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</si>
  <si>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</si>
  <si>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</si>
  <si>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</si>
  <si>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</si>
  <si>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</si>
  <si>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</si>
  <si>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</si>
  <si>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</si>
  <si>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</si>
  <si>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</si>
  <si>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</si>
  <si>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</si>
  <si>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</si>
  <si>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</si>
  <si>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</si>
  <si>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</si>
  <si>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</si>
  <si>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</si>
  <si>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</si>
  <si>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</si>
  <si>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</si>
  <si>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</si>
  <si>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</si>
  <si>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</si>
  <si>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</si>
  <si>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</si>
  <si>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</si>
  <si>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</si>
  <si>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</si>
  <si>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</si>
  <si>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</si>
  <si>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</si>
  <si>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</si>
  <si>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</si>
  <si>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</si>
  <si>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</si>
  <si>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</si>
  <si>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</si>
  <si>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</si>
  <si>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</si>
  <si>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</si>
  <si>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</si>
  <si>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</si>
  <si>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</si>
  <si>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</si>
  <si>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</si>
  <si>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</si>
  <si>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</si>
  <si>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</si>
  <si>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</si>
  <si>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</si>
  <si>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</si>
  <si>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</si>
  <si>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</si>
  <si>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</si>
  <si>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</si>
  <si>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</si>
  <si>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</si>
  <si>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</si>
  <si>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</si>
  <si>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</si>
  <si>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</si>
  <si>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</si>
  <si>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</si>
  <si>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</si>
  <si>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</si>
  <si>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</si>
  <si>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</si>
  <si>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</si>
  <si>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</si>
  <si>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</si>
  <si>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</si>
  <si>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</si>
  <si>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</si>
  <si>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</si>
  <si>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</si>
  <si>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</si>
  <si>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</si>
  <si>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</si>
  <si>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</si>
  <si>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</si>
  <si>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</si>
  <si>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</si>
  <si>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</si>
  <si>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</si>
  <si>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</si>
  <si>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</si>
  <si>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</si>
  <si>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</si>
  <si>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</si>
  <si>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</si>
  <si>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</si>
  <si>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</si>
  <si>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</si>
  <si>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</si>
  <si>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</si>
  <si>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</si>
  <si>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</si>
  <si>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</si>
  <si>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</si>
  <si>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</si>
  <si>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</si>
  <si>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</si>
  <si>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</si>
  <si>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</si>
  <si>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</si>
  <si>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</si>
  <si>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</si>
  <si>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</si>
  <si>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</si>
  <si>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</si>
  <si>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</si>
  <si>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</si>
  <si>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</si>
  <si>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</si>
  <si>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</si>
  <si>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</si>
  <si>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</si>
  <si>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</si>
  <si>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</si>
  <si>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</si>
  <si>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</si>
  <si>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</si>
  <si>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</si>
  <si>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</si>
  <si>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</si>
  <si>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</si>
  <si>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</si>
  <si>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</si>
  <si>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</si>
  <si>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</si>
  <si>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</si>
  <si>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</si>
  <si>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</si>
  <si>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</si>
  <si>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</si>
  <si>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</si>
  <si>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</si>
  <si>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</si>
  <si>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</si>
  <si>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</si>
  <si>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</si>
  <si>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</si>
  <si>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</si>
  <si>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</si>
  <si>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</si>
  <si>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</si>
  <si>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</si>
  <si>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</si>
  <si>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</si>
  <si>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</si>
  <si>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</si>
  <si>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</si>
  <si>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</si>
  <si>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</si>
  <si>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</si>
  <si>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</si>
  <si>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</si>
  <si>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</si>
  <si>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</si>
  <si>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</si>
  <si>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</si>
  <si>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</si>
  <si>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</si>
  <si>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</si>
  <si>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</si>
  <si>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</si>
  <si>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</si>
  <si>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</si>
  <si>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</si>
  <si>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</si>
  <si>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</si>
  <si>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</si>
  <si>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</si>
  <si>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</si>
  <si>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</si>
  <si>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</si>
  <si>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</si>
  <si>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</si>
  <si>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</si>
  <si>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</si>
  <si>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</si>
  <si>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</si>
  <si>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</si>
  <si>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</si>
  <si>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</si>
  <si>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</si>
  <si>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</si>
  <si>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</si>
  <si>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</si>
  <si>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</si>
  <si>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</si>
  <si>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</si>
  <si>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</si>
  <si>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</si>
  <si>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</si>
  <si>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</si>
  <si>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</si>
  <si>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</si>
  <si>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</si>
  <si>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</si>
  <si>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</si>
  <si>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</si>
  <si>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</si>
  <si>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</si>
  <si>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</si>
  <si>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</si>
  <si>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</si>
  <si>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</si>
  <si>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</si>
  <si>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</si>
  <si>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</si>
  <si>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</si>
  <si>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</si>
  <si>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</si>
  <si>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</si>
  <si>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</si>
  <si>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</si>
  <si>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</si>
  <si>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</si>
  <si>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</si>
  <si>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</si>
  <si>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</si>
  <si>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</si>
  <si>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</si>
  <si>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</si>
  <si>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</si>
  <si>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</si>
  <si>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</si>
  <si>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</si>
  <si>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</si>
  <si>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</si>
  <si>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</si>
  <si>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</si>
  <si>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</si>
  <si>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</si>
  <si>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</si>
  <si>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</si>
  <si>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</si>
  <si>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</si>
  <si>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</si>
  <si>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</si>
  <si>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</si>
  <si>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</si>
  <si>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</si>
  <si>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</si>
  <si>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</si>
  <si>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</si>
  <si>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</si>
  <si>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</si>
  <si>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</si>
  <si>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</si>
  <si>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</si>
  <si>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</si>
  <si>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</si>
  <si>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</si>
  <si>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</si>
  <si>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</si>
  <si>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</si>
  <si>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</si>
  <si>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</si>
  <si>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</si>
  <si>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</si>
  <si>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</si>
  <si>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</si>
  <si>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</si>
  <si>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</si>
  <si>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</si>
  <si>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</si>
  <si>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</si>
  <si>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</si>
  <si>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</si>
  <si>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</si>
  <si>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</si>
  <si>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</si>
  <si>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</si>
  <si>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</si>
  <si>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</si>
  <si>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</si>
  <si>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</si>
  <si>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</si>
  <si>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</si>
  <si>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</si>
  <si>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</si>
  <si>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</si>
  <si>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</si>
  <si>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</si>
  <si>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</si>
  <si>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</si>
  <si>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</si>
  <si>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</si>
  <si>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</si>
  <si>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</si>
  <si>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</si>
  <si>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</si>
  <si>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</si>
  <si>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</si>
  <si>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</si>
  <si>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</si>
  <si>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</si>
  <si>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</si>
  <si>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</si>
  <si>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</si>
  <si>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</si>
  <si>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</si>
  <si>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</si>
  <si>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</si>
  <si>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</si>
  <si>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</si>
  <si>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</si>
  <si>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</si>
  <si>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</si>
  <si>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</si>
  <si>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</si>
  <si>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</si>
  <si>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</si>
  <si>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</si>
  <si>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</si>
  <si>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</si>
  <si>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</si>
  <si>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</si>
  <si>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</si>
  <si>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</si>
  <si>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</si>
  <si>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</si>
  <si>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</si>
  <si>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</si>
  <si>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</si>
  <si>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</si>
  <si>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</si>
  <si>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</si>
  <si>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</si>
  <si>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</si>
  <si>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</si>
  <si>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</si>
  <si>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</si>
  <si>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</si>
  <si>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</si>
  <si>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</si>
  <si>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</si>
  <si>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</si>
  <si>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</si>
  <si>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</si>
  <si>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</si>
  <si>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</si>
  <si>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</si>
  <si>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</si>
  <si>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</si>
  <si>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</si>
  <si>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</si>
  <si>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</si>
  <si>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</si>
  <si>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</si>
  <si>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</si>
  <si>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</si>
  <si>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</si>
  <si>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</si>
  <si>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</si>
  <si>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</si>
  <si>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</si>
  <si>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</si>
  <si>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</si>
  <si>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</si>
  <si>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</si>
  <si>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</si>
  <si>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</si>
  <si>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</si>
  <si>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</si>
  <si>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</si>
  <si>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</si>
  <si>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</si>
  <si>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</si>
  <si>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</si>
  <si>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</si>
  <si>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</si>
  <si>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</si>
  <si>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</si>
  <si>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</si>
  <si>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</si>
  <si>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</si>
  <si>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</si>
  <si>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</si>
  <si>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</si>
  <si>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</si>
  <si>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</si>
  <si>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</si>
  <si>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</si>
  <si>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</si>
  <si>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</si>
  <si>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</si>
  <si>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</si>
  <si>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</si>
  <si>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</si>
  <si>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</si>
  <si>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</si>
  <si>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</si>
  <si>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</si>
  <si>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</si>
  <si>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</si>
  <si>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</si>
  <si>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</si>
  <si>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</si>
  <si>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</si>
  <si>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</si>
  <si>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</si>
  <si>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</si>
  <si>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</si>
  <si>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</si>
  <si>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</si>
  <si>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</si>
  <si>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</si>
  <si>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</si>
  <si>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</si>
  <si>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</si>
  <si>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</si>
  <si>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</si>
  <si>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</si>
  <si>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</si>
  <si>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</si>
  <si>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</si>
  <si>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</si>
  <si>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</si>
  <si>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</si>
  <si>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</si>
  <si>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</si>
  <si>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</si>
  <si>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</si>
  <si>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</si>
  <si>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</si>
  <si>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</si>
  <si>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</si>
  <si>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</si>
  <si>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</si>
  <si>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</si>
  <si>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</si>
  <si>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</si>
  <si>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</si>
  <si>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</si>
  <si>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</si>
  <si>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</si>
  <si>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</si>
  <si>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</si>
  <si>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</si>
  <si>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</si>
  <si>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</si>
  <si>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</si>
  <si>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</si>
  <si>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</si>
  <si>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</si>
  <si>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</si>
  <si>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</si>
  <si>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</si>
  <si>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</si>
  <si>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</si>
  <si>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</si>
  <si>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</si>
  <si>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</si>
  <si>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</si>
  <si>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</si>
  <si>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</si>
  <si>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</si>
  <si>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</si>
  <si>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</si>
  <si>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</si>
  <si>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</si>
  <si>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</si>
  <si>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</si>
  <si>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</si>
  <si>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</si>
  <si>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</si>
  <si>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</si>
  <si>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</si>
  <si>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</si>
  <si>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</si>
  <si>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</si>
  <si>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</si>
  <si>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</si>
  <si>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</si>
  <si>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</si>
  <si>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</si>
  <si>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</si>
  <si>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</si>
  <si>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</si>
  <si>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</si>
  <si>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</si>
  <si>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</si>
  <si>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</si>
  <si>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</si>
  <si>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</si>
  <si>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</si>
  <si>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</si>
  <si>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</si>
  <si>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</si>
  <si>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</si>
  <si>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</si>
  <si>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</si>
  <si>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</si>
  <si>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</si>
  <si>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</si>
  <si>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</si>
  <si>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</si>
  <si>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</si>
  <si>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</si>
  <si>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</si>
  <si>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</si>
  <si>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</si>
  <si>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</si>
  <si>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</si>
  <si>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</si>
  <si>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</si>
  <si>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</si>
  <si>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</si>
  <si>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</si>
  <si>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</si>
  <si>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</si>
  <si>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</si>
  <si>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</si>
  <si>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</si>
  <si>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</si>
  <si>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</si>
  <si>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</si>
  <si>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</si>
  <si>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</si>
  <si>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</si>
  <si>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</si>
  <si>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</si>
  <si>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</si>
  <si>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</si>
  <si>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</si>
  <si>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</si>
  <si>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</si>
  <si>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</si>
  <si>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</si>
  <si>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</si>
  <si>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</si>
  <si>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</si>
  <si>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</si>
  <si>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</si>
  <si>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</si>
  <si>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</si>
  <si>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</si>
  <si>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</si>
  <si>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</si>
  <si>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</si>
  <si>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</si>
  <si>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</si>
  <si>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</si>
  <si>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</si>
  <si>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</si>
  <si>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</si>
  <si>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</si>
  <si>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</si>
  <si>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</si>
  <si>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</si>
  <si>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</si>
  <si>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</si>
  <si>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</si>
  <si>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</si>
  <si>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</si>
  <si>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</si>
  <si>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</si>
  <si>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</si>
  <si>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</si>
  <si>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</si>
  <si>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</si>
  <si>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</si>
  <si>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</si>
  <si>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</si>
  <si>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</si>
  <si>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</si>
  <si>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</si>
  <si>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</si>
  <si>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</si>
  <si>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</si>
  <si>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</si>
  <si>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</si>
  <si>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</si>
  <si>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</si>
  <si>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</si>
  <si>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</si>
  <si>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</si>
  <si>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</si>
  <si>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</si>
  <si>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</si>
  <si>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</si>
  <si>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</si>
  <si>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</si>
  <si>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</si>
  <si>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</si>
  <si>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</si>
  <si>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</si>
  <si>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</si>
  <si>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</si>
  <si>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</si>
  <si>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</si>
  <si>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</si>
  <si>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</si>
  <si>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</si>
  <si>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</si>
  <si>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</si>
  <si>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</si>
  <si>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</si>
  <si>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</si>
  <si>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</si>
  <si>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</si>
  <si>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</si>
  <si>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</si>
  <si>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</si>
  <si>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</si>
  <si>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</si>
  <si>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</si>
  <si>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</si>
  <si>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</si>
  <si>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</si>
  <si>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</si>
  <si>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</si>
  <si>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</si>
  <si>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</si>
  <si>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</si>
  <si>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</si>
  <si>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</si>
  <si>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</si>
  <si>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</si>
  <si>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</si>
  <si>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</si>
  <si>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</si>
  <si>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</si>
  <si>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</si>
  <si>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</si>
  <si>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</si>
  <si>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</si>
  <si>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</si>
  <si>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</si>
  <si>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</si>
  <si>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</si>
  <si>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</si>
  <si>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</si>
  <si>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</si>
  <si>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</si>
  <si>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</si>
  <si>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</si>
  <si>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</si>
  <si>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</si>
  <si>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</si>
  <si>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</si>
  <si>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</si>
  <si>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</si>
  <si>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</si>
  <si>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</si>
  <si>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</si>
  <si>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</si>
  <si>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</si>
  <si>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</si>
  <si>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</si>
  <si>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</si>
  <si>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</si>
  <si>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</si>
  <si>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</si>
  <si>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</si>
  <si>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</si>
  <si>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</si>
  <si>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</si>
  <si>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</si>
  <si>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</si>
  <si>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</si>
  <si>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</si>
  <si>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</si>
  <si>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</si>
  <si>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</si>
  <si>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</si>
  <si>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</si>
  <si>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</si>
  <si>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</si>
  <si>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</si>
  <si>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</si>
  <si>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</si>
  <si>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</si>
  <si>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</si>
  <si>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</si>
  <si>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</si>
  <si>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</si>
  <si>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</si>
  <si>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</si>
  <si>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</si>
  <si>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</si>
  <si>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</si>
  <si>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</si>
  <si>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</si>
  <si>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</si>
  <si>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</si>
  <si>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</si>
  <si>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</si>
  <si>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</si>
  <si>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</si>
  <si>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</si>
  <si>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</si>
  <si>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</si>
  <si>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</si>
  <si>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</si>
  <si>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</si>
  <si>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</si>
  <si>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</si>
  <si>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</si>
  <si>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</si>
  <si>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</si>
  <si>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</si>
  <si>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</si>
  <si>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</si>
  <si>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</si>
  <si>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</si>
  <si>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</si>
  <si>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</si>
  <si>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</si>
  <si>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</si>
  <si>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</si>
  <si>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</si>
  <si>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</si>
  <si>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</si>
  <si>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</si>
  <si>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</si>
  <si>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</si>
  <si>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</si>
  <si>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</si>
  <si>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</si>
  <si>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</si>
  <si>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</si>
  <si>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</si>
  <si>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</si>
  <si>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</si>
  <si>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</si>
  <si>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</si>
  <si>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</si>
  <si>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</si>
  <si>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</si>
  <si>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</si>
  <si>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</si>
  <si>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</si>
  <si>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</si>
  <si>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</si>
  <si>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</si>
  <si>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</si>
  <si>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</si>
  <si>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</si>
  <si>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</si>
  <si>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</si>
  <si>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</si>
  <si>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</si>
  <si>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</si>
  <si>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</si>
  <si>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</si>
  <si>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</si>
  <si>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</si>
  <si>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</si>
  <si>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</si>
  <si>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</si>
  <si>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</si>
  <si>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</si>
  <si>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</si>
  <si>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</si>
  <si>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</si>
  <si>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</si>
  <si>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</si>
  <si>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</si>
  <si>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</si>
  <si>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</si>
  <si>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</si>
  <si>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</si>
  <si>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</si>
  <si>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</si>
  <si>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</si>
  <si>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</si>
  <si>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</si>
  <si>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</si>
  <si>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</si>
  <si>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</si>
  <si>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</si>
  <si>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</si>
  <si>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</si>
  <si>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</si>
  <si>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</si>
  <si>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</si>
  <si>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</si>
  <si>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</si>
  <si>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</si>
  <si>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</si>
  <si>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</si>
  <si>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</si>
  <si>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</si>
  <si>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</si>
  <si>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</si>
  <si>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</si>
  <si>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</si>
  <si>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</si>
  <si>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</si>
  <si>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</si>
  <si>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</si>
  <si>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</si>
  <si>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</si>
  <si>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</si>
  <si>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</si>
  <si>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</si>
  <si>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</si>
  <si>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</si>
  <si>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</si>
  <si>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</si>
  <si>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</si>
  <si>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</si>
  <si>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</si>
  <si>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</si>
  <si>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</si>
  <si>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</si>
  <si>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</si>
  <si>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</si>
  <si>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</si>
  <si>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</si>
  <si>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</si>
  <si>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</si>
  <si>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</si>
  <si>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</si>
  <si>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</si>
  <si>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</si>
  <si>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</si>
  <si>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</si>
  <si>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</si>
  <si>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</si>
  <si>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</si>
  <si>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</si>
  <si>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</si>
  <si>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</si>
  <si>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</si>
  <si>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</si>
  <si>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</si>
  <si>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</si>
  <si>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</si>
  <si>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</si>
  <si>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</si>
  <si>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</si>
  <si>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</si>
  <si>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</si>
  <si>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</si>
  <si>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</si>
  <si>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</si>
  <si>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</si>
  <si>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</si>
  <si>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</si>
  <si>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</si>
  <si>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</si>
  <si>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</si>
  <si>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</si>
  <si>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</si>
  <si>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</si>
  <si>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</si>
  <si>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</si>
  <si>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</si>
  <si>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</si>
  <si>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</si>
  <si>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</si>
  <si>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</si>
  <si>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</si>
  <si>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</si>
  <si>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</si>
  <si>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</si>
  <si>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</si>
  <si>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</si>
  <si>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</si>
  <si>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</si>
  <si>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</si>
  <si>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</si>
  <si>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</si>
  <si>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</si>
  <si>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</si>
  <si>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</si>
  <si>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</si>
  <si>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</si>
  <si>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</si>
  <si>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</si>
  <si>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</si>
  <si>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</si>
  <si>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</si>
  <si>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</si>
  <si>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</si>
  <si>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</si>
  <si>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</si>
  <si>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</si>
  <si>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</si>
  <si>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</si>
  <si>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</si>
  <si>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</si>
  <si>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</si>
  <si>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</si>
  <si>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</si>
  <si>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</si>
  <si>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</si>
  <si>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</si>
  <si>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</si>
  <si>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</si>
  <si>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</si>
  <si>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</si>
  <si>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</si>
  <si>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</si>
  <si>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</si>
  <si>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</si>
  <si>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</si>
  <si>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</si>
  <si>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</si>
  <si>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</si>
  <si>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</si>
  <si>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</si>
  <si>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</si>
  <si>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</si>
  <si>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</si>
  <si>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</si>
  <si>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</si>
  <si>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</si>
  <si>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</si>
  <si>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</si>
  <si>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</si>
  <si>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</si>
  <si>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</si>
  <si>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</si>
  <si>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</si>
  <si>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</si>
  <si>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</si>
  <si>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</si>
  <si>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</si>
  <si>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</si>
  <si>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</si>
  <si>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</si>
  <si>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</si>
  <si>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</si>
  <si>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</si>
  <si>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</si>
  <si>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</si>
  <si>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</si>
  <si>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</si>
  <si>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</si>
  <si>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</si>
  <si>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</si>
  <si>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</si>
  <si>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</si>
  <si>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</si>
  <si>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</si>
  <si>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</si>
  <si>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</si>
  <si>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</si>
  <si>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</si>
  <si>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</si>
  <si>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</si>
  <si>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</si>
  <si>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</si>
  <si>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</si>
  <si>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</si>
  <si>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</si>
  <si>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</si>
  <si>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</si>
  <si>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</si>
  <si>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</si>
  <si>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</si>
  <si>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</si>
  <si>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</si>
  <si>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</si>
  <si>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</si>
  <si>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</si>
  <si>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</si>
  <si>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</si>
  <si>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</si>
  <si>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</si>
  <si>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</si>
  <si>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</si>
  <si>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</si>
  <si>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</si>
  <si>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</si>
  <si>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</si>
  <si>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</si>
  <si>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</si>
  <si>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</si>
  <si>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</si>
  <si>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</si>
  <si>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</si>
  <si>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</si>
  <si>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</si>
  <si>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</si>
  <si>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</si>
  <si>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</si>
  <si>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</si>
  <si>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</si>
  <si>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</si>
  <si>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</si>
  <si>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</si>
  <si>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</si>
  <si>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</si>
  <si>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</si>
  <si>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</si>
  <si>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</si>
  <si>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</si>
  <si>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</si>
  <si>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</si>
  <si>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</si>
  <si>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</si>
  <si>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</si>
  <si>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</si>
  <si>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</si>
  <si>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</si>
  <si>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</si>
  <si>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</si>
  <si>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</si>
  <si>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</si>
  <si>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</si>
  <si>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</si>
  <si>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</si>
  <si>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</si>
  <si>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</si>
  <si>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</si>
  <si>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</si>
  <si>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</si>
  <si>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</si>
  <si>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</si>
  <si>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</si>
  <si>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</si>
  <si>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</si>
  <si>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</si>
  <si>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</si>
  <si>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</si>
  <si>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</si>
  <si>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</si>
  <si>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</si>
  <si>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</si>
  <si>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</si>
  <si>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</si>
  <si>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</si>
  <si>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</si>
  <si>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</si>
  <si>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</si>
  <si>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</si>
  <si>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</si>
  <si>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</si>
  <si>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</si>
  <si>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</si>
  <si>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</si>
  <si>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</si>
  <si>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</si>
  <si>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</si>
  <si>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</si>
  <si>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</si>
  <si>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</si>
  <si>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</si>
  <si>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</si>
  <si>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</si>
  <si>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</si>
  <si>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</si>
  <si>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</si>
  <si>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</si>
  <si>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</si>
  <si>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</si>
  <si>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</si>
  <si>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</si>
  <si>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</si>
  <si>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</si>
  <si>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</si>
  <si>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</si>
  <si>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</si>
  <si>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</si>
  <si>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</si>
  <si>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</si>
  <si>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</si>
  <si>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</si>
  <si>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</si>
  <si>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</si>
  <si>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</si>
  <si>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</si>
  <si>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</si>
  <si>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</si>
  <si>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</si>
  <si>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</si>
  <si>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</si>
  <si>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</si>
  <si>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</si>
  <si>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</si>
  <si>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</si>
  <si>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</si>
  <si>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</si>
  <si>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</si>
  <si>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</si>
  <si>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</si>
  <si>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</si>
  <si>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</si>
  <si>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</si>
  <si>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</si>
  <si>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</si>
  <si>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</si>
  <si>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</si>
  <si>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</si>
  <si>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</si>
  <si>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</si>
  <si>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</si>
  <si>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</si>
  <si>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</si>
  <si>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</si>
  <si>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</si>
  <si>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</si>
  <si>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</si>
  <si>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</si>
  <si>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</si>
  <si>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</si>
  <si>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</si>
  <si>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</si>
  <si>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</si>
  <si>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</si>
  <si>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</si>
  <si>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</si>
  <si>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</si>
  <si>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</si>
  <si>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</si>
  <si>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</si>
  <si>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</si>
  <si>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</si>
  <si>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</si>
  <si>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</si>
  <si>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</si>
  <si>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</si>
  <si>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</si>
  <si>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</si>
  <si>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</si>
  <si>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</si>
  <si>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</si>
  <si>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</si>
  <si>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</si>
  <si>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</si>
  <si>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</si>
  <si>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</si>
  <si>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</si>
  <si>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</si>
  <si>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</si>
  <si>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</si>
  <si>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</si>
  <si>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</si>
  <si>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</si>
  <si>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</si>
  <si>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</si>
  <si>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</si>
  <si>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</si>
  <si>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</si>
  <si>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</si>
  <si>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</si>
  <si>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</si>
  <si>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</si>
  <si>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</si>
  <si>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</si>
  <si>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</si>
  <si>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</si>
  <si>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</si>
  <si>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</si>
  <si>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</si>
  <si>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</si>
  <si>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</si>
  <si>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</si>
  <si>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</si>
  <si>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</si>
  <si>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</si>
  <si>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</si>
  <si>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</si>
  <si>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</si>
  <si>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</si>
  <si>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</si>
  <si>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</si>
  <si>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</si>
  <si>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</si>
  <si>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</si>
  <si>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</si>
  <si>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</si>
  <si>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</si>
  <si>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</si>
  <si>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</si>
  <si>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</si>
  <si>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</si>
  <si>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</si>
  <si>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</si>
  <si>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</si>
  <si>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</si>
  <si>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</si>
  <si>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</si>
  <si>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</si>
  <si>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</si>
  <si>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</si>
  <si>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</si>
  <si>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</si>
  <si>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</si>
  <si>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</si>
  <si>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</si>
  <si>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</si>
  <si>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</si>
  <si>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</si>
  <si>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</si>
  <si>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</si>
  <si>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</si>
  <si>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</si>
  <si>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</si>
  <si>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</si>
  <si>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</si>
  <si>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</si>
  <si>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</si>
  <si>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</si>
  <si>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</si>
  <si>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</si>
  <si>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</si>
  <si>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</si>
  <si>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</si>
  <si>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</si>
  <si>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</si>
  <si>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</si>
  <si>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</si>
  <si>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</si>
  <si>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</si>
  <si>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</si>
  <si>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</si>
  <si>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</si>
  <si>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</si>
  <si>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</si>
  <si>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</si>
  <si>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</si>
  <si>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</si>
  <si>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</si>
  <si>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</si>
  <si>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</si>
  <si>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</si>
  <si>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</si>
  <si>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</si>
  <si>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</si>
  <si>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</si>
  <si>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</si>
  <si>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</si>
  <si>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</si>
  <si>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</si>
  <si>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</si>
  <si>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</si>
  <si>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</si>
  <si>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</si>
  <si>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</si>
  <si>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</si>
  <si>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</si>
  <si>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</si>
  <si>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</si>
  <si>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</si>
  <si>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</si>
  <si>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</si>
  <si>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</si>
  <si>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</si>
  <si>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</si>
  <si>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</si>
  <si>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</si>
  <si>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</si>
  <si>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</si>
  <si>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</si>
  <si>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</si>
  <si>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</si>
  <si>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</si>
  <si>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</si>
  <si>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</si>
  <si>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</si>
  <si>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</si>
  <si>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</si>
  <si>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</si>
  <si>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</si>
  <si>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</si>
  <si>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</si>
  <si>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</si>
  <si>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</si>
  <si>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</si>
  <si>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</si>
  <si>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</si>
  <si>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</si>
  <si>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</si>
  <si>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</si>
  <si>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</si>
  <si>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</si>
  <si>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</si>
  <si>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</si>
  <si>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</si>
  <si>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</si>
  <si>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</si>
  <si>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</si>
  <si>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</si>
  <si>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</si>
  <si>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</si>
  <si>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</si>
  <si>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</si>
  <si>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</si>
  <si>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</si>
  <si>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</si>
  <si>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</si>
  <si>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</si>
  <si>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</si>
  <si>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</si>
  <si>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</si>
  <si>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</si>
  <si>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</si>
  <si>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</si>
  <si>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</si>
  <si>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</si>
  <si>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</si>
  <si>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</si>
  <si>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</si>
  <si>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</si>
  <si>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</si>
  <si>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</si>
  <si>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</si>
  <si>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</si>
  <si>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</si>
  <si>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</si>
  <si>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</si>
  <si>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</si>
  <si>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</si>
  <si>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</si>
  <si>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</si>
  <si>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</si>
  <si>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</si>
  <si>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</si>
  <si>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</si>
  <si>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</si>
  <si>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</si>
  <si>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</si>
  <si>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</si>
  <si>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</si>
  <si>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</si>
  <si>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</si>
  <si>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</si>
  <si>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</si>
  <si>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</si>
  <si>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</si>
  <si>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</si>
  <si>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</si>
  <si>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</si>
  <si>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</si>
  <si>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</si>
  <si>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</si>
  <si>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</si>
  <si>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</si>
  <si>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</si>
  <si>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</si>
  <si>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</si>
  <si>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</si>
  <si>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</si>
  <si>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</si>
  <si>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</si>
  <si>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</si>
  <si>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</si>
  <si>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</si>
  <si>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</si>
  <si>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</si>
  <si>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</si>
  <si>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</si>
  <si>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</si>
  <si>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</si>
  <si>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</si>
  <si>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</si>
  <si>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</si>
  <si>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</si>
  <si>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</si>
  <si>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</si>
  <si>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</si>
  <si>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</si>
  <si>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</si>
  <si>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</si>
  <si>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</si>
  <si>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</si>
  <si>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</si>
  <si>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</si>
  <si>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</si>
  <si>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</si>
  <si>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</si>
  <si>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</si>
  <si>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</si>
  <si>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</si>
  <si>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</si>
  <si>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</si>
  <si>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</si>
  <si>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</si>
  <si>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</si>
  <si>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</si>
  <si>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</si>
  <si>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</si>
  <si>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</si>
  <si>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</si>
  <si>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</si>
  <si>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</si>
  <si>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</si>
  <si>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</si>
  <si>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</si>
  <si>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</si>
  <si>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</si>
  <si>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</si>
  <si>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</si>
  <si>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</si>
  <si>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</si>
  <si>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</si>
  <si>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</si>
  <si>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</si>
  <si>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</si>
  <si>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</si>
  <si>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</si>
  <si>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</si>
  <si>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</si>
  <si>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</si>
  <si>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</si>
  <si>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</si>
  <si>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</si>
  <si>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</si>
  <si>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</si>
  <si>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</si>
  <si>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</si>
  <si>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</si>
  <si>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</si>
  <si>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</si>
  <si>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</si>
  <si>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</si>
  <si>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</si>
  <si>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</si>
  <si>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</si>
  <si>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</si>
  <si>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</si>
  <si>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</si>
  <si>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</si>
  <si>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</si>
  <si>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</si>
  <si>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</si>
  <si>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</si>
  <si>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</si>
  <si>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</si>
  <si>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</si>
  <si>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</si>
  <si>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</si>
  <si>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</si>
  <si>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</si>
  <si>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</si>
  <si>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</si>
  <si>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</si>
  <si>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</si>
  <si>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</si>
  <si>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</si>
  <si>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</si>
  <si>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</si>
  <si>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</si>
  <si>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</si>
  <si>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</si>
  <si>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</si>
  <si>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</si>
  <si>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</si>
  <si>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</si>
  <si>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</si>
  <si>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</si>
  <si>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</si>
  <si>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</si>
  <si>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</si>
  <si>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</si>
  <si>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</si>
  <si>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</si>
  <si>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</si>
  <si>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</si>
  <si>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</si>
  <si>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</si>
  <si>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</si>
  <si>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</si>
  <si>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</si>
  <si>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</si>
  <si>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</si>
  <si>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</si>
  <si>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</si>
  <si>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</si>
  <si>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</si>
  <si>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</si>
  <si>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</si>
  <si>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</si>
  <si>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</si>
  <si>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</si>
  <si>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</si>
  <si>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</si>
  <si>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</si>
  <si>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</si>
  <si>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</si>
  <si>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</si>
  <si>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</si>
  <si>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</si>
  <si>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</si>
  <si>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</si>
  <si>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</si>
  <si>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</si>
  <si>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</si>
  <si>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</si>
  <si>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</si>
  <si>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</si>
  <si>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</si>
  <si>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</si>
  <si>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</si>
  <si>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</si>
  <si>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</si>
  <si>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</si>
  <si>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</si>
  <si>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</si>
  <si>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</si>
  <si>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</si>
  <si>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</si>
  <si>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</si>
  <si>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</si>
  <si>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</si>
  <si>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</si>
  <si>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</si>
  <si>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</si>
  <si>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</si>
  <si>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</si>
  <si>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</si>
  <si>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</si>
  <si>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</si>
  <si>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</si>
  <si>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</si>
  <si>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</si>
  <si>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</si>
  <si>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</si>
  <si>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</si>
  <si>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</si>
  <si>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</si>
  <si>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</si>
  <si>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</si>
  <si>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</si>
  <si>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</si>
  <si>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</si>
  <si>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</si>
  <si>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</si>
  <si>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</si>
  <si>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</si>
  <si>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</si>
  <si>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</si>
  <si>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</si>
  <si>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</si>
  <si>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</si>
  <si>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</si>
  <si>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</si>
  <si>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</si>
  <si>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</si>
  <si>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</si>
  <si>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</si>
  <si>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</si>
  <si>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</si>
  <si>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</si>
  <si>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</si>
  <si>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</si>
  <si>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</si>
  <si>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</si>
  <si>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</si>
  <si>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</si>
  <si>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</si>
  <si>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</si>
  <si>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</si>
  <si>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</si>
  <si>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</si>
  <si>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</si>
  <si>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</si>
  <si>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</si>
  <si>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</si>
  <si>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</si>
  <si>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</si>
  <si>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</si>
  <si>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</si>
  <si>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</si>
  <si>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</si>
  <si>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</si>
  <si>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</si>
  <si>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</si>
  <si>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</si>
  <si>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</si>
  <si>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</si>
  <si>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</si>
  <si>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</si>
  <si>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</si>
  <si>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</si>
  <si>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</si>
  <si>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</si>
  <si>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</si>
  <si>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</si>
  <si>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</si>
  <si>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</si>
  <si>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</si>
  <si>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</si>
  <si>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</si>
  <si>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</si>
  <si>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</si>
  <si>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</si>
  <si>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</si>
  <si>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</si>
  <si>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</si>
  <si>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</si>
  <si>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</si>
  <si>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</si>
  <si>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</si>
  <si>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</si>
  <si>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</si>
  <si>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</si>
  <si>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</si>
  <si>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</si>
  <si>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</si>
  <si>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</si>
  <si>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</si>
  <si>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</si>
  <si>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</si>
  <si>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</si>
  <si>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</si>
  <si>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</si>
  <si>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</si>
  <si>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</si>
  <si>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</si>
  <si>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</si>
  <si>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</si>
  <si>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</si>
  <si>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</si>
  <si>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</si>
  <si>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</si>
  <si>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</si>
  <si>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</si>
  <si>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</si>
  <si>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</si>
  <si>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</si>
  <si>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</si>
  <si>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</si>
  <si>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</si>
  <si>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</si>
  <si>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</si>
  <si>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</si>
  <si>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</si>
  <si>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</si>
  <si>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</si>
  <si>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</si>
  <si>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</si>
  <si>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</si>
  <si>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</si>
  <si>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</si>
  <si>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</si>
  <si>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</si>
  <si>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</si>
  <si>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</si>
  <si>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</si>
  <si>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</si>
  <si>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</si>
  <si>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</si>
  <si>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</si>
  <si>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</si>
  <si>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</si>
  <si>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</si>
  <si>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</si>
  <si>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</si>
  <si>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</si>
  <si>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</si>
  <si>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</si>
  <si>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</si>
  <si>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</si>
  <si>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</si>
  <si>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</si>
  <si>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</si>
  <si>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</si>
  <si>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</si>
  <si>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</si>
  <si>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</si>
  <si>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</si>
  <si>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</si>
  <si>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</si>
  <si>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</si>
  <si>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</si>
  <si>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</si>
  <si>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</si>
  <si>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</si>
  <si>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</si>
  <si>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</si>
  <si>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</si>
  <si>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</si>
  <si>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</si>
  <si>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</si>
  <si>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</si>
  <si>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</si>
  <si>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</si>
  <si>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</si>
  <si>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</si>
  <si>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</si>
  <si>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</si>
  <si>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</si>
  <si>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</si>
  <si>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</si>
  <si>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</si>
  <si>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</si>
  <si>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</si>
  <si>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</si>
  <si>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</si>
  <si>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</si>
  <si>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</si>
  <si>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</si>
  <si>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</si>
  <si>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</si>
  <si>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</si>
  <si>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</si>
  <si>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</si>
  <si>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</si>
  <si>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</si>
  <si>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</si>
  <si>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</si>
  <si>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</si>
  <si>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</si>
  <si>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</si>
  <si>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</si>
  <si>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</si>
  <si>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</si>
  <si>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</si>
  <si>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</si>
  <si>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</si>
  <si>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</si>
  <si>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</si>
  <si>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</si>
  <si>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</si>
  <si>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</si>
  <si>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</si>
  <si>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</si>
  <si>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</si>
  <si>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</si>
  <si>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</si>
  <si>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</si>
  <si>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</si>
  <si>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</si>
  <si>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</si>
  <si>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</si>
  <si>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</si>
  <si>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</si>
  <si>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</si>
  <si>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</si>
  <si>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</si>
  <si>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</si>
  <si>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</si>
  <si>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</si>
  <si>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</si>
  <si>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</si>
  <si>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</si>
  <si>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</si>
  <si>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</si>
  <si>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</si>
  <si>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</si>
  <si>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</si>
  <si>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</si>
  <si>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</si>
  <si>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</si>
  <si>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</si>
  <si>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</si>
  <si>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</si>
  <si>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</si>
  <si>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</si>
  <si>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</si>
  <si>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</si>
  <si>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</si>
  <si>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</si>
  <si>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</si>
  <si>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</si>
  <si>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</si>
  <si>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</si>
  <si>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</si>
  <si>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</si>
  <si>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</si>
  <si>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</si>
  <si>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</si>
  <si>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</si>
  <si>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</si>
  <si>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</si>
  <si>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</si>
  <si>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</si>
  <si>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</si>
  <si>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</si>
  <si>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</si>
  <si>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</si>
  <si>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</si>
  <si>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</si>
  <si>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</si>
  <si>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</si>
  <si>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</si>
  <si>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</si>
  <si>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</si>
  <si>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</si>
  <si>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</si>
  <si>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</si>
  <si>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</si>
  <si>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</si>
  <si>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</si>
  <si>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</si>
  <si>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</si>
  <si>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</si>
  <si>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</si>
  <si>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</si>
  <si>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</si>
  <si>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</si>
  <si>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</si>
  <si>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</si>
  <si>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</si>
  <si>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</si>
  <si>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</si>
  <si>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</si>
  <si>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</si>
  <si>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</si>
  <si>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</si>
  <si>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</si>
  <si>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</si>
  <si>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</si>
  <si>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</si>
  <si>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</si>
  <si>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</si>
  <si>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</si>
  <si>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</si>
  <si>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</si>
  <si>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</si>
  <si>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</si>
  <si>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</si>
  <si>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</si>
  <si>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</si>
  <si>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</si>
  <si>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</si>
  <si>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</si>
  <si>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</si>
  <si>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</si>
  <si>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</si>
  <si>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</si>
  <si>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</si>
  <si>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</si>
  <si>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</si>
  <si>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</si>
  <si>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</si>
  <si>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</si>
  <si>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</si>
  <si>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</si>
  <si>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</si>
  <si>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</si>
  <si>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</si>
  <si>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</si>
  <si>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</si>
  <si>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</si>
  <si>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</si>
  <si>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</si>
  <si>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</si>
  <si>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</si>
  <si>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</si>
  <si>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</si>
  <si>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</si>
  <si>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</si>
  <si>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</si>
  <si>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</si>
  <si>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</si>
  <si>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</si>
  <si>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</si>
  <si>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</si>
  <si>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</si>
  <si>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</si>
  <si>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</si>
  <si>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</si>
  <si>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</si>
  <si>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</si>
  <si>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</si>
  <si>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</si>
  <si>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</si>
  <si>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</si>
  <si>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</si>
  <si>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</si>
  <si>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</si>
  <si>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</si>
  <si>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</si>
  <si>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</si>
  <si>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</si>
  <si>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</si>
  <si>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</si>
  <si>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</si>
  <si>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</si>
  <si>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</si>
  <si>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</si>
  <si>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</si>
  <si>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</si>
  <si>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</si>
  <si>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</si>
  <si>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</si>
  <si>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</si>
  <si>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</si>
  <si>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</si>
  <si>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</si>
  <si>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</si>
  <si>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</si>
  <si>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</si>
  <si>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</si>
  <si>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</si>
  <si>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</si>
  <si>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</si>
  <si>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</si>
  <si>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</si>
  <si>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</si>
  <si>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</si>
  <si>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</si>
  <si>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</si>
  <si>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</si>
  <si>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</si>
  <si>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</si>
  <si>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</si>
  <si>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</si>
  <si>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</si>
  <si>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</si>
  <si>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</si>
  <si>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</si>
  <si>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</si>
  <si>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</si>
  <si>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</si>
  <si>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</si>
  <si>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</si>
  <si>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</si>
  <si>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</si>
  <si>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</si>
  <si>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</si>
  <si>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</si>
  <si>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</si>
  <si>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</si>
  <si>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</si>
  <si>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</si>
  <si>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</si>
  <si>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</si>
  <si>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</si>
  <si>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</si>
  <si>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</si>
  <si>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</si>
  <si>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</si>
  <si>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</si>
  <si>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</si>
  <si>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</si>
  <si>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</si>
  <si>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</si>
  <si>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</si>
  <si>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</si>
  <si>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</si>
  <si>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</si>
  <si>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</si>
  <si>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</si>
  <si>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</si>
  <si>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</si>
  <si>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</si>
  <si>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</si>
  <si>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</si>
  <si>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</si>
  <si>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</si>
  <si>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</si>
  <si>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</si>
  <si>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</si>
  <si>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</si>
  <si>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</si>
  <si>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</si>
  <si>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</si>
  <si>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</si>
  <si>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</si>
  <si>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</si>
  <si>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</si>
  <si>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</si>
  <si>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</si>
  <si>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</si>
  <si>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</si>
  <si>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</si>
  <si>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</si>
  <si>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</si>
  <si>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</si>
  <si>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</si>
  <si>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</si>
  <si>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</si>
  <si>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</si>
  <si>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</si>
  <si>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</si>
  <si>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</si>
  <si>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</si>
  <si>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</si>
  <si>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</si>
  <si>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</si>
  <si>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</si>
  <si>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</si>
  <si>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</si>
  <si>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</si>
  <si>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</si>
  <si>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</si>
  <si>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</si>
  <si>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</si>
  <si>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</si>
  <si>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</si>
  <si>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</si>
  <si>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</si>
  <si>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</si>
  <si>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</si>
  <si>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</si>
  <si>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</si>
  <si>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</si>
  <si>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</si>
  <si>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</si>
  <si>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</si>
  <si>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</si>
  <si>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</si>
  <si>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</si>
  <si>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</si>
  <si>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</si>
  <si>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</si>
  <si>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</si>
  <si>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</si>
  <si>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</si>
  <si>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</si>
  <si>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</si>
  <si>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</si>
  <si>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</si>
  <si>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</si>
  <si>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</si>
  <si>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</si>
  <si>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</si>
  <si>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</si>
  <si>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</si>
  <si>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</si>
  <si>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</si>
  <si>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</si>
  <si>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</si>
  <si>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</si>
  <si>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</si>
  <si>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</si>
  <si>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</si>
  <si>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</si>
  <si>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</si>
  <si>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</si>
  <si>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</si>
  <si>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</si>
  <si>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</si>
  <si>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</si>
  <si>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</si>
  <si>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</si>
  <si>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</si>
  <si>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</si>
  <si>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</si>
  <si>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</si>
  <si>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</si>
  <si>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</si>
  <si>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</si>
  <si>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</si>
  <si>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</si>
  <si>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</si>
  <si>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</si>
  <si>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</si>
  <si>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</si>
  <si>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</si>
  <si>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</si>
  <si>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</si>
  <si>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</si>
  <si>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</si>
  <si>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</si>
  <si>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</si>
  <si>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</si>
  <si>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</si>
  <si>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</si>
  <si>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</si>
  <si>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</si>
  <si>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</si>
  <si>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</si>
  <si>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</si>
  <si>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</si>
  <si>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</si>
  <si>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</si>
  <si>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</si>
  <si>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</si>
  <si>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</si>
  <si>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</si>
  <si>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</si>
  <si>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</si>
  <si>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</si>
  <si>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</si>
  <si>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</si>
  <si>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</si>
  <si>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</si>
  <si>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</si>
  <si>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</si>
  <si>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</si>
  <si>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</si>
  <si>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</si>
  <si>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</si>
  <si>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</si>
  <si>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</si>
  <si>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</si>
  <si>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</si>
  <si>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</si>
  <si>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</si>
  <si>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</si>
  <si>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</si>
  <si>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</si>
  <si>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</si>
  <si>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</si>
  <si>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</si>
  <si>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</si>
  <si>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</si>
  <si>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</si>
  <si>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</si>
  <si>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</si>
  <si>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</si>
  <si>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</si>
  <si>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</si>
  <si>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</si>
  <si>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</si>
  <si>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</si>
  <si>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</si>
  <si>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</si>
  <si>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</si>
  <si>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</si>
  <si>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</si>
  <si>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</si>
  <si>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</si>
  <si>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</si>
  <si>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</si>
  <si>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</si>
  <si>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</si>
  <si>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</si>
  <si>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</si>
  <si>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</si>
  <si>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</si>
  <si>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</si>
  <si>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</si>
  <si>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</si>
  <si>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</si>
  <si>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</si>
  <si>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</si>
  <si>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</si>
  <si>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</si>
  <si>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</si>
  <si>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</si>
  <si>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</si>
  <si>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</si>
  <si>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</si>
  <si>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</si>
  <si>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</si>
  <si>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</si>
  <si>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</si>
  <si>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</si>
  <si>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</si>
  <si>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</si>
  <si>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</si>
  <si>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</si>
  <si>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</si>
  <si>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</si>
  <si>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</si>
  <si>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</si>
  <si>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</si>
  <si>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</si>
  <si>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</si>
  <si>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</si>
  <si>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</si>
  <si>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</si>
  <si>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</si>
  <si>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</si>
  <si>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</si>
  <si>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</si>
  <si>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</si>
  <si>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</si>
  <si>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</si>
  <si>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</si>
  <si>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</si>
  <si>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</si>
  <si>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</si>
  <si>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</si>
  <si>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</si>
  <si>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</si>
  <si>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</si>
  <si>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</si>
  <si>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</si>
  <si>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</si>
  <si>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</si>
  <si>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</si>
  <si>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</si>
  <si>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</si>
  <si>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</si>
  <si>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</si>
  <si>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</si>
  <si>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</si>
  <si>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</si>
  <si>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</si>
  <si>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</si>
  <si>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</si>
  <si>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</si>
  <si>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</si>
  <si>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</si>
  <si>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</si>
  <si>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</si>
  <si>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</si>
  <si>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</si>
  <si>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</si>
  <si>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</si>
  <si>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</si>
  <si>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</si>
  <si>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</si>
  <si>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</si>
  <si>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</si>
  <si>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</si>
  <si>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</si>
  <si>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</si>
  <si>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</si>
  <si>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</si>
  <si>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</si>
  <si>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</si>
  <si>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</si>
  <si>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</si>
  <si>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</si>
  <si>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</si>
  <si>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</si>
  <si>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</si>
  <si>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</si>
  <si>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</si>
  <si>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</si>
  <si>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</si>
  <si>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</si>
  <si>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</si>
  <si>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</si>
  <si>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</si>
  <si>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</si>
  <si>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</si>
  <si>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</si>
  <si>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</si>
  <si>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</si>
  <si>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</si>
  <si>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</si>
  <si>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</si>
  <si>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</si>
  <si>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</si>
  <si>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</si>
  <si>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</si>
  <si>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</si>
  <si>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</si>
  <si>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</si>
  <si>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</si>
  <si>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</si>
  <si>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</si>
  <si>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</si>
  <si>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</si>
  <si>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</si>
  <si>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</si>
  <si>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</si>
  <si>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</si>
  <si>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</si>
  <si>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</si>
  <si>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</si>
  <si>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</si>
  <si>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</si>
  <si>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</si>
  <si>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</si>
  <si>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</si>
  <si>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</si>
  <si>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</si>
  <si>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</si>
  <si>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</si>
  <si>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</si>
  <si>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</si>
  <si>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</si>
  <si>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</si>
  <si>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</si>
  <si>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</si>
  <si>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</si>
  <si>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</si>
  <si>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</si>
  <si>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</si>
  <si>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</si>
  <si>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</si>
  <si>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</si>
  <si>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</si>
  <si>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</si>
  <si>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</si>
  <si>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</si>
  <si>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</si>
  <si>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</si>
  <si>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</si>
  <si>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</si>
  <si>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</si>
  <si>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</si>
  <si>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</si>
  <si>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</si>
  <si>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</si>
  <si>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</si>
  <si>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</si>
  <si>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</si>
  <si>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</si>
  <si>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</si>
  <si>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</si>
  <si>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</si>
  <si>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</si>
  <si>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</si>
  <si>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</si>
  <si>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</si>
  <si>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</si>
  <si>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</si>
  <si>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</si>
  <si>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</si>
  <si>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</si>
  <si>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</si>
  <si>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</si>
  <si>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</si>
  <si>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</si>
  <si>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</si>
  <si>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</si>
  <si>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</si>
  <si>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</si>
  <si>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</si>
  <si>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</si>
  <si>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</si>
  <si>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</si>
  <si>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</si>
  <si>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</si>
  <si>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</si>
  <si>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</si>
  <si>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</si>
  <si>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</si>
  <si>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</si>
  <si>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</si>
  <si>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</si>
  <si>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</si>
  <si>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</si>
  <si>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</si>
  <si>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</si>
  <si>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</si>
  <si>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</si>
  <si>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</si>
  <si>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</si>
  <si>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</si>
  <si>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</si>
  <si>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</si>
  <si>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</si>
  <si>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</si>
  <si>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</si>
  <si>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</si>
  <si>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</si>
  <si>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</si>
  <si>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</si>
  <si>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</si>
  <si>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</si>
  <si>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</si>
  <si>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</si>
  <si>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</si>
  <si>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</si>
  <si>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</si>
  <si>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</si>
  <si>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</si>
  <si>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</si>
  <si>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</si>
  <si>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</si>
  <si>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</si>
  <si>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</si>
  <si>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</si>
  <si>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</si>
  <si>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</si>
  <si>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</si>
  <si>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</si>
  <si>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</si>
  <si>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</si>
  <si>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</si>
  <si>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</si>
  <si>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</si>
  <si>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</si>
  <si>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</si>
  <si>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</si>
  <si>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</si>
  <si>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</si>
  <si>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</si>
  <si>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</si>
  <si>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</si>
  <si>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</si>
  <si>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</si>
  <si>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</si>
  <si>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</si>
  <si>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</si>
  <si>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</si>
  <si>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</si>
  <si>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</si>
  <si>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</si>
  <si>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</si>
  <si>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</si>
  <si>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</si>
  <si>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</si>
  <si>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</si>
  <si>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</si>
  <si>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</si>
  <si>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</si>
  <si>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</si>
  <si>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</si>
  <si>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</si>
  <si>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</si>
  <si>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</si>
  <si>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</si>
  <si>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</si>
  <si>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</si>
  <si>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</si>
  <si>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</si>
  <si>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</si>
  <si>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</si>
  <si>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</si>
  <si>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</si>
  <si>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</si>
  <si>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</si>
  <si>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</si>
  <si>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</si>
  <si>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</si>
  <si>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</si>
  <si>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</si>
  <si>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</si>
  <si>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</si>
  <si>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</si>
  <si>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</si>
  <si>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</si>
  <si>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</si>
  <si>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</si>
  <si>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</si>
  <si>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</si>
  <si>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</si>
  <si>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</si>
  <si>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</si>
  <si>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</si>
  <si>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</si>
  <si>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</si>
  <si>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</si>
  <si>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</si>
  <si>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</si>
  <si>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</si>
  <si>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</si>
  <si>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</si>
  <si>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</si>
  <si>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</si>
  <si>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</si>
  <si>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</si>
  <si>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</si>
  <si>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</si>
  <si>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</si>
  <si>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</si>
  <si>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</si>
  <si>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</si>
  <si>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</si>
  <si>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</si>
  <si>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</si>
  <si>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</si>
  <si>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</si>
  <si>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</si>
  <si>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</si>
  <si>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</si>
  <si>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</si>
  <si>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</si>
  <si>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</si>
  <si>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</si>
  <si>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</si>
  <si>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</si>
  <si>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</si>
  <si>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</si>
  <si>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</si>
  <si>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</si>
  <si>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</si>
  <si>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</si>
  <si>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</si>
  <si>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</si>
  <si>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</si>
  <si>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</si>
  <si>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</si>
  <si>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</si>
  <si>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</si>
  <si>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</si>
  <si>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</si>
  <si>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</si>
  <si>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</si>
  <si>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</si>
  <si>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</si>
  <si>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</si>
  <si>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</si>
  <si>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</si>
  <si>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</si>
  <si>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</si>
  <si>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</si>
  <si>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</si>
  <si>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</si>
  <si>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</si>
  <si>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</si>
  <si>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</si>
  <si>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</si>
  <si>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</si>
  <si>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1855679#1</t>
  </si>
  <si>
    <t>Gladiola Estudio</t>
  </si>
  <si>
    <t>1981364#1</t>
  </si>
  <si>
    <t>Evenpro Panama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</si>
</sst>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ddc255e-a210-4399-8d6e-a64964150c7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ddc255e-a210-4399-8d6e-a64964150c78}" id="{8a4caf46-77ff-4a78-b3be-f2d1dfa0581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54</v>
      </c>
      <c r="F19" s="246">
        <f t="shared" ref="F19:F21" si="1">C19-E19</f>
        <v>-4</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28</v>
      </c>
      <c r="F20" s="246">
        <f t="shared" si="1"/>
        <v>12</v>
      </c>
      <c r="G20" s="10"/>
      <c r="H20" s="22" t="s">
        <v>18</v>
      </c>
      <c r="I20" s="36">
        <v>25.0</v>
      </c>
      <c r="J20" s="10"/>
      <c r="K20" s="33">
        <f>SUMIF($K$4:$K$17, H20,$L$4:$L$17)</f>
        <v>15</v>
      </c>
      <c r="L20" s="33">
        <f t="shared" si="2"/>
        <v>10</v>
      </c>
    </row>
    <row r="21" outlineLevel="1">
      <c r="B21" s="19" t="s">
        <v>953</v>
      </c>
      <c r="C21" s="32">
        <v>30.0</v>
      </c>
      <c r="D21" s="10"/>
      <c r="E21" s="33">
        <f>SUM(SUMIF($E$4:$E$17,"Nicaragua",$F$4:$F$17), SUMIF($E$4:$E$17,"Guatemala",$F$4:$F$17), SUMIF($E$4:$E$17,"El Salvador",$F$4:$F$17), SUMIF($E$4:$E$17,"Belize",$F$4:$F$17), SUMIF($E$4:$E$17,"Honduras",$F$4:$F$17))</f>
        <v>18</v>
      </c>
      <c r="F21" s="246">
        <f t="shared" si="1"/>
        <v>12</v>
      </c>
      <c r="G21" s="10"/>
      <c r="H21" s="23" t="s">
        <v>954</v>
      </c>
      <c r="I21" s="36">
        <v>35.0</v>
      </c>
      <c r="J21" s="10"/>
      <c r="K21" s="33">
        <f>SUM(SUMIF($K$4:$K$17, "Colombia",$L$4:$L$17), SUMIF($K$4:$K$17, "Ecuador",$L$4:$L$17))</f>
        <v>23</v>
      </c>
      <c r="L21" s="33">
        <f t="shared" si="2"/>
        <v>12</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20</v>
      </c>
      <c r="G23" s="10"/>
      <c r="H23" s="23" t="s">
        <v>2340</v>
      </c>
      <c r="I23" s="36">
        <v>20.0</v>
      </c>
      <c r="J23" s="10"/>
      <c r="K23" s="33">
        <f>SUM(SUMIF($K$4:$K$17, "Bolivia",$L$4:$L$17), SUMIF($K$4:$K$17, "Paraguay",$L$4:$L$17), SUMIF($K$4:$K$17, "Uruguay",$L$4:$L$17))</f>
        <v>20</v>
      </c>
      <c r="L23" s="33">
        <f t="shared" si="2"/>
        <v>0</v>
      </c>
    </row>
    <row r="24" outlineLevel="1">
      <c r="D24" s="10"/>
      <c r="G24" s="10"/>
      <c r="H24" s="10"/>
      <c r="I24" s="10"/>
      <c r="J24" s="10"/>
      <c r="K24" s="37" t="s">
        <v>40</v>
      </c>
      <c r="L24" s="247">
        <f>sum(I19:I23)</f>
        <v>120</v>
      </c>
    </row>
    <row r="25" outlineLevel="1">
      <c r="G25" s="10"/>
      <c r="H25" s="10"/>
      <c r="I25" s="10"/>
      <c r="J25" s="10"/>
      <c r="K25" s="37" t="s">
        <v>41</v>
      </c>
      <c r="L25" s="38">
        <f>SUM(L19:L23)</f>
        <v>22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270"/>
      <c r="K102" s="61"/>
      <c r="L102" s="61"/>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6231</v>
      </c>
      <c r="D103" s="326" t="s">
        <v>6232</v>
      </c>
      <c r="E103" s="370" t="s">
        <v>22</v>
      </c>
      <c r="F103" s="370" t="s">
        <v>20</v>
      </c>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6233</v>
      </c>
      <c r="D104" s="326" t="s">
        <v>6234</v>
      </c>
      <c r="E104" s="370" t="s">
        <v>24</v>
      </c>
      <c r="F104" s="370" t="s">
        <v>20</v>
      </c>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