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tc={88327229-72bf-41e7-bfa5-509f2cc5f4db}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8327229-72bf-41e7-bfa5-509f2cc5f4d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<sst xmlns="http://schemas.openxmlformats.org/spreadsheetml/2006/main" count="12774" uniqueCount="5774">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</sst>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a2e11fe-bbab-4e99-90c8-040c40ecce3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a2e11fe-bbab-4e99-90c8-040c40ecce32}" id="{88327229-72bf-41e7-bfa5-509f2cc5f4d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48</v>
      </c>
      <c r="F163" s="246">
        <f t="shared" ref="F163:F165" si="9">C163-E163</f>
        <v>-8</v>
      </c>
      <c r="G163" s="10"/>
      <c r="H163" s="23" t="s">
        <v>11</v>
      </c>
      <c r="I163" s="36">
        <v>25.0</v>
      </c>
      <c r="J163" s="10"/>
      <c r="K163" s="33">
        <f>SUM(SUMIF($K$148:$K$161, "Argentina",$L$148:$L$161))</f>
        <v>23</v>
      </c>
      <c r="L163" s="33">
        <f t="shared" ref="L163:L167" si="10">I163-K163</f>
        <v>2</v>
      </c>
    </row>
    <row r="164" outlineLevel="1">
      <c r="B164" s="19" t="s">
        <v>952</v>
      </c>
      <c r="C164" s="32">
        <v>40.0</v>
      </c>
      <c r="D164" s="10"/>
      <c r="E164" s="33">
        <f>SUM(SUMIF($E$148:$E$161,"Dominican Republic",$F$148:$F$161), SUMIF($E$148:$E$161,"Panama",$F$148:$F$161), SUMIF($E$148:$E$161,"Costa Rica",$F$148:$F$161))</f>
        <v>31</v>
      </c>
      <c r="F164" s="246">
        <f t="shared" si="9"/>
        <v>9</v>
      </c>
      <c r="G164" s="10"/>
      <c r="H164" s="22" t="s">
        <v>18</v>
      </c>
      <c r="I164" s="36">
        <v>25.0</v>
      </c>
      <c r="J164" s="10"/>
      <c r="K164" s="33">
        <f>SUM(SUMIF($K$148:$K$161, "Chile",$L$148:$L$161))</f>
        <v>16</v>
      </c>
      <c r="L164" s="33">
        <f t="shared" si="10"/>
        <v>9</v>
      </c>
    </row>
    <row r="165" outlineLevel="1">
      <c r="B165" s="19" t="s">
        <v>953</v>
      </c>
      <c r="C165" s="32">
        <v>40.0</v>
      </c>
      <c r="D165" s="10"/>
      <c r="E165" s="33">
        <f>SUM(SUMIF($E$148:$E$161,"Nicaragua",$F$148:$F$161), SUMIF($E$148:$E$161,"Guatemala",$F$148:$F$161), SUMIF($E$148:$E$161,"El Salvador",$F$148:$F$161), SUMIF($E$112:$E$125,"Belize",$F$112:$F$125), SUMIF($E$112:$E$125,"Honduras",$F$112:$F$125))</f>
        <v>31</v>
      </c>
      <c r="F165" s="246">
        <f t="shared" si="9"/>
        <v>9</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34</v>
      </c>
      <c r="L166" s="33">
        <f t="shared" si="10"/>
        <v>-19</v>
      </c>
    </row>
    <row r="167" outlineLevel="1">
      <c r="D167" s="10"/>
      <c r="E167" s="37" t="s">
        <v>41</v>
      </c>
      <c r="F167" s="38">
        <f>SUM(F163:F165)</f>
        <v>10</v>
      </c>
      <c r="G167" s="10"/>
      <c r="H167" s="23" t="s">
        <v>37</v>
      </c>
      <c r="I167" s="36">
        <v>20.0</v>
      </c>
      <c r="J167" s="10"/>
      <c r="K167" s="33">
        <f>SUM(SUMIF($K$148:$K$161, "Bolivia",$L$148:$L$161), SUMIF($K$148:$K$161, "Paraguay",$L$148:$L$161), SUMIF($K$148:$K$161, "Uruguay",$L$148:$L$161))</f>
        <v>13</v>
      </c>
      <c r="L167" s="33">
        <f t="shared" si="10"/>
        <v>7</v>
      </c>
    </row>
    <row r="168" outlineLevel="1">
      <c r="D168" s="10"/>
      <c r="G168" s="10"/>
      <c r="H168" s="10"/>
      <c r="I168" s="10"/>
      <c r="J168" s="10"/>
      <c r="K168" s="37" t="s">
        <v>40</v>
      </c>
      <c r="L168" s="247">
        <f>sum(I163:I167)</f>
        <v>120</v>
      </c>
    </row>
    <row r="169" outlineLevel="1">
      <c r="G169" s="10"/>
      <c r="H169" s="10"/>
      <c r="I169" s="10"/>
      <c r="J169" s="10"/>
      <c r="K169" s="37" t="s">
        <v>41</v>
      </c>
      <c r="L169" s="38">
        <f>SUM(L163:L167)</f>
        <v>13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98"/>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t="b">
        <v>1</v>
      </c>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t="b">
        <v>1</v>
      </c>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t="b">
        <v>1</v>
      </c>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t="b">
        <v>1</v>
      </c>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t="b">
        <v>1</v>
      </c>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98"/>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98"/>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98"/>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98"/>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98"/>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98"/>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98"/>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98"/>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98"/>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98"/>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98"/>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98"/>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98"/>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98"/>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98"/>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98"/>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98"/>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98"/>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98"/>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98"/>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98"/>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98"/>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98"/>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98"/>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98"/>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98"/>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98"/>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270">
        <v>46210.0</v>
      </c>
      <c r="BW98" s="109" t="s">
        <v>5583</v>
      </c>
      <c r="BX98" s="109" t="s">
        <v>5584</v>
      </c>
      <c r="BY98" s="58" t="s">
        <v>23</v>
      </c>
      <c r="BZ98" s="58" t="s">
        <v>2347</v>
      </c>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5585</v>
      </c>
      <c r="AB99" s="294" t="s">
        <v>5586</v>
      </c>
      <c r="AC99" s="295" t="s">
        <v>30</v>
      </c>
      <c r="AD99" s="295" t="s">
        <v>2337</v>
      </c>
      <c r="AE99" s="109"/>
      <c r="AF99" s="269" t="b">
        <v>1</v>
      </c>
      <c r="AH99" s="270">
        <v>46192.0</v>
      </c>
      <c r="AI99" s="109" t="s">
        <v>5587</v>
      </c>
      <c r="AJ99" s="373" t="s">
        <v>5588</v>
      </c>
      <c r="AK99" s="58" t="s">
        <v>10</v>
      </c>
      <c r="AL99" s="58" t="s">
        <v>9</v>
      </c>
      <c r="AM99" s="61"/>
      <c r="AN99" s="269" t="b">
        <v>1</v>
      </c>
      <c r="AP99" s="380">
        <v>46192.0</v>
      </c>
      <c r="AQ99" s="294" t="s">
        <v>5589</v>
      </c>
      <c r="AR99" s="294" t="s">
        <v>5590</v>
      </c>
      <c r="AS99" s="381" t="s">
        <v>25</v>
      </c>
      <c r="AT99" s="295" t="s">
        <v>2338</v>
      </c>
      <c r="AU99" s="61"/>
      <c r="AV99" s="269" t="b">
        <v>1</v>
      </c>
      <c r="AX99" s="270">
        <v>46200.0</v>
      </c>
      <c r="AY99" s="109" t="s">
        <v>5591</v>
      </c>
      <c r="AZ99" s="373" t="s">
        <v>5592</v>
      </c>
      <c r="BA99" s="58" t="s">
        <v>22</v>
      </c>
      <c r="BB99" s="58" t="s">
        <v>2347</v>
      </c>
      <c r="BC99" s="61"/>
      <c r="BD99" s="269" t="b">
        <v>1</v>
      </c>
      <c r="BF99" s="194"/>
      <c r="BG99" s="61"/>
      <c r="BH99" s="61"/>
      <c r="BI99" s="81"/>
      <c r="BJ99" s="81"/>
      <c r="BK99" s="61"/>
      <c r="BL99" s="298"/>
      <c r="BM99" s="501"/>
      <c r="BN99" s="270">
        <v>46210.0</v>
      </c>
      <c r="BO99" s="294" t="s">
        <v>5593</v>
      </c>
      <c r="BP99" s="294" t="s">
        <v>5594</v>
      </c>
      <c r="BQ99" s="295" t="s">
        <v>22</v>
      </c>
      <c r="BR99" s="295" t="s">
        <v>2344</v>
      </c>
      <c r="BS99" s="61"/>
      <c r="BT99" s="269" t="b">
        <v>1</v>
      </c>
      <c r="BV99" s="403">
        <v>46210.0</v>
      </c>
      <c r="BW99" s="294" t="s">
        <v>5595</v>
      </c>
      <c r="BX99" s="294" t="s">
        <v>5596</v>
      </c>
      <c r="BY99" s="295" t="s">
        <v>27</v>
      </c>
      <c r="BZ99" s="295" t="s">
        <v>2337</v>
      </c>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5597</v>
      </c>
      <c r="AB100" s="273" t="s">
        <v>5598</v>
      </c>
      <c r="AC100" s="274" t="s">
        <v>30</v>
      </c>
      <c r="AD100" s="274" t="s">
        <v>2337</v>
      </c>
      <c r="AE100" s="61"/>
      <c r="AF100" s="269" t="b">
        <v>1</v>
      </c>
      <c r="AH100" s="270">
        <v>46192.0</v>
      </c>
      <c r="AI100" s="109" t="s">
        <v>5599</v>
      </c>
      <c r="AJ100" s="373" t="s">
        <v>5600</v>
      </c>
      <c r="AK100" s="58" t="s">
        <v>44</v>
      </c>
      <c r="AL100" s="58" t="s">
        <v>9</v>
      </c>
      <c r="AM100" s="61"/>
      <c r="AN100" s="269" t="b">
        <v>1</v>
      </c>
      <c r="AP100" s="382">
        <v>46192.0</v>
      </c>
      <c r="AQ100" s="430" t="s">
        <v>5601</v>
      </c>
      <c r="AR100" s="430" t="s">
        <v>5602</v>
      </c>
      <c r="AS100" s="410" t="s">
        <v>21</v>
      </c>
      <c r="AT100" s="410" t="s">
        <v>2338</v>
      </c>
      <c r="AU100" s="61"/>
      <c r="AV100" s="269" t="b">
        <v>1</v>
      </c>
      <c r="AX100" s="270">
        <v>46201.0</v>
      </c>
      <c r="AY100" s="109" t="s">
        <v>5603</v>
      </c>
      <c r="AZ100" s="373" t="s">
        <v>5604</v>
      </c>
      <c r="BA100" s="58"/>
      <c r="BB100" s="58" t="s">
        <v>2347</v>
      </c>
      <c r="BC100" s="109" t="s">
        <v>5605</v>
      </c>
      <c r="BD100" s="298"/>
      <c r="BF100" s="194"/>
      <c r="BG100" s="61"/>
      <c r="BH100" s="61"/>
      <c r="BI100" s="81"/>
      <c r="BJ100" s="81"/>
      <c r="BK100" s="61"/>
      <c r="BL100" s="298"/>
      <c r="BM100" s="501"/>
      <c r="BN100" s="270">
        <v>46210.0</v>
      </c>
      <c r="BO100" s="294" t="s">
        <v>5606</v>
      </c>
      <c r="BP100" s="294" t="s">
        <v>5607</v>
      </c>
      <c r="BQ100" s="391" t="s">
        <v>22</v>
      </c>
      <c r="BR100" s="391" t="s">
        <v>2344</v>
      </c>
      <c r="BS100" s="109"/>
      <c r="BT100" s="269" t="b">
        <v>1</v>
      </c>
      <c r="BV100" s="401">
        <v>46210.0</v>
      </c>
      <c r="BW100" s="273" t="s">
        <v>5608</v>
      </c>
      <c r="BX100" s="273" t="s">
        <v>5609</v>
      </c>
      <c r="BY100" s="274" t="s">
        <v>11</v>
      </c>
      <c r="BZ100" s="274" t="s">
        <v>2337</v>
      </c>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5610</v>
      </c>
      <c r="AB101" s="294" t="s">
        <v>5611</v>
      </c>
      <c r="AC101" s="295" t="s">
        <v>30</v>
      </c>
      <c r="AD101" s="295" t="s">
        <v>2337</v>
      </c>
      <c r="AE101" s="109"/>
      <c r="AF101" s="269" t="b">
        <v>1</v>
      </c>
      <c r="AH101" s="270">
        <v>46192.0</v>
      </c>
      <c r="AI101" s="312" t="s">
        <v>5612</v>
      </c>
      <c r="AJ101" s="373" t="s">
        <v>5613</v>
      </c>
      <c r="AK101" s="58" t="s">
        <v>19</v>
      </c>
      <c r="AL101" s="58" t="s">
        <v>9</v>
      </c>
      <c r="AM101" s="61"/>
      <c r="AN101" s="269" t="b">
        <v>1</v>
      </c>
      <c r="AP101" s="380">
        <v>46192.0</v>
      </c>
      <c r="AQ101" s="294" t="s">
        <v>5614</v>
      </c>
      <c r="AR101" s="294" t="s">
        <v>5615</v>
      </c>
      <c r="AS101" s="295" t="s">
        <v>23</v>
      </c>
      <c r="AT101" s="295" t="s">
        <v>2338</v>
      </c>
      <c r="AU101" s="61"/>
      <c r="AV101" s="269" t="b">
        <v>1</v>
      </c>
      <c r="AX101" s="270">
        <v>46202.0</v>
      </c>
      <c r="AY101" s="109" t="s">
        <v>5616</v>
      </c>
      <c r="AZ101" s="373" t="s">
        <v>5617</v>
      </c>
      <c r="BA101" s="58" t="s">
        <v>22</v>
      </c>
      <c r="BB101" s="58" t="s">
        <v>28</v>
      </c>
      <c r="BC101" s="61"/>
      <c r="BD101" s="269" t="b">
        <v>1</v>
      </c>
      <c r="BF101" s="194"/>
      <c r="BG101" s="61"/>
      <c r="BH101" s="61"/>
      <c r="BI101" s="81"/>
      <c r="BJ101" s="81"/>
      <c r="BK101" s="61"/>
      <c r="BL101" s="298"/>
      <c r="BM101" s="501"/>
      <c r="BN101" s="270">
        <v>46210.0</v>
      </c>
      <c r="BO101" s="294" t="s">
        <v>5618</v>
      </c>
      <c r="BP101" s="294" t="s">
        <v>5619</v>
      </c>
      <c r="BQ101" s="295" t="s">
        <v>22</v>
      </c>
      <c r="BR101" s="295" t="s">
        <v>2344</v>
      </c>
      <c r="BS101" s="61"/>
      <c r="BT101" s="269" t="b">
        <v>1</v>
      </c>
      <c r="BV101" s="403">
        <v>46210.0</v>
      </c>
      <c r="BW101" s="294" t="s">
        <v>5620</v>
      </c>
      <c r="BX101" s="294" t="s">
        <v>5621</v>
      </c>
      <c r="BY101" s="295" t="s">
        <v>30</v>
      </c>
      <c r="BZ101" s="295" t="s">
        <v>2337</v>
      </c>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5622</v>
      </c>
      <c r="AB102" s="273" t="s">
        <v>5623</v>
      </c>
      <c r="AC102" s="402" t="s">
        <v>30</v>
      </c>
      <c r="AD102" s="402" t="s">
        <v>2337</v>
      </c>
      <c r="AE102" s="109"/>
      <c r="AF102" s="269" t="b">
        <v>1</v>
      </c>
      <c r="AH102" s="270">
        <v>46192.0</v>
      </c>
      <c r="AI102" s="312" t="s">
        <v>5624</v>
      </c>
      <c r="AJ102" s="373" t="s">
        <v>5625</v>
      </c>
      <c r="AK102" s="58" t="s">
        <v>32</v>
      </c>
      <c r="AL102" s="58" t="s">
        <v>2347</v>
      </c>
      <c r="AM102" s="61"/>
      <c r="AN102" s="269" t="b">
        <v>1</v>
      </c>
      <c r="AP102" s="382">
        <v>46192.0</v>
      </c>
      <c r="AQ102" s="273" t="s">
        <v>5626</v>
      </c>
      <c r="AR102" s="273" t="s">
        <v>5627</v>
      </c>
      <c r="AS102" s="274" t="s">
        <v>11</v>
      </c>
      <c r="AT102" s="274" t="s">
        <v>2338</v>
      </c>
      <c r="AU102" s="61"/>
      <c r="AV102" s="269" t="b">
        <v>1</v>
      </c>
      <c r="AX102" s="270">
        <v>46202.0</v>
      </c>
      <c r="AY102" s="109" t="s">
        <v>5628</v>
      </c>
      <c r="AZ102" s="373" t="s">
        <v>5629</v>
      </c>
      <c r="BA102" s="58" t="s">
        <v>22</v>
      </c>
      <c r="BB102" s="58" t="s">
        <v>28</v>
      </c>
      <c r="BC102" s="61"/>
      <c r="BD102" s="269" t="b">
        <v>1</v>
      </c>
      <c r="BF102" s="194"/>
      <c r="BG102" s="61"/>
      <c r="BH102" s="61"/>
      <c r="BI102" s="81"/>
      <c r="BJ102" s="81"/>
      <c r="BK102" s="61"/>
      <c r="BL102" s="298"/>
      <c r="BM102" s="501"/>
      <c r="BN102" s="270">
        <v>46210.0</v>
      </c>
      <c r="BO102" s="294" t="s">
        <v>5630</v>
      </c>
      <c r="BP102" s="294" t="s">
        <v>5631</v>
      </c>
      <c r="BQ102" s="391" t="s">
        <v>22</v>
      </c>
      <c r="BR102" s="391" t="s">
        <v>2344</v>
      </c>
      <c r="BS102" s="61"/>
      <c r="BT102" s="269" t="b">
        <v>1</v>
      </c>
      <c r="BV102" s="401">
        <v>46210.0</v>
      </c>
      <c r="BW102" s="273" t="s">
        <v>5632</v>
      </c>
      <c r="BX102" s="273" t="s">
        <v>5633</v>
      </c>
      <c r="BY102" s="274" t="s">
        <v>30</v>
      </c>
      <c r="BZ102" s="274" t="s">
        <v>2337</v>
      </c>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5634</v>
      </c>
      <c r="AB103" s="294" t="s">
        <v>5635</v>
      </c>
      <c r="AC103" s="295" t="s">
        <v>30</v>
      </c>
      <c r="AD103" s="295" t="s">
        <v>2337</v>
      </c>
      <c r="AE103" s="61"/>
      <c r="AF103" s="269" t="b">
        <v>1</v>
      </c>
      <c r="AH103" s="270">
        <v>46193.0</v>
      </c>
      <c r="AI103" s="109" t="s">
        <v>5636</v>
      </c>
      <c r="AJ103" s="373" t="s">
        <v>5637</v>
      </c>
      <c r="AK103" s="58" t="s">
        <v>24</v>
      </c>
      <c r="AL103" s="58" t="s">
        <v>2347</v>
      </c>
      <c r="AM103" s="61"/>
      <c r="AN103" s="269" t="b">
        <v>1</v>
      </c>
      <c r="AP103" s="403">
        <v>46192.0</v>
      </c>
      <c r="AQ103" s="417" t="s">
        <v>5638</v>
      </c>
      <c r="AR103" s="294" t="s">
        <v>5639</v>
      </c>
      <c r="AS103" s="295" t="s">
        <v>15</v>
      </c>
      <c r="AT103" s="295" t="s">
        <v>2337</v>
      </c>
      <c r="AU103" s="109" t="s">
        <v>5640</v>
      </c>
      <c r="AV103" s="269" t="b">
        <v>1</v>
      </c>
      <c r="AX103" s="270">
        <v>46202.0</v>
      </c>
      <c r="AY103" s="109" t="s">
        <v>5641</v>
      </c>
      <c r="AZ103" s="373" t="s">
        <v>5642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5643</v>
      </c>
      <c r="BT103" s="269"/>
      <c r="BV103" s="403">
        <v>46210.0</v>
      </c>
      <c r="BW103" s="294" t="s">
        <v>5644</v>
      </c>
      <c r="BX103" s="294" t="s">
        <v>5645</v>
      </c>
      <c r="BY103" s="295" t="s">
        <v>18</v>
      </c>
      <c r="BZ103" s="295" t="s">
        <v>2337</v>
      </c>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5682</v>
      </c>
      <c r="AB107" s="294" t="s">
        <v>5683</v>
      </c>
      <c r="AC107" s="295"/>
      <c r="AD107" s="295" t="s">
        <v>2337</v>
      </c>
      <c r="AE107" s="61"/>
      <c r="AF107" s="269" t="b">
        <v>0</v>
      </c>
      <c r="AH107" s="194"/>
      <c r="AI107" s="61"/>
      <c r="AJ107" s="61"/>
      <c r="AK107" s="81"/>
      <c r="AL107" s="81"/>
      <c r="AM107" s="61"/>
      <c r="AN107" s="298"/>
      <c r="AP107" s="403">
        <v>46192.0</v>
      </c>
      <c r="AQ107" s="294" t="s">
        <v>5684</v>
      </c>
      <c r="AR107" s="294" t="s">
        <v>5685</v>
      </c>
      <c r="AS107" s="295" t="s">
        <v>23</v>
      </c>
      <c r="AT107" s="295" t="s">
        <v>2337</v>
      </c>
      <c r="AU107" s="61"/>
      <c r="AV107" s="269" t="b">
        <v>1</v>
      </c>
      <c r="AX107" s="270">
        <v>46202.0</v>
      </c>
      <c r="AY107" s="109" t="s">
        <v>5686</v>
      </c>
      <c r="AZ107" s="373" t="s">
        <v>5687</v>
      </c>
      <c r="BA107" s="58" t="s">
        <v>22</v>
      </c>
      <c r="BB107" s="58" t="s">
        <v>28</v>
      </c>
      <c r="BC107" s="61"/>
      <c r="BD107" s="269" t="b">
        <v>1</v>
      </c>
      <c r="BF107" s="194"/>
      <c r="BG107" s="61"/>
      <c r="BH107" s="61"/>
      <c r="BI107" s="81"/>
      <c r="BJ107" s="81"/>
      <c r="BK107" s="61"/>
      <c r="BL107" s="298"/>
      <c r="BM107" s="501"/>
      <c r="BN107" s="270">
        <v>46210.0</v>
      </c>
      <c r="BO107" s="312" t="s">
        <v>5688</v>
      </c>
      <c r="BP107" s="373" t="s">
        <v>5689</v>
      </c>
      <c r="BQ107" s="344" t="s">
        <v>32</v>
      </c>
      <c r="BR107" s="58" t="s">
        <v>2344</v>
      </c>
      <c r="BS107" s="109" t="s">
        <v>5690</v>
      </c>
      <c r="BT107" s="269" t="b">
        <v>1</v>
      </c>
      <c r="BV107" s="270">
        <v>46209.0</v>
      </c>
      <c r="BW107" s="405" t="s">
        <v>5691</v>
      </c>
      <c r="BX107" s="405" t="s">
        <v>5692</v>
      </c>
      <c r="BY107" s="504" t="s">
        <v>15</v>
      </c>
      <c r="BZ107" s="504" t="s">
        <v>2338</v>
      </c>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5693</v>
      </c>
      <c r="AB108" s="273" t="s">
        <v>5694</v>
      </c>
      <c r="AC108" s="274" t="s">
        <v>27</v>
      </c>
      <c r="AD108" s="274" t="s">
        <v>2337</v>
      </c>
      <c r="AE108" s="61"/>
      <c r="AF108" s="269" t="b">
        <v>1</v>
      </c>
      <c r="AH108" s="194"/>
      <c r="AI108" s="61"/>
      <c r="AJ108" s="61"/>
      <c r="AK108" s="81"/>
      <c r="AL108" s="81"/>
      <c r="AM108" s="61"/>
      <c r="AN108" s="298"/>
      <c r="AP108" s="401">
        <v>46192.0</v>
      </c>
      <c r="AQ108" s="273" t="s">
        <v>5695</v>
      </c>
      <c r="AR108" s="273" t="s">
        <v>5696</v>
      </c>
      <c r="AS108" s="274" t="s">
        <v>27</v>
      </c>
      <c r="AT108" s="274" t="s">
        <v>2337</v>
      </c>
      <c r="AU108" s="109" t="s">
        <v>5697</v>
      </c>
      <c r="AV108" s="269" t="b">
        <v>1</v>
      </c>
      <c r="AX108" s="270">
        <v>46202.0</v>
      </c>
      <c r="AY108" s="109" t="s">
        <v>5698</v>
      </c>
      <c r="AZ108" s="373" t="s">
        <v>5699</v>
      </c>
      <c r="BA108" s="58" t="s">
        <v>22</v>
      </c>
      <c r="BB108" s="58" t="s">
        <v>28</v>
      </c>
      <c r="BC108" s="109" t="s">
        <v>5297</v>
      </c>
      <c r="BD108" s="269" t="b">
        <v>1</v>
      </c>
      <c r="BF108" s="194"/>
      <c r="BG108" s="61"/>
      <c r="BH108" s="61"/>
      <c r="BI108" s="81"/>
      <c r="BJ108" s="81"/>
      <c r="BK108" s="61"/>
      <c r="BL108" s="298"/>
      <c r="BM108" s="501"/>
      <c r="BN108" s="270">
        <v>46210.0</v>
      </c>
      <c r="BO108" s="312" t="s">
        <v>5700</v>
      </c>
      <c r="BP108" s="373" t="s">
        <v>5701</v>
      </c>
      <c r="BQ108" s="58" t="s">
        <v>24</v>
      </c>
      <c r="BR108" s="58" t="s">
        <v>2347</v>
      </c>
      <c r="BS108" s="109"/>
      <c r="BT108" s="269" t="b">
        <v>1</v>
      </c>
      <c r="BV108" s="270">
        <v>46209.0</v>
      </c>
      <c r="BW108" s="430" t="s">
        <v>5702</v>
      </c>
      <c r="BX108" s="430" t="s">
        <v>5703</v>
      </c>
      <c r="BY108" s="431" t="s">
        <v>15</v>
      </c>
      <c r="BZ108" s="431" t="s">
        <v>2338</v>
      </c>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5704</v>
      </c>
      <c r="AB109" s="273" t="s">
        <v>5705</v>
      </c>
      <c r="AC109" s="383" t="s">
        <v>27</v>
      </c>
      <c r="AD109" s="410" t="s">
        <v>2338</v>
      </c>
      <c r="AE109" s="61"/>
      <c r="AF109" s="269" t="b">
        <v>1</v>
      </c>
      <c r="AH109" s="270"/>
      <c r="AI109" s="61"/>
      <c r="AJ109" s="550"/>
      <c r="AK109" s="344"/>
      <c r="AL109" s="344"/>
      <c r="AM109" s="61"/>
      <c r="AN109" s="298"/>
      <c r="AP109" s="403">
        <v>46192.0</v>
      </c>
      <c r="AQ109" s="294" t="s">
        <v>5706</v>
      </c>
      <c r="AR109" s="294" t="s">
        <v>5707</v>
      </c>
      <c r="AS109" s="295" t="s">
        <v>11</v>
      </c>
      <c r="AT109" s="295" t="s">
        <v>2337</v>
      </c>
      <c r="AU109" s="61"/>
      <c r="AV109" s="269" t="b">
        <v>1</v>
      </c>
      <c r="AX109" s="270">
        <v>46202.0</v>
      </c>
      <c r="AY109" s="109" t="s">
        <v>5708</v>
      </c>
      <c r="AZ109" s="373" t="s">
        <v>5709</v>
      </c>
      <c r="BA109" s="58" t="s">
        <v>22</v>
      </c>
      <c r="BB109" s="58" t="s">
        <v>28</v>
      </c>
      <c r="BC109" s="61"/>
      <c r="BD109" s="269" t="b">
        <v>1</v>
      </c>
      <c r="BF109" s="194"/>
      <c r="BG109" s="61"/>
      <c r="BH109" s="61"/>
      <c r="BI109" s="81"/>
      <c r="BJ109" s="81"/>
      <c r="BK109" s="61"/>
      <c r="BL109" s="298"/>
      <c r="BM109" s="501"/>
      <c r="BN109" s="270">
        <v>46210.0</v>
      </c>
      <c r="BO109" s="109" t="s">
        <v>5710</v>
      </c>
      <c r="BP109" s="373" t="s">
        <v>5711</v>
      </c>
      <c r="BQ109" s="58" t="s">
        <v>16</v>
      </c>
      <c r="BR109" s="58" t="s">
        <v>9</v>
      </c>
      <c r="BS109" s="61"/>
      <c r="BT109" s="269" t="b">
        <v>1</v>
      </c>
      <c r="BV109" s="270">
        <v>46209.0</v>
      </c>
      <c r="BW109" s="405" t="s">
        <v>5712</v>
      </c>
      <c r="BX109" s="405" t="s">
        <v>5713</v>
      </c>
      <c r="BY109" s="504" t="s">
        <v>23</v>
      </c>
      <c r="BZ109" s="504" t="s">
        <v>2338</v>
      </c>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5714</v>
      </c>
      <c r="AB110" s="294" t="s">
        <v>5715</v>
      </c>
      <c r="AC110" s="381" t="s">
        <v>11</v>
      </c>
      <c r="AD110" s="295" t="s">
        <v>2338</v>
      </c>
      <c r="AE110" s="61"/>
      <c r="AF110" s="269" t="b">
        <v>1</v>
      </c>
      <c r="AH110" s="270"/>
      <c r="AI110" s="109"/>
      <c r="AJ110" s="373"/>
      <c r="AK110" s="344"/>
      <c r="AL110" s="344"/>
      <c r="AM110" s="61"/>
      <c r="AN110" s="298"/>
      <c r="AP110" s="401">
        <v>46192.0</v>
      </c>
      <c r="AQ110" s="273" t="s">
        <v>5716</v>
      </c>
      <c r="AR110" s="273" t="s">
        <v>5717</v>
      </c>
      <c r="AS110" s="274" t="s">
        <v>21</v>
      </c>
      <c r="AT110" s="274" t="s">
        <v>2337</v>
      </c>
      <c r="AU110" s="61"/>
      <c r="AV110" s="269" t="b">
        <v>1</v>
      </c>
      <c r="AX110" s="270">
        <v>46202.0</v>
      </c>
      <c r="AY110" s="109" t="s">
        <v>5718</v>
      </c>
      <c r="AZ110" s="373" t="s">
        <v>5719</v>
      </c>
      <c r="BA110" s="58" t="s">
        <v>22</v>
      </c>
      <c r="BB110" s="58" t="s">
        <v>2347</v>
      </c>
      <c r="BC110" s="61"/>
      <c r="BD110" s="269" t="b">
        <v>1</v>
      </c>
      <c r="BF110" s="194"/>
      <c r="BG110" s="61"/>
      <c r="BH110" s="61"/>
      <c r="BI110" s="81"/>
      <c r="BJ110" s="81"/>
      <c r="BK110" s="61"/>
      <c r="BL110" s="298"/>
      <c r="BM110" s="501"/>
      <c r="BN110" s="270">
        <v>46210.0</v>
      </c>
      <c r="BO110" s="109" t="s">
        <v>5720</v>
      </c>
      <c r="BP110" s="373" t="s">
        <v>5721</v>
      </c>
      <c r="BQ110" s="58" t="s">
        <v>13</v>
      </c>
      <c r="BR110" s="58" t="s">
        <v>9</v>
      </c>
      <c r="BS110" s="109" t="s">
        <v>5722</v>
      </c>
      <c r="BT110" s="269" t="b">
        <v>1</v>
      </c>
      <c r="BV110" s="270">
        <v>46209.0</v>
      </c>
      <c r="BW110" s="430" t="s">
        <v>5723</v>
      </c>
      <c r="BX110" s="430" t="s">
        <v>5724</v>
      </c>
      <c r="BY110" s="431" t="s">
        <v>15</v>
      </c>
      <c r="BZ110" s="431" t="s">
        <v>2338</v>
      </c>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5725</v>
      </c>
      <c r="AB111" s="294" t="s">
        <v>5726</v>
      </c>
      <c r="AC111" s="381" t="s">
        <v>30</v>
      </c>
      <c r="AD111" s="295" t="s">
        <v>2338</v>
      </c>
      <c r="AE111" s="61"/>
      <c r="AF111" s="269" t="b">
        <v>1</v>
      </c>
      <c r="AH111" s="270"/>
      <c r="AI111" s="109"/>
      <c r="AJ111" s="373"/>
      <c r="AK111" s="344"/>
      <c r="AL111" s="344"/>
      <c r="AM111" s="61"/>
      <c r="AN111" s="298"/>
      <c r="AP111" s="403">
        <v>46192.0</v>
      </c>
      <c r="AQ111" s="294" t="s">
        <v>5727</v>
      </c>
      <c r="AR111" s="294" t="s">
        <v>5728</v>
      </c>
      <c r="AS111" s="295" t="s">
        <v>23</v>
      </c>
      <c r="AT111" s="295" t="s">
        <v>2337</v>
      </c>
      <c r="AU111" s="61"/>
      <c r="AV111" s="269" t="b">
        <v>1</v>
      </c>
      <c r="AX111" s="270">
        <v>46202.0</v>
      </c>
      <c r="AY111" s="294" t="s">
        <v>5729</v>
      </c>
      <c r="AZ111" s="294" t="s">
        <v>5730</v>
      </c>
      <c r="BA111" s="295" t="s">
        <v>22</v>
      </c>
      <c r="BB111" s="58" t="s">
        <v>12</v>
      </c>
      <c r="BC111" s="61"/>
      <c r="BD111" s="269" t="b">
        <v>1</v>
      </c>
      <c r="BF111" s="194"/>
      <c r="BG111" s="61"/>
      <c r="BH111" s="61"/>
      <c r="BI111" s="81"/>
      <c r="BJ111" s="81"/>
      <c r="BK111" s="61"/>
      <c r="BL111" s="298"/>
      <c r="BM111" s="501"/>
      <c r="BN111" s="270">
        <v>46210.0</v>
      </c>
      <c r="BO111" s="312" t="s">
        <v>5731</v>
      </c>
      <c r="BP111" s="417" t="s">
        <v>5732</v>
      </c>
      <c r="BQ111" s="418" t="s">
        <v>10</v>
      </c>
      <c r="BR111" s="58" t="s">
        <v>2347</v>
      </c>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5733</v>
      </c>
      <c r="AB112" s="273" t="s">
        <v>5734</v>
      </c>
      <c r="AC112" s="383"/>
      <c r="AD112" s="293" t="s">
        <v>2338</v>
      </c>
      <c r="AE112" s="109" t="s">
        <v>982</v>
      </c>
      <c r="AF112" s="298"/>
      <c r="AH112" s="270"/>
      <c r="AI112" s="109"/>
      <c r="AJ112" s="373"/>
      <c r="AK112" s="344"/>
      <c r="AL112" s="344"/>
      <c r="AM112" s="61"/>
      <c r="AN112" s="298"/>
      <c r="AP112" s="513">
        <v>46193.0</v>
      </c>
      <c r="AQ112" s="273" t="s">
        <v>5735</v>
      </c>
      <c r="AR112" s="273" t="s">
        <v>5736</v>
      </c>
      <c r="AS112" s="274" t="s">
        <v>21</v>
      </c>
      <c r="AT112" s="274" t="s">
        <v>2337</v>
      </c>
      <c r="AU112" s="61"/>
      <c r="AV112" s="269" t="b">
        <v>1</v>
      </c>
      <c r="AX112" s="270">
        <v>46202.0</v>
      </c>
      <c r="AY112" s="430" t="s">
        <v>5737</v>
      </c>
      <c r="AZ112" s="430" t="s">
        <v>5738</v>
      </c>
      <c r="BA112" s="410" t="s">
        <v>22</v>
      </c>
      <c r="BB112" s="58" t="s">
        <v>12</v>
      </c>
      <c r="BC112" s="61"/>
      <c r="BD112" s="269" t="b">
        <v>1</v>
      </c>
      <c r="BF112" s="194"/>
      <c r="BG112" s="61"/>
      <c r="BH112" s="61"/>
      <c r="BI112" s="81"/>
      <c r="BJ112" s="81"/>
      <c r="BK112" s="61"/>
      <c r="BL112" s="298"/>
      <c r="BM112" s="501"/>
      <c r="BN112" s="270"/>
      <c r="BO112" s="548"/>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5739</v>
      </c>
      <c r="AR113" s="294" t="s">
        <v>5740</v>
      </c>
      <c r="AS113" s="295" t="s">
        <v>27</v>
      </c>
      <c r="AT113" s="295" t="s">
        <v>2337</v>
      </c>
      <c r="AU113" s="61"/>
      <c r="AV113" s="269" t="b">
        <v>1</v>
      </c>
      <c r="AX113" s="270">
        <v>46202.0</v>
      </c>
      <c r="AY113" s="405" t="s">
        <v>5741</v>
      </c>
      <c r="AZ113" s="405" t="s">
        <v>5742</v>
      </c>
      <c r="BA113" s="406" t="s">
        <v>22</v>
      </c>
      <c r="BB113" s="58" t="s">
        <v>12</v>
      </c>
      <c r="BC113" s="61"/>
      <c r="BD113" s="269" t="b">
        <v>1</v>
      </c>
      <c r="BF113" s="194"/>
      <c r="BG113" s="61"/>
      <c r="BH113" s="61"/>
      <c r="BI113" s="81"/>
      <c r="BJ113" s="81"/>
      <c r="BK113" s="61"/>
      <c r="BL113" s="298"/>
      <c r="BM113" s="501"/>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5743</v>
      </c>
      <c r="AR114" s="273" t="s">
        <v>5744</v>
      </c>
      <c r="AS114" s="274" t="s">
        <v>30</v>
      </c>
      <c r="AT114" s="274" t="s">
        <v>2337</v>
      </c>
      <c r="AU114" s="61"/>
      <c r="AV114" s="269" t="b">
        <v>1</v>
      </c>
      <c r="AX114" s="270">
        <v>46202.0</v>
      </c>
      <c r="AY114" s="430" t="s">
        <v>5745</v>
      </c>
      <c r="AZ114" s="430" t="s">
        <v>5746</v>
      </c>
      <c r="BA114" s="410" t="s">
        <v>22</v>
      </c>
      <c r="BB114" s="58" t="s">
        <v>12</v>
      </c>
      <c r="BC114" s="109"/>
      <c r="BD114" s="269" t="b">
        <v>1</v>
      </c>
      <c r="BF114" s="194"/>
      <c r="BG114" s="61"/>
      <c r="BH114" s="61"/>
      <c r="BI114" s="81"/>
      <c r="BJ114" s="81"/>
      <c r="BK114" s="61"/>
      <c r="BL114" s="298"/>
      <c r="BM114" s="501"/>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5747</v>
      </c>
      <c r="AR115" s="294" t="s">
        <v>5748</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5749</v>
      </c>
      <c r="AR116" s="273" t="s">
        <v>5750</v>
      </c>
      <c r="AS116" s="274" t="s">
        <v>21</v>
      </c>
      <c r="AT116" s="274" t="s">
        <v>2337</v>
      </c>
      <c r="AU116" s="109" t="s">
        <v>5751</v>
      </c>
      <c r="AV116" s="269" t="b">
        <v>1</v>
      </c>
      <c r="AX116" s="270"/>
      <c r="AY116" s="109"/>
      <c r="AZ116" s="373"/>
      <c r="BA116" s="58"/>
      <c r="BB116" s="58"/>
      <c r="BC116" s="61"/>
      <c r="BD116" s="298"/>
      <c r="BF116" s="194"/>
      <c r="BG116" s="61"/>
      <c r="BH116" s="61"/>
      <c r="BI116" s="81"/>
      <c r="BJ116" s="81"/>
      <c r="BK116" s="61"/>
      <c r="BL116" s="298"/>
      <c r="BM116" s="501"/>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5752</v>
      </c>
      <c r="AR117" s="294" t="s">
        <v>5753</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5754</v>
      </c>
      <c r="AR118" s="273" t="s">
        <v>5755</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5756</v>
      </c>
      <c r="AR119" s="294" t="s">
        <v>5757</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5758</v>
      </c>
      <c r="AR120" s="273" t="s">
        <v>5759</v>
      </c>
      <c r="AS120" s="274" t="s">
        <v>18</v>
      </c>
      <c r="AT120" s="274" t="s">
        <v>2338</v>
      </c>
      <c r="AU120" s="109" t="s">
        <v>5760</v>
      </c>
      <c r="AV120" s="298"/>
      <c r="AX120" s="270"/>
      <c r="AY120" s="109"/>
      <c r="AZ120" s="373"/>
      <c r="BA120" s="58"/>
      <c r="BB120" s="58"/>
      <c r="BC120" s="109"/>
      <c r="BD120" s="298"/>
      <c r="BF120" s="194"/>
      <c r="BG120" s="61"/>
      <c r="BH120" s="61"/>
      <c r="BI120" s="81"/>
      <c r="BJ120" s="81"/>
      <c r="BK120" s="61"/>
      <c r="BL120" s="298"/>
      <c r="BM120" s="501"/>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5761</v>
      </c>
      <c r="AR121" s="273" t="s">
        <v>5762</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5763</v>
      </c>
      <c r="D999" s="109" t="s">
        <v>5764</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5765</v>
      </c>
      <c r="D1000" s="109" t="s">
        <v>5766</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5767</v>
      </c>
      <c r="D1001" s="109" t="s">
        <v>5768</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5769</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5770</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5771</v>
      </c>
      <c r="D54" s="10"/>
      <c r="E54" s="30" t="s">
        <v>34</v>
      </c>
      <c r="F54" s="30" t="s">
        <v>35</v>
      </c>
      <c r="G54" s="10"/>
      <c r="H54" s="29" t="s">
        <v>33</v>
      </c>
      <c r="I54" s="448" t="s">
        <v>5771</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5772</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5773</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