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July!$B$1:$H$1003</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tc={d9422c8e-9427-4ec9-a1a5-a579bab47181}</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d9422c8e-9427-4ec9-a1a5-a579bab47181}"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<sst xmlns="http://schemas.openxmlformats.org/spreadsheetml/2006/main" count="13021" uniqueCount="5889">
  <si>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</si>
  <si>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</si>
  <si>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</si>
  <si>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</si>
  <si>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</si>
  <si>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</si>
  <si>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</si>
  <si>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</si>
  <si>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</si>
  <si>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</si>
  <si>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</si>
  <si>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</si>
  <si>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</si>
  <si>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</si>
  <si>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</si>
  <si>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</si>
  <si>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</si>
  <si>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</si>
  <si>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</si>
  <si>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</si>
  <si>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</si>
  <si>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</si>
  <si>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</si>
  <si>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</si>
  <si>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</si>
  <si>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</si>
  <si>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</si>
  <si>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</si>
  <si>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</si>
  <si>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</si>
  <si>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</si>
  <si>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</si>
  <si>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</si>
  <si>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</si>
  <si>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</si>
  <si>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</si>
  <si>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</si>
  <si>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</si>
  <si>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</si>
  <si>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</si>
  <si>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</si>
  <si>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</si>
  <si>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</si>
  <si>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</si>
  <si>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</si>
  <si>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</si>
  <si>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</si>
  <si>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</si>
  <si>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</si>
  <si>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</si>
  <si>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</si>
  <si>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</si>
  <si>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</si>
  <si>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</si>
  <si>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</si>
  <si>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</si>
  <si>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</si>
  <si>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</si>
  <si>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</si>
  <si>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</si>
  <si>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</si>
  <si>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</si>
  <si>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</si>
  <si>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</si>
  <si>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</si>
  <si>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</si>
  <si>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</si>
  <si>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</si>
  <si>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</si>
  <si>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</si>
  <si>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</si>
  <si>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</si>
  <si>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</si>
  <si>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</si>
  <si>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</si>
  <si>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</si>
  <si>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</si>
  <si>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</si>
  <si>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</si>
  <si>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</si>
  <si>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</si>
  <si>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</si>
  <si>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</si>
  <si>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</si>
  <si>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</si>
  <si>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</si>
  <si>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</si>
  <si>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</si>
  <si>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</si>
  <si>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</si>
  <si>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</si>
  <si>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</si>
  <si>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</si>
  <si>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</si>
  <si>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</si>
  <si>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</si>
  <si>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</si>
  <si>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</si>
  <si>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</si>
  <si>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</si>
  <si>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</si>
  <si>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</si>
  <si>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</si>
  <si>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</si>
  <si>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</si>
  <si>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</si>
  <si>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</si>
  <si>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</si>
  <si>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</si>
  <si>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</si>
  <si>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</si>
  <si>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</si>
  <si>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</si>
  <si>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</si>
  <si>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</si>
  <si>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</si>
  <si>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</si>
  <si>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</si>
  <si>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</si>
  <si>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</si>
  <si>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</si>
  <si>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</si>
  <si>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</si>
  <si>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</si>
  <si>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</si>
  <si>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</si>
  <si>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</si>
  <si>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</si>
  <si>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</si>
  <si>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</si>
  <si>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</si>
  <si>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</si>
  <si>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</si>
  <si>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</si>
  <si>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</si>
  <si>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</si>
  <si>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</si>
  <si>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</si>
  <si>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</si>
  <si>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</si>
  <si>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</si>
  <si>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</si>
  <si>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</si>
  <si>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</si>
  <si>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</si>
  <si>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</si>
  <si>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</si>
  <si>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</si>
  <si>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</si>
  <si>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</si>
  <si>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</si>
  <si>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</si>
  <si>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</si>
  <si>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</si>
  <si>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</si>
  <si>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</si>
  <si>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</si>
  <si>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</si>
  <si>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</si>
  <si>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</si>
  <si>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</si>
  <si>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</si>
  <si>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</si>
  <si>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</si>
  <si>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</si>
  <si>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</si>
  <si>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</si>
  <si>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</si>
  <si>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</si>
  <si>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</si>
  <si>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</si>
  <si>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</si>
  <si>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</si>
  <si>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</si>
  <si>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</si>
  <si>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</si>
  <si>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</si>
  <si>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</si>
  <si>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</si>
  <si>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</si>
  <si>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</si>
  <si>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</si>
  <si>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</si>
  <si>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</si>
  <si>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</si>
  <si>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</si>
  <si>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</si>
  <si>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</si>
  <si>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</si>
  <si>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</si>
  <si>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</si>
  <si>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</si>
  <si>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</si>
  <si>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</si>
  <si>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</si>
  <si>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</si>
  <si>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</si>
  <si>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</si>
  <si>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</si>
  <si>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</si>
  <si>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</si>
  <si>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</si>
  <si>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</si>
  <si>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</si>
  <si>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</si>
  <si>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</si>
  <si>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</si>
  <si>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</si>
  <si>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</si>
  <si>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</si>
  <si>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</si>
  <si>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</si>
  <si>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</si>
  <si>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</si>
  <si>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</si>
  <si>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</si>
  <si>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</si>
  <si>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</si>
  <si>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</si>
  <si>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</si>
  <si>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</si>
  <si>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</si>
  <si>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</si>
  <si>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</si>
  <si>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</si>
  <si>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</si>
  <si>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</si>
  <si>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</si>
  <si>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</si>
  <si>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</si>
  <si>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</si>
  <si>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</si>
  <si>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</si>
  <si>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</si>
  <si>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</si>
  <si>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</si>
  <si>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</si>
  <si>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</si>
  <si>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</si>
  <si>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</si>
  <si>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</si>
  <si>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</si>
  <si>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</si>
  <si>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</si>
  <si>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</si>
  <si>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</si>
  <si>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</si>
  <si>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</si>
  <si>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</si>
  <si>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</si>
  <si>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</si>
  <si>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</si>
  <si>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</si>
  <si>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</si>
  <si>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</si>
  <si>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</si>
  <si>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</si>
  <si>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</si>
  <si>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</si>
  <si>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</si>
  <si>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</si>
  <si>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</si>
  <si>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</si>
  <si>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</si>
  <si>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</si>
  <si>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</si>
  <si>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</si>
  <si>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</si>
  <si>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</si>
  <si>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</si>
  <si>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</si>
  <si>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</si>
  <si>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</si>
  <si>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</si>
  <si>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</si>
  <si>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</si>
  <si>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</si>
  <si>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</si>
  <si>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</si>
  <si>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</si>
  <si>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</si>
  <si>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</si>
  <si>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</si>
  <si>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</si>
  <si>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</si>
  <si>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</si>
  <si>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</si>
  <si>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</si>
  <si>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</si>
  <si>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</si>
  <si>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</si>
  <si>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</si>
  <si>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</si>
  <si>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</si>
  <si>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</si>
  <si>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</si>
  <si>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</si>
  <si>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</si>
  <si>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</si>
  <si>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</si>
  <si>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</si>
  <si>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</si>
  <si>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</si>
  <si>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</si>
  <si>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</si>
  <si>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</si>
  <si>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</si>
  <si>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</si>
  <si>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</si>
  <si>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</si>
  <si>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</si>
  <si>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</si>
  <si>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</si>
  <si>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</si>
  <si>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</si>
  <si>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</si>
  <si>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</si>
  <si>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</si>
  <si>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</si>
  <si>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</si>
  <si>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</si>
  <si>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</si>
  <si>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</si>
  <si>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</si>
  <si>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</si>
  <si>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</si>
  <si>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</si>
  <si>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</si>
  <si>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</si>
  <si>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</si>
  <si>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</si>
  <si>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</si>
  <si>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</si>
  <si>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</si>
  <si>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</si>
  <si>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</si>
  <si>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</si>
  <si>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</si>
  <si>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</si>
  <si>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</si>
  <si>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</si>
  <si>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</si>
  <si>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</si>
  <si>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</si>
  <si>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</si>
  <si>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</si>
  <si>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</si>
  <si>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</si>
  <si>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</si>
  <si>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</si>
  <si>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</si>
  <si>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</si>
  <si>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</si>
  <si>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</si>
  <si>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</si>
  <si>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</si>
  <si>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</si>
  <si>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</si>
  <si>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</si>
  <si>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</si>
  <si>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</si>
  <si>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</si>
  <si>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</si>
  <si>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</si>
  <si>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</si>
  <si>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</si>
  <si>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</si>
  <si>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</si>
  <si>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</si>
  <si>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</si>
  <si>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</si>
  <si>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</si>
  <si>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</si>
  <si>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</si>
  <si>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</si>
  <si>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</si>
  <si>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</si>
  <si>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</si>
  <si>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</si>
  <si>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</si>
  <si>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</si>
  <si>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</si>
  <si>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</si>
  <si>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</si>
  <si>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</si>
  <si>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</si>
  <si>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</si>
  <si>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</si>
  <si>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</si>
  <si>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</si>
  <si>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</si>
  <si>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</si>
  <si>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</si>
  <si>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</si>
  <si>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</si>
  <si>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</si>
  <si>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</si>
  <si>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</si>
  <si>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</si>
  <si>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</si>
  <si>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</si>
  <si>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</si>
  <si>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</si>
  <si>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</si>
  <si>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</si>
  <si>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</si>
  <si>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</si>
  <si>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</si>
  <si>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</si>
  <si>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</si>
  <si>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</si>
  <si>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</si>
  <si>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</si>
  <si>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</si>
  <si>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</si>
  <si>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</si>
  <si>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</si>
  <si>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</si>
  <si>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</si>
  <si>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</si>
  <si>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</si>
  <si>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</si>
  <si>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</si>
  <si>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</si>
  <si>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</si>
  <si>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</si>
  <si>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</si>
  <si>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</si>
  <si>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</si>
  <si>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</si>
  <si>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</si>
  <si>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</si>
  <si>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</si>
  <si>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</si>
  <si>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</si>
  <si>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</si>
  <si>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</si>
  <si>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</si>
  <si>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</si>
  <si>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</si>
  <si>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</si>
  <si>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</si>
  <si>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</si>
  <si>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</si>
  <si>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</si>
  <si>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</si>
  <si>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</si>
  <si>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</si>
  <si>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</si>
  <si>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</si>
  <si>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</si>
  <si>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</si>
  <si>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</si>
  <si>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</si>
  <si>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</si>
  <si>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</si>
  <si>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</si>
  <si>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</si>
  <si>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</si>
  <si>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</si>
  <si>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</si>
  <si>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</si>
  <si>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</si>
  <si>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</si>
  <si>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</si>
  <si>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</si>
  <si>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</si>
  <si>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</si>
  <si>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</si>
  <si>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</si>
  <si>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</si>
  <si>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</si>
  <si>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</si>
  <si>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</si>
  <si>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</si>
  <si>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</si>
  <si>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</si>
  <si>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</si>
  <si>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</si>
  <si>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</si>
  <si>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</si>
  <si>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</si>
  <si>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</si>
  <si>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</si>
  <si>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</si>
  <si>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</si>
  <si>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</si>
  <si>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</si>
  <si>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</si>
  <si>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</si>
  <si>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</si>
  <si>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</si>
  <si>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</si>
  <si>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</si>
  <si>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</si>
  <si>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</si>
  <si>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</si>
  <si>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</si>
  <si>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</si>
  <si>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</si>
  <si>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</si>
  <si>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</si>
  <si>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</si>
  <si>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</si>
  <si>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</si>
  <si>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</si>
  <si>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</si>
  <si>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</si>
  <si>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</si>
  <si>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</si>
  <si>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</si>
  <si>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</si>
  <si>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</si>
  <si>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</si>
  <si>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</si>
  <si>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</si>
  <si>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</si>
  <si>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</si>
  <si>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</si>
  <si>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</si>
  <si>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</si>
  <si>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</si>
  <si>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</si>
  <si>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</si>
  <si>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</si>
  <si>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</si>
  <si>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</si>
  <si>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</si>
  <si>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</si>
  <si>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</si>
  <si>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</si>
  <si>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</si>
  <si>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</si>
  <si>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</si>
  <si>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</si>
  <si>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</si>
  <si>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</si>
  <si>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</si>
  <si>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</si>
  <si>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</si>
  <si>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</si>
  <si>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</si>
  <si>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</si>
  <si>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</si>
  <si>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</si>
  <si>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</si>
  <si>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</si>
  <si>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</si>
  <si>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</si>
  <si>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</si>
  <si>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</si>
  <si>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</si>
  <si>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</si>
  <si>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</si>
  <si>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</si>
  <si>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</si>
  <si>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</si>
  <si>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</si>
  <si>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</si>
  <si>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</si>
  <si>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</si>
  <si>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</si>
  <si>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</si>
  <si>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</si>
  <si>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</si>
  <si>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</si>
  <si>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</si>
  <si>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</si>
  <si>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</si>
  <si>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</si>
  <si>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</si>
  <si>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</si>
  <si>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</si>
  <si>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</si>
  <si>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</si>
  <si>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</si>
  <si>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</si>
  <si>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</si>
  <si>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</si>
  <si>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</si>
  <si>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</si>
  <si>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</si>
  <si>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</si>
  <si>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</si>
  <si>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</si>
  <si>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</si>
  <si>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</si>
  <si>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</si>
  <si>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</si>
  <si>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</si>
  <si>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</si>
  <si>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</si>
  <si>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</si>
  <si>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</si>
  <si>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</si>
  <si>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</si>
  <si>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</si>
  <si>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</si>
  <si>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</si>
  <si>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</si>
  <si>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</si>
  <si>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</si>
  <si>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</si>
  <si>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</si>
  <si>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</si>
  <si>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</si>
  <si>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</si>
  <si>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</si>
  <si>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</si>
  <si>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</si>
  <si>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</si>
  <si>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</si>
  <si>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</si>
  <si>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</si>
  <si>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</si>
  <si>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</si>
  <si>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</si>
  <si>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</si>
  <si>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</si>
  <si>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</si>
  <si>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</si>
  <si>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</si>
  <si>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</si>
  <si>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</si>
  <si>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</si>
  <si>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</si>
  <si>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</si>
  <si>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</si>
  <si>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</si>
  <si>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</si>
  <si>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</si>
  <si>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</si>
  <si>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</si>
  <si>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</si>
  <si>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</si>
  <si>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</si>
  <si>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</si>
  <si>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</si>
  <si>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</si>
  <si>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</si>
  <si>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</si>
  <si>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</si>
  <si>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</si>
  <si>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</si>
  <si>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</si>
  <si>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</si>
  <si>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</si>
  <si>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</si>
  <si>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</si>
  <si>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</si>
  <si>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</si>
  <si>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</si>
  <si>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</si>
  <si>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</si>
  <si>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</si>
  <si>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</si>
  <si>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</si>
  <si>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</si>
  <si>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</si>
  <si>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</si>
  <si>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</si>
  <si>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</si>
  <si>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</si>
  <si>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</si>
  <si>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</si>
  <si>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</si>
  <si>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</si>
  <si>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</si>
  <si>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</si>
  <si>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</si>
  <si>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</si>
  <si>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</si>
  <si>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</si>
  <si>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</si>
  <si>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</si>
  <si>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</si>
  <si>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</si>
  <si>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</si>
  <si>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</si>
  <si>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</si>
  <si>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</si>
  <si>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</si>
  <si>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</si>
  <si>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</si>
  <si>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</si>
  <si>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</si>
  <si>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</si>
  <si>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</si>
  <si>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</si>
  <si>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</si>
  <si>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</si>
  <si>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</si>
  <si>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</si>
  <si>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</si>
  <si>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</si>
  <si>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</si>
  <si>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</si>
  <si>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</si>
  <si>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</si>
  <si>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</si>
  <si>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</si>
  <si>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</si>
  <si>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</si>
  <si>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</si>
  <si>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</si>
  <si>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</si>
  <si>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</si>
  <si>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</si>
  <si>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</si>
  <si>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</si>
  <si>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</si>
  <si>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</si>
  <si>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</si>
  <si>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</si>
  <si>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</si>
  <si>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</si>
  <si>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</si>
  <si>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</si>
  <si>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</si>
  <si>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</si>
  <si>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</si>
  <si>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</si>
  <si>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</si>
  <si>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</si>
  <si>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</si>
  <si>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</si>
  <si>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</si>
  <si>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</si>
  <si>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</si>
  <si>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</si>
  <si>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</si>
  <si>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</si>
  <si>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</si>
  <si>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</si>
  <si>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</si>
  <si>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</si>
  <si>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</si>
  <si>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</si>
  <si>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</si>
  <si>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</si>
  <si>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</si>
  <si>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</si>
  <si>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</si>
  <si>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</si>
  <si>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</si>
  <si>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</si>
  <si>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</si>
  <si>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</si>
  <si>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</si>
  <si>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</si>
  <si>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</si>
  <si>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</si>
  <si>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</si>
  <si>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</si>
  <si>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</si>
  <si>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</si>
  <si>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</si>
  <si>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</si>
  <si>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</si>
  <si>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</si>
  <si>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</si>
  <si>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</si>
  <si>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</si>
  <si>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</si>
  <si>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</si>
  <si>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</si>
  <si>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</si>
  <si>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</si>
  <si>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</si>
  <si>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</si>
  <si>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</si>
  <si>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</si>
  <si>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</si>
  <si>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</si>
  <si>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</si>
  <si>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</si>
  <si>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</si>
  <si>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</si>
  <si>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</si>
  <si>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</si>
  <si>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</si>
  <si>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</si>
  <si>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</si>
  <si>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</si>
  <si>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</si>
  <si>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</si>
  <si>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</si>
  <si>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</si>
  <si>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</si>
  <si>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</si>
  <si>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</si>
  <si>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</si>
  <si>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</si>
  <si>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</si>
  <si>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</si>
  <si>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</si>
  <si>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</si>
  <si>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</si>
  <si>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</si>
  <si>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</si>
  <si>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</si>
  <si>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</si>
  <si>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</si>
  <si>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</si>
  <si>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</si>
  <si>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</si>
  <si>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</si>
  <si>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</si>
  <si>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</si>
  <si>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</si>
  <si>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</si>
  <si>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</si>
  <si>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</si>
  <si>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</si>
  <si>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</si>
  <si>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</si>
  <si>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</si>
  <si>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</si>
  <si>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</si>
  <si>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</si>
  <si>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</si>
  <si>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</si>
  <si>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</si>
  <si>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</si>
  <si>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</si>
  <si>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</si>
  <si>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</si>
  <si>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</si>
  <si>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</si>
  <si>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</si>
  <si>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</si>
  <si>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</si>
  <si>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</si>
  <si>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</si>
  <si>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</si>
  <si>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</si>
  <si>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</si>
  <si>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</si>
  <si>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</si>
  <si>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</si>
  <si>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</si>
  <si>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</si>
  <si>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</si>
  <si>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</si>
  <si>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</si>
  <si>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</si>
  <si>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</si>
  <si>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</si>
  <si>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</si>
  <si>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</si>
  <si>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</si>
  <si>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</si>
  <si>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</si>
  <si>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</si>
  <si>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</si>
  <si>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</si>
  <si>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</si>
  <si>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</si>
  <si>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</si>
  <si>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</si>
  <si>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</si>
  <si>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</si>
  <si>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</si>
  <si>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</si>
  <si>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</si>
  <si>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</si>
  <si>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</si>
  <si>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</si>
  <si>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</si>
  <si>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</si>
  <si>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</si>
  <si>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</si>
  <si>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</si>
  <si>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</si>
  <si>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</si>
  <si>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</si>
  <si>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</si>
  <si>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</si>
  <si>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</si>
  <si>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</si>
  <si>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</si>
  <si>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</si>
  <si>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</si>
  <si>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</si>
  <si>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</si>
  <si>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</si>
  <si>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</si>
  <si>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</si>
  <si>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</si>
  <si>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</si>
  <si>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</si>
  <si>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</si>
  <si>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</si>
  <si>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</si>
  <si>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</si>
  <si>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</si>
  <si>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</si>
  <si>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</si>
  <si>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</si>
  <si>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</si>
  <si>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</si>
  <si>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</si>
  <si>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</si>
  <si>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</si>
  <si>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</si>
  <si>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</si>
  <si>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</si>
  <si>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</si>
  <si>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</si>
  <si>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</si>
  <si>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</si>
  <si>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</si>
  <si>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</si>
  <si>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</si>
  <si>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</si>
  <si>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</si>
  <si>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</si>
  <si>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</si>
  <si>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</si>
  <si>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</si>
  <si>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</si>
  <si>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</si>
  <si>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</si>
  <si>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</si>
  <si>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</si>
  <si>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</si>
  <si>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</si>
  <si>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</si>
  <si>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</si>
  <si>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</si>
  <si>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</si>
  <si>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</si>
  <si>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</si>
  <si>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</si>
  <si>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</si>
  <si>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</si>
  <si>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</si>
  <si>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</si>
  <si>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</si>
  <si>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</si>
  <si>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</si>
  <si>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</si>
  <si>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</si>
  <si>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</si>
  <si>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</si>
  <si>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</si>
  <si>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</si>
  <si>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</si>
  <si>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</si>
  <si>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</si>
  <si>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</si>
  <si>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</si>
  <si>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</si>
  <si>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</si>
  <si>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</si>
  <si>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</si>
  <si>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</si>
  <si>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</si>
  <si>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</si>
  <si>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</si>
  <si>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</si>
  <si>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</si>
  <si>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</si>
  <si>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</si>
  <si>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</si>
  <si>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</si>
  <si>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</si>
  <si>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</si>
  <si>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</si>
  <si>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</si>
  <si>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</si>
  <si>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</si>
  <si>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</si>
  <si>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</si>
  <si>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</si>
  <si>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</si>
  <si>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</si>
  <si>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</si>
  <si>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</si>
  <si>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</si>
  <si>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</si>
  <si>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</si>
  <si>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</si>
  <si>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</si>
  <si>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</si>
  <si>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</si>
  <si>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</si>
  <si>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</si>
  <si>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</si>
  <si>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</si>
  <si>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</si>
  <si>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</si>
  <si>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</si>
  <si>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</si>
  <si>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</si>
  <si>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</si>
  <si>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</si>
  <si>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</si>
  <si>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</si>
  <si>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</si>
  <si>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</si>
  <si>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</si>
  <si>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</si>
  <si>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</si>
  <si>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</si>
  <si>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</si>
  <si>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</si>
  <si>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</si>
  <si>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</si>
  <si>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</si>
  <si>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</si>
  <si>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</si>
  <si>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</si>
  <si>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</si>
  <si>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</si>
  <si>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</si>
  <si>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</si>
  <si>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</si>
  <si>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</si>
  <si>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</si>
  <si>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</si>
  <si>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</si>
  <si>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</si>
  <si>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</si>
  <si>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</si>
  <si>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</si>
  <si>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</si>
  <si>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</si>
  <si>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</si>
  <si>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</si>
  <si>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</si>
  <si>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</si>
  <si>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</si>
  <si>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</si>
  <si>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</si>
  <si>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</si>
  <si>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</si>
  <si>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</si>
  <si>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</si>
  <si>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</si>
  <si>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</si>
  <si>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</si>
  <si>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</si>
  <si>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</si>
  <si>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</si>
  <si>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</si>
  <si>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</si>
  <si>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</si>
  <si>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</si>
  <si>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</si>
  <si>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</si>
  <si>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</si>
  <si>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</si>
  <si>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</si>
  <si>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</si>
  <si>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</si>
  <si>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</si>
  <si>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</si>
  <si>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</si>
  <si>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</si>
  <si>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</si>
  <si>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</si>
  <si>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</si>
  <si>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</si>
  <si>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</si>
  <si>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</si>
  <si>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</si>
  <si>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</si>
  <si>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</si>
  <si>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</si>
  <si>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</si>
  <si>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</si>
  <si>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</si>
  <si>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</si>
  <si>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</si>
  <si>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</si>
  <si>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</si>
  <si>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</si>
  <si>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</si>
  <si>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</si>
  <si>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</si>
  <si>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</si>
  <si>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</si>
  <si>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</si>
  <si>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</si>
  <si>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</si>
  <si>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</si>
  <si>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</si>
  <si>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</si>
  <si>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</si>
  <si>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</si>
  <si>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</si>
  <si>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</si>
  <si>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</si>
  <si>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</si>
  <si>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</si>
  <si>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</si>
  <si>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</si>
  <si>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</si>
  <si>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</si>
  <si>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</si>
  <si>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</si>
  <si>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</si>
  <si>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</si>
  <si>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</si>
  <si>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</si>
  <si>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</si>
  <si>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</si>
  <si>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</si>
  <si>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</si>
  <si>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</si>
  <si>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</si>
  <si>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</si>
  <si>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</si>
  <si>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</si>
  <si>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</si>
  <si>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</si>
  <si>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</si>
  <si>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</si>
  <si>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</si>
  <si>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</si>
  <si>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</si>
  <si>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</si>
  <si>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</si>
  <si>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</si>
  <si>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</si>
  <si>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</si>
  <si>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</si>
  <si>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</si>
  <si>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</si>
  <si>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</si>
  <si>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</si>
  <si>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</si>
  <si>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</si>
  <si>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</si>
  <si>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</si>
  <si>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</si>
  <si>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</si>
  <si>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</si>
  <si>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</si>
  <si>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</si>
  <si>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</si>
  <si>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</si>
  <si>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</si>
  <si>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</si>
  <si>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</si>
  <si>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</si>
  <si>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</si>
  <si>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</si>
  <si>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</si>
  <si>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</si>
  <si>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</si>
  <si>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</si>
  <si>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</si>
  <si>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</si>
  <si>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</si>
  <si>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</si>
  <si>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</si>
  <si>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</si>
  <si>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</si>
  <si>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</si>
  <si>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</si>
  <si>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</si>
  <si>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</si>
  <si>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</si>
  <si>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</si>
  <si>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</si>
  <si>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</si>
  <si>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</si>
  <si>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</si>
  <si>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</si>
  <si>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</si>
  <si>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</si>
  <si>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</si>
  <si>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</si>
  <si>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</si>
  <si>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</si>
  <si>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</si>
  <si>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</si>
  <si>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</si>
  <si>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</si>
  <si>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</si>
  <si>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</si>
  <si>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</si>
  <si>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</si>
  <si>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</si>
  <si>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</si>
  <si>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</si>
  <si>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</si>
  <si>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</si>
  <si>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</si>
  <si>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</si>
  <si>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</si>
  <si>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</si>
  <si>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</si>
  <si>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</si>
  <si>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</si>
  <si>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</si>
  <si>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</si>
  <si>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</si>
  <si>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</si>
  <si>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</si>
  <si>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</si>
  <si>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</si>
  <si>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</si>
  <si>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</si>
  <si>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</si>
  <si>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</si>
  <si>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</si>
  <si>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</si>
  <si>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</si>
  <si>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</si>
  <si>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</si>
  <si>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</si>
  <si>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</si>
  <si>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</si>
  <si>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</si>
  <si>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</si>
  <si>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</si>
  <si>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</si>
  <si>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</si>
  <si>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</si>
  <si>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</si>
  <si>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</si>
  <si>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</si>
  <si>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</si>
  <si>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</si>
  <si>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</si>
  <si>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</si>
  <si>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</si>
  <si>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</si>
  <si>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</si>
  <si>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</si>
  <si>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</si>
  <si>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</si>
  <si>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</si>
  <si>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</si>
  <si>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</si>
  <si>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</si>
  <si>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</si>
  <si>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</si>
  <si>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</si>
  <si>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</si>
  <si>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</si>
  <si>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</si>
  <si>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</si>
  <si>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</si>
  <si>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</si>
  <si>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</si>
  <si>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</si>
  <si>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</si>
  <si>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</si>
  <si>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</si>
  <si>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</si>
  <si>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</si>
  <si>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</si>
  <si>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</si>
  <si>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</si>
  <si>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</si>
  <si>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</si>
  <si>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</si>
  <si>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</si>
  <si>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</si>
  <si>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</si>
  <si>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</si>
  <si>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</si>
  <si>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</si>
  <si>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</si>
  <si>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</si>
  <si>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</si>
  <si>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</si>
  <si>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</si>
  <si>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</si>
  <si>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</si>
  <si>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</si>
  <si>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</si>
  <si>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</si>
  <si>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</si>
  <si>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</si>
  <si>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</si>
  <si>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</si>
  <si>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</si>
  <si>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</si>
  <si>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</si>
  <si>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</si>
  <si>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</si>
  <si>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</si>
  <si>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</si>
  <si>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</si>
  <si>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</si>
  <si>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</si>
  <si>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</si>
  <si>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</si>
  <si>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</si>
  <si>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</si>
  <si>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</si>
  <si>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</si>
  <si>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</si>
  <si>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</si>
  <si>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</si>
  <si>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</si>
  <si>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</si>
  <si>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</si>
  <si>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</si>
  <si>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</si>
  <si>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</si>
  <si>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</si>
  <si>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</si>
  <si>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</si>
  <si>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</si>
  <si>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</si>
  <si>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</si>
  <si>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</si>
  <si>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</si>
  <si>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</si>
  <si>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</si>
  <si>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</si>
  <si>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</si>
  <si>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</si>
  <si>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</si>
  <si>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</si>
  <si>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</si>
  <si>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</si>
  <si>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</si>
  <si>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</si>
  <si>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</si>
  <si>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</si>
  <si>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</si>
  <si>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</si>
  <si>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</si>
  <si>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</si>
  <si>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</si>
  <si>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</si>
  <si>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</si>
  <si>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</si>
  <si>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</si>
  <si>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</si>
  <si>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</si>
  <si>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</si>
  <si>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</si>
  <si>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</si>
  <si>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</si>
  <si>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</si>
  <si>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</si>
  <si>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</si>
  <si>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</si>
  <si>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</si>
  <si>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</si>
  <si>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</si>
  <si>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</si>
  <si>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</si>
  <si>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</si>
  <si>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</si>
  <si>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</si>
  <si>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</si>
  <si>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</si>
  <si>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</si>
  <si>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</si>
  <si>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</si>
  <si>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</si>
  <si>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</si>
  <si>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</si>
  <si>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</si>
  <si>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</si>
  <si>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</si>
  <si>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</si>
  <si>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</si>
  <si>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</si>
  <si>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</si>
  <si>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</si>
  <si>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</si>
  <si>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</si>
  <si>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</si>
  <si>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</si>
  <si>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</si>
  <si>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</si>
  <si>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</si>
  <si>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</si>
  <si>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</si>
  <si>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</si>
  <si>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</si>
  <si>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</si>
  <si>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</si>
  <si>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</si>
  <si>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</si>
  <si>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</si>
  <si>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</si>
  <si>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</si>
  <si>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</si>
  <si>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</si>
  <si>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</si>
  <si>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</si>
  <si>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</si>
  <si>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</si>
  <si>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</si>
  <si>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</si>
  <si>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</si>
  <si>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</si>
  <si>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</si>
  <si>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</si>
  <si>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</si>
  <si>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</si>
  <si>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</si>
  <si>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</si>
  <si>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</si>
  <si>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</si>
  <si>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</si>
  <si>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</si>
  <si>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</si>
  <si>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</si>
  <si>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</si>
  <si>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</si>
  <si>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</si>
  <si>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</si>
  <si>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</si>
  <si>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</si>
  <si>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</si>
  <si>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</si>
  <si>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</si>
  <si>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</si>
  <si>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</si>
  <si>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</si>
  <si>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</si>
  <si>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</si>
  <si>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</si>
  <si>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</si>
  <si>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</si>
  <si>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</si>
  <si>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</si>
  <si>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</si>
  <si>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</si>
  <si>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</si>
  <si>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</si>
  <si>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</si>
  <si>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</si>
  <si>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</si>
  <si>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</si>
  <si>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</si>
  <si>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</si>
  <si>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</si>
  <si>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</si>
  <si>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</si>
  <si>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</si>
  <si>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</si>
  <si>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</si>
  <si>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</si>
  <si>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</si>
  <si>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</si>
  <si>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</si>
  <si>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</si>
  <si>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</si>
  <si>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</si>
  <si>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</si>
  <si>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</si>
  <si>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</si>
  <si>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</si>
  <si>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</si>
  <si>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</si>
  <si>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</si>
  <si>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</si>
  <si>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</si>
  <si>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</si>
  <si>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</si>
  <si>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</si>
  <si>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</si>
  <si>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</si>
  <si>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</si>
  <si>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</si>
  <si>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</si>
  <si>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</si>
  <si>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</si>
  <si>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</si>
  <si>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</si>
  <si>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</si>
  <si>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</si>
  <si>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</si>
  <si>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</si>
  <si>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</si>
  <si>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</si>
  <si>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</si>
  <si>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</si>
  <si>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</si>
  <si>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</si>
  <si>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</si>
  <si>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</si>
  <si>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</si>
  <si>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</si>
  <si>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</si>
  <si>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</si>
  <si>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</si>
  <si>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</si>
  <si>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</si>
  <si>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</si>
  <si>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</si>
  <si>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</si>
  <si>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</si>
  <si>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</si>
  <si>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</si>
  <si>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</si>
  <si>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</si>
  <si>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</si>
  <si>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</si>
  <si>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</si>
  <si>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</si>
  <si>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</si>
  <si>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</si>
  <si>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</si>
  <si>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</si>
  <si>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</si>
  <si>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</si>
  <si>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</si>
  <si>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</si>
  <si>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</si>
  <si>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</si>
  <si>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</si>
  <si>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</si>
  <si>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</si>
  <si>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</si>
  <si>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</si>
  <si>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</si>
  <si>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</si>
  <si>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</si>
  <si>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</si>
  <si>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</si>
  <si>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</si>
  <si>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</si>
  <si>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</si>
  <si>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</si>
  <si>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</si>
  <si>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</si>
  <si>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</si>
  <si>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</si>
  <si>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</si>
  <si>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</si>
  <si>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</si>
  <si>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</si>
  <si>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</si>
  <si>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</si>
  <si>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</si>
  <si>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</si>
  <si>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</si>
  <si>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</si>
  <si>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</si>
  <si>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</si>
  <si>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</si>
  <si>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</si>
  <si>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</si>
  <si>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</si>
  <si>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</si>
  <si>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</si>
  <si>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</si>
  <si>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</si>
  <si>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</si>
  <si>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</si>
  <si>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</si>
  <si>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</si>
  <si>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</si>
  <si>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</si>
  <si>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</si>
  <si>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</si>
  <si>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</si>
  <si>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</si>
  <si>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</si>
  <si>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</si>
  <si>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</si>
  <si>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</si>
  <si>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</si>
  <si>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</si>
  <si>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</si>
  <si>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</si>
  <si>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</si>
  <si>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</si>
  <si>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</si>
  <si>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</si>
  <si>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</si>
  <si>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</si>
  <si>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</si>
  <si>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</si>
  <si>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</si>
  <si>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</si>
  <si>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</si>
  <si>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</si>
  <si>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</si>
  <si>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</si>
  <si>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</si>
  <si>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</si>
  <si>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</si>
  <si>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</si>
  <si>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</si>
  <si>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</si>
  <si>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</si>
  <si>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</si>
  <si>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</si>
  <si>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</si>
  <si>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</si>
  <si>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</si>
  <si>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</si>
  <si>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</si>
  <si>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</si>
  <si>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</si>
  <si>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</si>
  <si>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</si>
  <si>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</si>
  <si>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</si>
  <si>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</si>
  <si>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</si>
  <si>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</si>
  <si>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</si>
  <si>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</si>
  <si>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</si>
  <si>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</si>
  <si>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</si>
  <si>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</si>
  <si>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</si>
  <si>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</si>
  <si>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</si>
  <si>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</si>
  <si>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</si>
  <si>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</si>
  <si>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</si>
  <si>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</si>
  <si>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</si>
  <si>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</si>
  <si>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</si>
  <si>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</si>
  <si>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</si>
  <si>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</si>
  <si>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</si>
  <si>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</si>
  <si>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</si>
  <si>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</si>
  <si>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</si>
  <si>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</si>
  <si>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</si>
  <si>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</si>
  <si>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</si>
  <si>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</si>
  <si>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</si>
  <si>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</si>
  <si>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</si>
  <si>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</si>
  <si>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</si>
  <si>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</si>
  <si>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</si>
  <si>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</si>
  <si>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</si>
  <si>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</si>
  <si>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</si>
  <si>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</si>
  <si>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</si>
  <si>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</si>
  <si>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</si>
  <si>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</si>
  <si>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</si>
  <si>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</si>
  <si>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</si>
  <si>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</si>
  <si>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</si>
  <si>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</si>
  <si>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</si>
  <si>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</si>
  <si>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</si>
  <si>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</si>
  <si>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</si>
  <si>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</si>
  <si>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</si>
  <si>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</si>
  <si>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</si>
  <si>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</si>
  <si>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</si>
  <si>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</si>
  <si>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</si>
  <si>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</si>
  <si>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</si>
  <si>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</si>
  <si>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</si>
  <si>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</si>
  <si>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</si>
  <si>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</si>
  <si>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</si>
  <si>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</si>
  <si>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</si>
  <si>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</si>
  <si>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</si>
  <si>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</si>
  <si>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</si>
  <si>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</si>
  <si>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</si>
  <si>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</si>
  <si>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</si>
  <si>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</si>
  <si>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</si>
  <si>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</si>
  <si>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</si>
  <si>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</si>
  <si>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</si>
  <si>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</si>
  <si>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</si>
  <si>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</si>
  <si>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</si>
  <si>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</si>
  <si>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</si>
  <si>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</si>
  <si>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</si>
  <si>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</si>
  <si>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</si>
  <si>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</si>
  <si>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</si>
  <si>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</si>
  <si>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</si>
  <si>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</si>
  <si>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</si>
  <si>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</si>
  <si>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</si>
  <si>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</si>
  <si>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</si>
  <si>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</si>
  <si>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</si>
  <si>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</si>
  <si>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</si>
  <si>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</si>
  <si>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</si>
  <si>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</si>
  <si>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</si>
  <si>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</si>
  <si>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</si>
  <si>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</si>
  <si>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</si>
  <si>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</si>
  <si>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</si>
  <si>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</si>
  <si>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</si>
  <si>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</si>
  <si>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</si>
  <si>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</si>
  <si>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</si>
  <si>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</si>
  <si>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</si>
  <si>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</si>
  <si>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</si>
  <si>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</si>
  <si>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</si>
  <si>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</si>
  <si>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</si>
  <si>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</si>
  <si>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</si>
  <si>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</si>
  <si>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</si>
  <si>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</si>
  <si>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</si>
  <si>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</si>
  <si>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</si>
  <si>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</si>
  <si>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</si>
  <si>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</si>
  <si>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</si>
  <si>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</si>
  <si>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</si>
  <si>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</si>
  <si>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</si>
  <si>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</si>
  <si>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</si>
  <si>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</si>
  <si>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</si>
  <si>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</si>
  <si>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</si>
  <si>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</si>
  <si>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</si>
  <si>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</si>
  <si>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</si>
  <si>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</si>
  <si>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</si>
  <si>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</si>
  <si>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</si>
  <si>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</si>
  <si>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</si>
  <si>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</si>
  <si>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</si>
  <si>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</si>
  <si>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</si>
  <si>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</si>
  <si>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</si>
  <si>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</si>
  <si>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</si>
  <si>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</si>
  <si>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</si>
  <si>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</si>
  <si>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</si>
  <si>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</si>
  <si>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</si>
  <si>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</si>
  <si>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</si>
  <si>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</si>
  <si>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</si>
  <si>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</si>
  <si>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</si>
  <si>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</si>
  <si>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</si>
  <si>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</si>
  <si>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</si>
  <si>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</si>
  <si>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</si>
  <si>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</si>
  <si>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</si>
  <si>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</si>
  <si>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</si>
  <si>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</si>
  <si>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</si>
  <si>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</si>
  <si>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</si>
  <si>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</si>
  <si>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</si>
  <si>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</si>
  <si>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</si>
  <si>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</si>
  <si>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</si>
  <si>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</si>
  <si>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</si>
  <si>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</si>
  <si>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</si>
  <si>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</si>
  <si>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</si>
  <si>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</si>
  <si>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</si>
  <si>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</si>
  <si>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</si>
  <si>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</si>
  <si>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</si>
  <si>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</si>
  <si>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</si>
  <si>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</si>
  <si>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</si>
  <si>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</si>
  <si>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</si>
  <si>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</si>
  <si>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</si>
  <si>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</si>
  <si>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</si>
  <si>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</si>
  <si>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</si>
  <si>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</si>
  <si>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</si>
  <si>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</si>
  <si>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</si>
  <si>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</si>
  <si>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</si>
  <si>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</si>
  <si>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</si>
  <si>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</si>
  <si>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</si>
  <si>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</si>
  <si>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</si>
  <si>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</si>
  <si>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</si>
  <si>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</si>
  <si>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</si>
  <si>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</si>
  <si>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</si>
  <si>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</si>
  <si>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</si>
  <si>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</si>
  <si>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</si>
  <si>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</si>
  <si>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</si>
  <si>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</si>
  <si>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</si>
  <si>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</si>
  <si>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</si>
  <si>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</si>
  <si>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</si>
  <si>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</si>
  <si>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</si>
  <si>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</si>
  <si>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</si>
  <si>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</si>
  <si>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</si>
  <si>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</si>
  <si>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</si>
  <si>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</si>
  <si>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</si>
  <si>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</si>
  <si>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</si>
  <si>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</si>
  <si>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</si>
  <si>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</si>
  <si>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</si>
  <si>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</si>
  <si>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</si>
  <si>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</si>
  <si>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</si>
  <si>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</si>
  <si>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</si>
  <si>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</si>
  <si>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</si>
  <si>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</si>
  <si>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</si>
  <si>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</si>
  <si>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</si>
  <si>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</si>
  <si>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</si>
  <si>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</si>
  <si>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</si>
  <si>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</si>
  <si>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</si>
  <si>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</si>
  <si>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</si>
  <si>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</si>
  <si>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</si>
  <si>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</si>
  <si>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</si>
  <si>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</si>
  <si>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</si>
  <si>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</si>
  <si>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</si>
  <si>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</si>
  <si>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</si>
  <si>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</si>
  <si>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</si>
  <si>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</si>
  <si>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</si>
  <si>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</si>
  <si>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</si>
  <si>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</si>
  <si>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</si>
  <si>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</si>
  <si>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</si>
  <si>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</si>
  <si>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</si>
  <si>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</si>
  <si>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</si>
  <si>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</si>
  <si>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</si>
  <si>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</si>
  <si>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</si>
  <si>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</si>
  <si>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</si>
  <si>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</si>
  <si>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</si>
  <si>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</si>
  <si>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</si>
  <si>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</si>
  <si>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</si>
  <si>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</si>
  <si>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</si>
  <si>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</si>
  <si>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</si>
  <si>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</si>
  <si>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</si>
  <si>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</si>
  <si>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</si>
  <si>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</si>
  <si>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</si>
  <si>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</si>
  <si>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</si>
  <si>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</si>
  <si>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</si>
  <si>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</si>
  <si>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</si>
  <si>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</si>
  <si>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</si>
  <si>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</si>
  <si>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</si>
  <si>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</si>
  <si>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</si>
  <si>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</si>
  <si>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</si>
  <si>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</si>
  <si>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</si>
  <si>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</si>
  <si>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</si>
  <si>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</si>
  <si>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</si>
  <si>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</si>
  <si>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</si>
  <si>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</si>
  <si>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</si>
  <si>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</si>
  <si>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</si>
  <si>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</si>
  <si>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</si>
  <si>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</si>
  <si>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</si>
  <si>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</si>
  <si>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</si>
  <si>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</si>
  <si>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</si>
  <si>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</si>
  <si>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</si>
  <si>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</si>
  <si>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</si>
  <si>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</si>
  <si>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</si>
  <si>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</si>
  <si>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</si>
  <si>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</si>
  <si>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</si>
  <si>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</si>
  <si>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</si>
  <si>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</si>
  <si>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</si>
  <si>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</si>
  <si>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</si>
  <si>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</si>
  <si>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</si>
  <si>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</si>
  <si>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</si>
  <si>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</si>
  <si>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</si>
  <si>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</si>
  <si>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</si>
  <si>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</si>
  <si>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</si>
  <si>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</si>
  <si>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</si>
  <si>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</si>
  <si>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</si>
  <si>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</si>
  <si>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</si>
  <si>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</si>
  <si>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</si>
  <si>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</si>
  <si>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</si>
  <si>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</si>
  <si>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</si>
  <si>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</si>
  <si>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</si>
  <si>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</si>
  <si>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</si>
  <si>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</si>
  <si>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</si>
  <si>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</si>
  <si>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</si>
  <si>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</si>
  <si>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</si>
  <si>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</si>
  <si>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</si>
  <si>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</si>
  <si>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</si>
  <si>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</si>
  <si>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</si>
  <si>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</si>
  <si>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</si>
  <si>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</si>
  <si>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</si>
  <si>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</si>
  <si>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</si>
  <si>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</si>
  <si>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</si>
  <si>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</si>
  <si>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</si>
  <si>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</si>
  <si>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</si>
  <si>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</si>
  <si>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</si>
  <si>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</si>
  <si>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</si>
  <si>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</si>
  <si>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</si>
  <si>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</si>
  <si>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</si>
  <si>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</si>
  <si>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</si>
  <si>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</si>
  <si>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</si>
  <si>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</si>
  <si>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</si>
  <si>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</si>
  <si>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</si>
  <si>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</si>
  <si>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</si>
  <si>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</si>
  <si>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</si>
  <si>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</si>
  <si>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</si>
  <si>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</si>
  <si>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</si>
  <si>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</si>
  <si>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</si>
  <si>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</si>
  <si>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</si>
  <si>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</si>
  <si>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</si>
  <si>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</si>
  <si>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</si>
  <si>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</si>
  <si>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</si>
  <si>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</si>
  <si>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</si>
  <si>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</si>
  <si>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</si>
  <si>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</si>
  <si>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</si>
  <si>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</si>
  <si>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</si>
  <si>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</si>
  <si>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</si>
  <si>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</si>
  <si>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</si>
  <si>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</si>
  <si>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</si>
  <si>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</si>
  <si>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</si>
  <si>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</si>
  <si>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</si>
  <si>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</si>
  <si>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</si>
  <si>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</si>
  <si>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</si>
  <si>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</si>
  <si>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</si>
  <si>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</si>
  <si>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</si>
  <si>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</si>
  <si>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</si>
  <si>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</si>
  <si>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</si>
  <si>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</si>
  <si>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</si>
  <si>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</si>
  <si>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</si>
  <si>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</si>
  <si>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</si>
  <si>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</si>
  <si>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</si>
  <si>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</si>
  <si>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</si>
  <si>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</si>
  <si>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</si>
  <si>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</si>
  <si>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</si>
  <si>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</si>
  <si>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</si>
  <si>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</si>
  <si>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</si>
  <si>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</si>
  <si>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</si>
  <si>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</si>
  <si>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</si>
  <si>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</si>
  <si>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</si>
  <si>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</si>
  <si>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</si>
  <si>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</si>
  <si>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</si>
  <si>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</si>
  <si>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</si>
  <si>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</si>
  <si>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</si>
  <si>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</si>
  <si>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</si>
  <si>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</si>
  <si>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</si>
  <si>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</si>
  <si>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</si>
  <si>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</si>
  <si>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</si>
  <si>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</si>
  <si>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</si>
  <si>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</si>
  <si>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</si>
  <si>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</si>
  <si>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</si>
  <si>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</si>
  <si>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</si>
  <si>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</si>
  <si>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</si>
  <si>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</si>
  <si>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</si>
  <si>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</si>
  <si>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</si>
  <si>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</si>
  <si>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</si>
  <si>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</si>
  <si>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</si>
  <si>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</si>
  <si>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</si>
  <si>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</si>
  <si>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</si>
  <si>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</si>
  <si>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</si>
  <si>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</si>
  <si>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</si>
  <si>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</si>
  <si>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</si>
  <si>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</si>
  <si>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</si>
  <si>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</si>
  <si>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</si>
  <si>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</si>
  <si>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</si>
  <si>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</si>
  <si>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</si>
  <si>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</si>
  <si>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</si>
  <si>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</si>
  <si>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</si>
  <si>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</si>
  <si>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</si>
  <si>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</si>
  <si>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</si>
  <si>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</si>
  <si>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</si>
  <si>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</si>
  <si>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</si>
  <si>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</si>
  <si>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</si>
  <si>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</si>
  <si>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</si>
  <si>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</si>
  <si>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</si>
  <si>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</si>
  <si>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</si>
  <si>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</si>
  <si>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</si>
  <si>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</si>
  <si>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</si>
  <si>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</si>
  <si>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</si>
  <si>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</si>
  <si>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</si>
  <si>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</si>
  <si>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</si>
  <si>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</si>
  <si>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</si>
  <si>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</si>
  <si>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</si>
  <si>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</si>
  <si>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</si>
  <si>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</si>
  <si>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</si>
  <si>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</si>
  <si>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</si>
  <si>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</si>
  <si>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</si>
  <si>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</si>
  <si>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</si>
  <si>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</si>
  <si>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</si>
  <si>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</si>
  <si>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</si>
  <si>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</si>
  <si>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</si>
  <si>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</si>
  <si>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</si>
  <si>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</si>
  <si>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</si>
  <si>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</si>
  <si>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</si>
  <si>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</si>
  <si>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</si>
  <si>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</si>
  <si>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</si>
  <si>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</si>
  <si>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</si>
  <si>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</si>
  <si>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</si>
  <si>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</si>
  <si>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</si>
  <si>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</si>
  <si>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</si>
  <si>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</si>
  <si>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</si>
  <si>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</si>
  <si>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</si>
  <si>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</si>
  <si>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</si>
  <si>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</si>
  <si>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</si>
  <si>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</si>
  <si>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</si>
  <si>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</si>
  <si>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</si>
  <si>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</si>
  <si>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</si>
  <si>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</si>
  <si>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</si>
  <si>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</si>
  <si>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</si>
  <si>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</si>
  <si>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</si>
  <si>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</si>
  <si>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</si>
  <si>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</si>
  <si>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</si>
  <si>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</si>
  <si>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</si>
  <si>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</si>
  <si>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</si>
  <si>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</si>
  <si>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</si>
  <si>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</si>
  <si>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</si>
  <si>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</si>
  <si>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</si>
  <si>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</si>
  <si>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</si>
  <si>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</si>
  <si>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</si>
  <si>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</si>
  <si>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</si>
  <si>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</si>
  <si>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</si>
  <si>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</si>
  <si>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</si>
  <si>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</si>
  <si>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</si>
  <si>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</si>
  <si>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</si>
  <si>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</si>
  <si>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</si>
  <si>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</si>
  <si>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</si>
  <si>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</si>
  <si>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</si>
  <si>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</si>
  <si>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</si>
  <si>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</si>
  <si>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</si>
  <si>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</si>
  <si>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</si>
  <si>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</si>
  <si>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</si>
  <si>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</si>
  <si>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</si>
  <si>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</si>
  <si>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</si>
  <si>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</si>
  <si>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</si>
  <si>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</si>
  <si>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</si>
  <si>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</si>
  <si>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</si>
  <si>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</si>
  <si>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</si>
  <si>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</si>
  <si>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</si>
  <si>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</si>
  <si>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</si>
  <si>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</si>
  <si>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</si>
  <si>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</si>
  <si>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</si>
  <si>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</si>
  <si>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</si>
  <si>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</si>
  <si>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</si>
  <si>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</si>
  <si>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</si>
  <si>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</si>
  <si>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</si>
  <si>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</si>
  <si>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</si>
  <si>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</si>
  <si>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</si>
  <si>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</si>
  <si>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</si>
  <si>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</si>
  <si>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</si>
  <si>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</si>
  <si>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</si>
  <si>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</si>
  <si>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</si>
  <si>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</si>
  <si>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</si>
  <si>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</si>
  <si>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</si>
  <si>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</si>
  <si>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</si>
  <si>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</si>
  <si>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</si>
  <si>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</si>
  <si>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</si>
  <si>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</si>
  <si>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</si>
  <si>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</si>
  <si>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</si>
  <si>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</si>
  <si>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</si>
  <si>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</si>
  <si>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</si>
  <si>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</si>
  <si>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</si>
  <si>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</si>
  <si>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</si>
  <si>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</si>
  <si>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</si>
  <si>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</si>
  <si>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</si>
  <si>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</si>
  <si>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</si>
  <si>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</si>
  <si>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</si>
  <si>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</si>
  <si>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</si>
  <si>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</si>
  <si>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</si>
  <si>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</si>
  <si>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</si>
  <si>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</si>
  <si>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</si>
  <si>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</si>
  <si>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</si>
  <si>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</si>
  <si>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</si>
  <si>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</si>
  <si>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</si>
  <si>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</si>
  <si>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</si>
  <si>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</si>
  <si>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</si>
  <si>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</si>
  <si>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</si>
  <si>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</si>
  <si>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</si>
  <si>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</si>
  <si>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</si>
  <si>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</si>
  <si>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</si>
  <si>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</si>
  <si>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</si>
  <si>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</si>
  <si>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</si>
  <si>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</si>
  <si>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</si>
  <si>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</si>
  <si>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</si>
  <si>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</si>
  <si>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</si>
  <si>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</si>
  <si>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</si>
  <si>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</si>
  <si>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</si>
  <si>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</si>
  <si>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</si>
  <si>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</si>
  <si>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</si>
  <si>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</si>
  <si>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</si>
  <si>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</si>
  <si>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</si>
  <si>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</si>
  <si>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</si>
  <si>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</si>
  <si>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</si>
  <si>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</si>
  <si>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</si>
  <si>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</si>
  <si>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</si>
  <si>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</si>
  <si>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</si>
  <si>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</si>
  <si>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</si>
  <si>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</si>
  <si>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</si>
  <si>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</si>
  <si>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</si>
  <si>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</si>
  <si>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</si>
  <si>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</si>
  <si>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</si>
  <si>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</si>
  <si>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</si>
  <si>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</si>
  <si>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</si>
  <si>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</si>
  <si>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</si>
  <si>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</si>
  <si>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</si>
  <si>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</si>
  <si>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</si>
  <si>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</si>
  <si>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</si>
  <si>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</si>
  <si>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</si>
  <si>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</si>
  <si>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</si>
  <si>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</si>
  <si>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</si>
  <si>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</si>
  <si>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</si>
  <si>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</si>
  <si>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</si>
  <si>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</si>
  <si>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</si>
  <si>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</si>
  <si>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</si>
  <si>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</si>
  <si>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</si>
  <si>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</si>
  <si>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</si>
  <si>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</si>
  <si>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</si>
  <si>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</si>
  <si>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</si>
  <si>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</si>
  <si>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</si>
  <si>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</si>
  <si>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</si>
  <si>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</si>
  <si>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</si>
  <si>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</si>
  <si>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</si>
  <si>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</si>
  <si>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</si>
  <si>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</si>
  <si>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</si>
  <si>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</si>
  <si>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</si>
  <si>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</si>
  <si>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</si>
  <si>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</si>
  <si>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</si>
  <si>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</si>
  <si>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</si>
  <si>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</si>
  <si>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</si>
  <si>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</si>
  <si>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</si>
  <si>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</si>
  <si>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</si>
  <si>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</si>
  <si>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</si>
  <si>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</si>
  <si>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</si>
  <si>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</si>
  <si>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</si>
  <si>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</si>
  <si>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</si>
  <si>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</si>
  <si>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</si>
  <si>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</si>
  <si>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</si>
  <si>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</si>
  <si>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</si>
  <si>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</si>
  <si>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</si>
  <si>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</si>
  <si>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</si>
  <si>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</si>
  <si>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</si>
  <si>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</si>
  <si>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</si>
  <si>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</si>
  <si>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</si>
  <si>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</si>
  <si>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</si>
  <si>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</si>
  <si>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</si>
  <si>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</si>
  <si>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</si>
  <si>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</si>
  <si>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</si>
  <si>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</si>
  <si>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</si>
  <si>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</si>
  <si>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</si>
  <si>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</si>
  <si>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</si>
  <si>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</si>
  <si>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</si>
  <si>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</si>
  <si>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</si>
  <si>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</si>
  <si>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</si>
  <si>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</si>
  <si>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</si>
  <si>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</si>
  <si>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</si>
  <si>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</si>
  <si>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</si>
  <si>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</si>
  <si>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</si>
  <si>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</si>
  <si>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</si>
  <si>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</si>
  <si>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</si>
  <si>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</si>
  <si>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</si>
  <si>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</si>
  <si>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</si>
  <si>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</si>
  <si>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</si>
  <si>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</si>
  <si>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</si>
  <si>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</si>
  <si>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</si>
  <si>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</si>
  <si>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</si>
  <si>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</si>
  <si>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</si>
  <si>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</si>
  <si>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</si>
  <si>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</si>
  <si>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</si>
  <si>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</si>
  <si>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</si>
  <si>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</si>
  <si>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</si>
  <si>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</si>
  <si>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</si>
  <si>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</si>
  <si>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</si>
  <si>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</si>
  <si>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</si>
  <si>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</si>
  <si>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</si>
  <si>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</si>
  <si>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</si>
  <si>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</si>
  <si>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</si>
  <si>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</si>
  <si>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</si>
  <si>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</si>
  <si>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</si>
  <si>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</si>
  <si>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</si>
  <si>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</si>
  <si>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</si>
  <si>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</si>
  <si>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</si>
  <si>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</si>
  <si>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</si>
  <si>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</si>
  <si>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</si>
  <si>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</si>
  <si>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</si>
  <si>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</si>
  <si>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</si>
  <si>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</si>
  <si>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</si>
  <si>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</si>
  <si>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</si>
  <si>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</si>
  <si>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</si>
  <si>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</si>
  <si>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</si>
  <si>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</si>
  <si>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</si>
  <si>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</si>
  <si>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</si>
  <si>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</si>
  <si>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</si>
  <si>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</si>
  <si>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</si>
  <si>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</si>
  <si>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</si>
  <si>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</si>
  <si>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</si>
  <si>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</si>
  <si>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</si>
  <si>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</si>
  <si>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</si>
  <si>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</si>
  <si>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</si>
  <si>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</si>
  <si>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</si>
  <si>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</si>
  <si>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</si>
  <si>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</si>
  <si>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</si>
  <si>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</si>
  <si>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</si>
  <si>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</si>
  <si>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</si>
  <si>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</si>
  <si>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</si>
  <si>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</si>
  <si>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</si>
  <si>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</si>
  <si>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</si>
  <si>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</si>
  <si>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</si>
  <si>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</si>
  <si>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</si>
  <si>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</si>
  <si>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</si>
  <si>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</si>
  <si>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</si>
  <si>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</si>
  <si>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</si>
  <si>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</si>
  <si>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</si>
  <si>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</si>
  <si>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</si>
  <si>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</si>
  <si>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</si>
  <si>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</si>
  <si>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</si>
  <si>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</si>
  <si>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</si>
  <si>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</si>
  <si>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</si>
  <si>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</si>
  <si>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</si>
  <si>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</si>
  <si>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</si>
  <si>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</si>
  <si>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</si>
  <si>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</si>
  <si>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</si>
  <si>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</si>
  <si>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</si>
  <si>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</si>
  <si>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</si>
  <si>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</si>
  <si>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</si>
  <si>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</si>
  <si>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</si>
  <si>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</si>
  <si>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</si>
  <si>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</si>
  <si>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</si>
  <si>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</si>
  <si>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</si>
  <si>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</si>
  <si>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</si>
  <si>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</si>
  <si>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</si>
  <si>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</si>
  <si>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</si>
  <si>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</si>
  <si>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</si>
  <si>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</si>
  <si>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</si>
  <si>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</si>
  <si>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</si>
  <si>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</si>
  <si>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</si>
  <si>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</si>
  <si>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</si>
  <si>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</si>
  <si>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</si>
  <si>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</si>
  <si>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</si>
  <si>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</si>
  <si>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</si>
  <si>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</si>
  <si>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</si>
  <si>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</si>
  <si>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</si>
  <si>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</si>
  <si>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</si>
  <si>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</si>
  <si>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</si>
  <si>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</si>
  <si>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</si>
  <si>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</si>
  <si>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</si>
  <si>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</si>
  <si>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</si>
  <si>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</si>
  <si>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</si>
  <si>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</si>
  <si>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</si>
  <si>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</si>
  <si>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</si>
  <si>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</si>
  <si>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</si>
  <si>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</si>
  <si>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</si>
  <si>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</si>
  <si>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</si>
  <si>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</si>
  <si>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</si>
  <si>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</si>
  <si>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</si>
  <si>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</si>
  <si>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</si>
  <si>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</si>
  <si>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</si>
  <si>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</si>
  <si>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</si>
  <si>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</si>
  <si>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</si>
  <si>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</si>
  <si>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</si>
  <si>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</si>
  <si>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</si>
  <si>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</si>
  <si>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</si>
  <si>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</si>
  <si>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</si>
  <si>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</si>
  <si>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</si>
  <si>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</si>
  <si>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</si>
  <si>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</si>
  <si>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</si>
  <si>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</si>
  <si>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</si>
  <si>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</si>
  <si>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</si>
  <si>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</si>
  <si>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</si>
  <si>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</si>
  <si>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</si>
  <si>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</si>
  <si>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</si>
  <si>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</si>
  <si>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</si>
  <si>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</si>
  <si>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</si>
  <si>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</si>
  <si>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</si>
  <si>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</si>
  <si>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</si>
  <si>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</si>
  <si>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</si>
  <si>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</si>
  <si>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</si>
  <si>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</si>
  <si>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</si>
  <si>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</si>
  <si>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</si>
  <si>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</si>
  <si>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</si>
  <si>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</si>
  <si>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</si>
  <si>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</si>
  <si>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</si>
  <si>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</si>
  <si>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</si>
  <si>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</si>
  <si>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</si>
  <si>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</si>
  <si>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</si>
  <si>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</si>
  <si>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</si>
  <si>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</si>
  <si>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</si>
  <si>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</si>
  <si>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</si>
  <si>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</si>
  <si>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</si>
  <si>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</si>
  <si>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</si>
  <si>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</si>
  <si>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</si>
  <si>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</si>
  <si>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</si>
  <si>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</si>
  <si>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</si>
  <si>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</si>
  <si>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</si>
  <si>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</si>
  <si>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</si>
  <si>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</si>
  <si>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</si>
  <si>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</si>
  <si>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</si>
  <si>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</si>
  <si>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</si>
  <si>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</si>
  <si>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</si>
  <si>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</si>
  <si>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</si>
  <si>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</si>
  <si>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</si>
  <si>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</si>
  <si>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</si>
  <si>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</si>
  <si>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</si>
  <si>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</si>
  <si>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</si>
  <si>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</si>
  <si>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</si>
  <si>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</si>
  <si>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</si>
  <si>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</si>
  <si>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</si>
  <si>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</si>
  <si>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</si>
  <si>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</si>
  <si>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</si>
  <si>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</si>
  <si>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</si>
  <si>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</si>
  <si>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</si>
  <si>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</si>
  <si>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</si>
  <si>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</si>
  <si>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</si>
  <si>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</si>
  <si>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</si>
  <si>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</si>
  <si>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</si>
  <si>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</si>
  <si>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</si>
  <si>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</si>
  <si>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</si>
  <si>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</si>
  <si>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</si>
  <si>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</si>
  <si>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</si>
  <si>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</si>
  <si>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</si>
  <si>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</si>
  <si>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</si>
  <si>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</si>
  <si>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</si>
  <si>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</si>
  <si>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</si>
  <si>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</si>
  <si>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</si>
  <si>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</si>
  <si>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</si>
  <si>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</si>
  <si>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</si>
  <si>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</si>
  <si>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</si>
  <si>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</si>
  <si>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</si>
  <si>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</si>
  <si>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</si>
  <si>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</si>
  <si>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</si>
  <si>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</si>
  <si>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</si>
  <si>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</si>
  <si>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</si>
  <si>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</si>
  <si>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</si>
  <si>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</si>
  <si>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</si>
  <si>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</si>
  <si>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</si>
  <si>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</si>
  <si>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</si>
  <si>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</si>
  <si>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</si>
  <si>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</si>
  <si>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</si>
  <si>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</si>
  <si>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</si>
  <si>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</si>
  <si>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</si>
  <si>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</si>
  <si>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</si>
  <si>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</si>
  <si>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</si>
  <si>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</si>
  <si>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</si>
  <si>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</si>
  <si>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</si>
  <si>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</si>
  <si>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</si>
  <si>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</si>
  <si>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</si>
  <si>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</si>
  <si>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</si>
  <si>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</si>
  <si>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</si>
  <si>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</si>
  <si>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</si>
  <si>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</si>
  <si>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</si>
  <si>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</si>
  <si>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</si>
  <si>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</si>
  <si>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</si>
  <si>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</si>
  <si>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</si>
  <si>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</si>
  <si>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</si>
  <si>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</si>
  <si>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</si>
  <si>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</si>
  <si>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</si>
  <si>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</si>
  <si>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</si>
  <si>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</si>
  <si>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</si>
  <si>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</si>
  <si>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</si>
  <si>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</si>
  <si>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</si>
  <si>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</si>
  <si>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</si>
  <si>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</si>
  <si>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</si>
  <si>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</si>
  <si>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</si>
  <si>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</si>
  <si>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</si>
  <si>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</si>
  <si>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</si>
  <si>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</si>
  <si>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</si>
  <si>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</si>
  <si>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</si>
  <si>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</si>
  <si>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</si>
  <si>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</si>
  <si>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</si>
  <si>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</si>
  <si>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</si>
  <si>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</si>
  <si>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</si>
  <si>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</si>
  <si>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</si>
  <si>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</si>
  <si>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</si>
  <si>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</si>
  <si>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</si>
  <si>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</si>
  <si>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</si>
  <si>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</si>
  <si>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</si>
  <si>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</si>
  <si>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</si>
  <si>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</si>
  <si>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</si>
  <si>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</si>
  <si>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</si>
  <si>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</si>
  <si>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</si>
  <si>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</si>
  <si>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</si>
  <si>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</si>
  <si>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</si>
  <si>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</si>
  <si>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</si>
  <si>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</si>
  <si>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</si>
  <si>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</si>
  <si>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</si>
  <si>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</si>
  <si>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</si>
  <si>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</si>
  <si>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</si>
  <si>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</si>
  <si>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</si>
  <si>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</si>
  <si>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</si>
  <si>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</si>
  <si>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</si>
  <si>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</si>
  <si>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</si>
  <si>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</si>
  <si>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</si>
  <si>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</si>
  <si>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</si>
  <si>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</si>
  <si>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</si>
  <si>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</si>
  <si>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</si>
  <si>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</si>
  <si>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</si>
  <si>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</si>
  <si>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</si>
  <si>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</si>
  <si>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</si>
  <si>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</si>
  <si>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</si>
  <si>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</si>
  <si>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</si>
  <si>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</si>
  <si>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</si>
  <si>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</si>
  <si>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</si>
  <si>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</si>
  <si>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</si>
  <si>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</si>
  <si>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</si>
  <si>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</si>
  <si>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</si>
  <si>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</si>
  <si>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</si>
  <si>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</si>
  <si>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</si>
  <si>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</si>
  <si>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</si>
  <si>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</si>
  <si>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</si>
  <si>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</si>
  <si>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</si>
  <si>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</si>
  <si>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</si>
  <si>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</si>
  <si>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</si>
  <si>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</si>
  <si>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</si>
  <si>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</si>
  <si>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</si>
  <si>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</si>
  <si>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</si>
  <si>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</si>
  <si>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</si>
  <si>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</si>
  <si>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</si>
  <si>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</si>
  <si>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</si>
  <si>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</si>
  <si>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</si>
  <si>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</si>
  <si>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</si>
  <si>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</si>
  <si>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</si>
  <si>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</si>
  <si>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</si>
  <si>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</si>
  <si>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</si>
  <si>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</si>
  <si>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</si>
  <si>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</si>
  <si>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</si>
  <si>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</si>
  <si>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</si>
  <si>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</si>
  <si>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</si>
  <si>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</si>
  <si>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</si>
  <si>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</si>
  <si>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</si>
  <si>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</si>
  <si>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</si>
  <si>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</si>
  <si>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</si>
  <si>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</si>
  <si>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</si>
  <si>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</si>
  <si>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</si>
  <si>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</si>
  <si>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</si>
  <si>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</si>
  <si>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</si>
  <si>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</si>
  <si>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</si>
  <si>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</si>
  <si>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</si>
  <si>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</si>
  <si>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</si>
  <si>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</si>
  <si>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</si>
  <si>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</si>
  <si>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</si>
  <si>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</si>
  <si>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</si>
  <si>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</si>
  <si>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</si>
  <si>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</si>
  <si>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</si>
  <si>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</si>
  <si>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</si>
  <si>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</si>
  <si>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</si>
  <si>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</si>
  <si>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</si>
  <si>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</si>
  <si>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</si>
  <si>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</si>
  <si>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</si>
  <si>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</si>
  <si>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</si>
  <si>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</si>
  <si>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</si>
  <si>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</si>
  <si>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</si>
  <si>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</si>
  <si>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</si>
  <si>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</si>
  <si>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</si>
  <si>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</si>
  <si>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</si>
  <si>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</si>
  <si>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</si>
  <si>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</si>
  <si>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</si>
  <si>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</si>
  <si>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</si>
  <si>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</si>
  <si>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</si>
  <si>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</si>
  <si>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</si>
  <si>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</si>
  <si>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</si>
  <si>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</si>
  <si>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</si>
  <si>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</si>
  <si>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</si>
  <si>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</si>
  <si>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</si>
  <si>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</si>
  <si>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</si>
  <si>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</si>
  <si>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</si>
  <si>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</si>
  <si>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</si>
  <si>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</si>
  <si>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</si>
  <si>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</si>
  <si>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</si>
  <si>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</si>
  <si>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</si>
  <si>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</si>
  <si>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</si>
  <si>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</si>
  <si>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</si>
  <si>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</si>
  <si>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</si>
  <si>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</si>
  <si>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</si>
  <si>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</si>
  <si>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</si>
  <si>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</si>
  <si>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</si>
  <si>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</si>
  <si>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</si>
  <si>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</si>
  <si>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</si>
  <si>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</si>
  <si>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</si>
  <si>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</si>
  <si>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</si>
  <si>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</si>
  <si>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</si>
  <si>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</si>
  <si>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</si>
  <si>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</si>
  <si>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</si>
  <si>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</si>
  <si>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</si>
  <si>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</si>
  <si>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</si>
  <si>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</si>
  <si>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</si>
  <si>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</si>
  <si>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</si>
  <si>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</si>
  <si>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</si>
  <si>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</si>
  <si>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</si>
  <si>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</si>
  <si>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</si>
  <si>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</si>
  <si>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</si>
  <si>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</si>
  <si>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</si>
  <si>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</si>
  <si>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</si>
  <si>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</si>
  <si>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</si>
  <si>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</si>
  <si>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</si>
  <si>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</si>
  <si>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</si>
  <si>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</si>
  <si>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</si>
  <si>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</si>
  <si>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</si>
  <si>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</si>
  <si>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</si>
  <si>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</si>
  <si>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</si>
  <si>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</si>
  <si>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</si>
  <si>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</si>
  <si>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</si>
  <si>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</si>
  <si>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</si>
  <si>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</si>
  <si>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</si>
  <si>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</si>
  <si>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</si>
  <si>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</si>
  <si>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</si>
  <si>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</si>
  <si>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</si>
  <si>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</si>
  <si>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</si>
  <si>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</si>
  <si>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</si>
  <si>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</si>
  <si>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</si>
  <si>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</si>
  <si>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</si>
  <si>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</si>
  <si>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</si>
  <si>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</si>
  <si>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</si>
  <si>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</si>
  <si>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</si>
  <si>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</si>
  <si>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</si>
  <si>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</si>
  <si>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</si>
  <si>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</si>
  <si>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</si>
  <si>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</si>
  <si>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</si>
  <si>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</si>
  <si>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</si>
  <si>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</si>
  <si>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</si>
  <si>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</si>
  <si>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</si>
  <si>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</si>
  <si>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</si>
  <si>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</si>
  <si>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</si>
  <si>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</si>
  <si>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</si>
  <si>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</si>
  <si>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</si>
  <si>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</si>
  <si>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</si>
  <si>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</si>
  <si>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</si>
  <si>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</si>
  <si>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</si>
  <si>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</si>
  <si>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</si>
  <si>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</si>
  <si>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</si>
  <si>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</si>
  <si>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</si>
  <si>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</si>
  <si>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</si>
  <si>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</si>
  <si>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</si>
  <si>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</si>
  <si>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</si>
  <si>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</si>
  <si>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</si>
  <si>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</si>
  <si>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</si>
  <si>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</si>
  <si>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</si>
  <si>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</si>
  <si>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</si>
  <si>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</si>
  <si>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</si>
  <si>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</si>
  <si>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</si>
  <si>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</si>
  <si>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</si>
  <si>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</si>
  <si>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</si>
  <si>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</si>
  <si>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</si>
  <si>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</si>
  <si>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</si>
  <si>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</si>
  <si>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</si>
  <si>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</si>
  <si>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</si>
  <si>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</si>
  <si>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</si>
  <si>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</si>
  <si>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</si>
  <si>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</si>
  <si>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</si>
  <si>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</si>
  <si>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</si>
  <si>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</si>
  <si>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</si>
  <si>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</si>
  <si>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</si>
  <si>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</si>
  <si>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</si>
  <si>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</si>
  <si>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</si>
  <si>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</si>
  <si>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</si>
  <si>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</si>
  <si>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</si>
  <si>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</si>
  <si>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</si>
  <si>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</si>
  <si>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</si>
  <si>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</si>
  <si>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</si>
  <si>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</si>
  <si>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</si>
  <si>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</si>
  <si>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</si>
  <si>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</si>
  <si>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</si>
  <si>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</si>
  <si>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</si>
  <si>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</si>
  <si>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</si>
  <si>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</si>
  <si>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</si>
  <si>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</si>
  <si>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</si>
  <si>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</si>
  <si>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</si>
  <si>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</si>
  <si>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</si>
  <si>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</si>
  <si>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</si>
  <si>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</si>
  <si>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</si>
  <si>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</si>
  <si>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</si>
  <si>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</si>
  <si>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</si>
  <si>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</si>
  <si>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</si>
  <si>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</si>
  <si>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</si>
  <si>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</si>
  <si>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</si>
  <si>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</si>
  <si>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</si>
  <si>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</si>
  <si>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</si>
  <si>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</si>
  <si>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</si>
  <si>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</si>
  <si>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</si>
  <si>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</si>
  <si>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</si>
  <si>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</si>
  <si>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</si>
  <si>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</si>
  <si>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</si>
  <si>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</si>
  <si>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</si>
  <si>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</si>
  <si>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</si>
  <si>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</si>
  <si>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</si>
  <si>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</si>
  <si>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</si>
  <si>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</si>
  <si>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</si>
  <si>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</si>
  <si>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</si>
  <si>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</si>
  <si>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</si>
  <si>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</si>
  <si>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</si>
  <si>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</si>
  <si>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</si>
  <si>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</si>
  <si>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</si>
  <si>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</si>
  <si>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</si>
  <si>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</si>
  <si>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</si>
  <si>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</si>
  <si>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</si>
  <si>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</si>
  <si>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</si>
  <si>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</si>
  <si>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</si>
  <si>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</si>
  <si>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</si>
  <si>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</si>
  <si>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</si>
  <si>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</si>
  <si>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</si>
  <si>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</si>
  <si>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</si>
  <si>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</si>
  <si>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</si>
  <si>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</si>
  <si>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</si>
  <si>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</si>
  <si>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</si>
  <si>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</si>
  <si>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</si>
  <si>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</si>
  <si>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</si>
  <si>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</si>
  <si>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</si>
  <si>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</si>
  <si>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</si>
  <si>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</si>
  <si>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</si>
  <si>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</si>
  <si>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</si>
  <si>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</si>
  <si>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</si>
  <si>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</si>
  <si>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</si>
  <si>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</si>
  <si>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</si>
  <si>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</si>
  <si>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</si>
  <si>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</si>
  <si>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</si>
  <si>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</si>
  <si>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</si>
  <si>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</si>
  <si>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</si>
  <si>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</si>
  <si>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</si>
  <si>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</si>
  <si>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</si>
  <si>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</si>
  <si>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</si>
  <si>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</si>
  <si>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</si>
  <si>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</si>
  <si>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</si>
  <si>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</si>
  <si>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</si>
  <si>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</si>
  <si>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</si>
  <si>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</si>
  <si>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</si>
  <si>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</si>
  <si>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</si>
  <si>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</si>
  <si>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</si>
  <si>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</si>
  <si>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</si>
  <si>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</si>
  <si>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</si>
  <si>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</si>
  <si>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</si>
  <si>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</si>
  <si>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</si>
  <si>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</si>
  <si>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</si>
  <si>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</si>
  <si>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</si>
  <si>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</si>
  <si>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</si>
  <si>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</si>
  <si>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</si>
  <si>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</si>
  <si>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</si>
  <si>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</si>
  <si>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</si>
  <si>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</si>
  <si>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</si>
  <si>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</si>
  <si>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</si>
  <si>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</si>
  <si>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</si>
  <si>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</si>
  <si>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</si>
  <si>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</si>
  <si>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</si>
  <si>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</si>
  <si>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</si>
  <si>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</si>
  <si>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</si>
  <si>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</si>
  <si>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</si>
  <si>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</si>
  <si>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</si>
  <si>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</si>
  <si>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</si>
  <si>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</si>
  <si>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</si>
  <si>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</si>
  <si>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</si>
  <si>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</si>
  <si>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</si>
  <si>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</si>
  <si>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</si>
  <si>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</si>
  <si>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</si>
  <si>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</si>
  <si>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</si>
  <si>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</si>
  <si>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</si>
  <si>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</si>
  <si>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</si>
  <si>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</si>
  <si>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</si>
  <si>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</si>
  <si>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</si>
  <si>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</si>
  <si>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</si>
  <si>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</si>
  <si>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</si>
  <si>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</si>
  <si>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</si>
  <si>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</si>
  <si>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</si>
  <si>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</si>
  <si>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</si>
  <si>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</si>
  <si>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</si>
  <si>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</si>
  <si>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</si>
  <si>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</si>
  <si>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</si>
  <si>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</si>
  <si>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</si>
  <si>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</si>
  <si>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</si>
  <si>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</si>
  <si>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</si>
  <si>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</si>
  <si>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</si>
  <si>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</si>
  <si>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</si>
  <si>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</si>
  <si>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</si>
  <si>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</si>
  <si>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</si>
  <si>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</si>
  <si>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</si>
  <si>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</si>
  <si>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</si>
  <si>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</si>
  <si>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</si>
  <si>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</si>
  <si>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</si>
  <si>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</si>
  <si>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</si>
  <si>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</si>
  <si>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</si>
  <si>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</si>
  <si>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</si>
  <si>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</si>
  <si>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</si>
  <si>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</si>
  <si>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</si>
  <si>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</si>
  <si>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</si>
  <si>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</si>
  <si>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</si>
  <si>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</si>
  <si>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</si>
  <si>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</si>
  <si>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</si>
  <si>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</si>
  <si>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</si>
  <si>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</si>
  <si>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</si>
  <si>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</si>
  <si>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</si>
  <si>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</si>
  <si>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</si>
  <si>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</si>
  <si>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</si>
  <si>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</si>
  <si>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</si>
  <si>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</si>
  <si>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</si>
  <si>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</si>
  <si>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</si>
  <si>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</si>
  <si>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</si>
  <si>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</si>
  <si>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</si>
  <si>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</si>
  <si>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</si>
  <si>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</si>
  <si>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</si>
  <si>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</si>
  <si>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</si>
  <si>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</si>
  <si>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</si>
  <si>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</si>
  <si>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</si>
  <si>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</si>
  <si>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</si>
  <si>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</si>
  <si>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</si>
  <si>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</si>
  <si>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</si>
  <si>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</si>
  <si>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</si>
  <si>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</si>
  <si>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</si>
  <si>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</si>
  <si>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</si>
  <si>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</si>
  <si>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</si>
  <si>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</si>
  <si>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</si>
  <si>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</si>
  <si>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</si>
  <si>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</si>
  <si>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</si>
  <si>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</si>
  <si>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</si>
  <si>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</si>
  <si>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</si>
  <si>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</si>
  <si>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</si>
  <si>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</si>
  <si>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</si>
  <si>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</si>
  <si>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</si>
  <si>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</si>
  <si>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</si>
  <si>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</si>
  <si>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</si>
  <si>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</si>
  <si>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</si>
  <si>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</si>
  <si>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</si>
  <si>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</si>
  <si>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</si>
  <si>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</si>
  <si>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</si>
  <si>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</si>
  <si>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</si>
  <si>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</si>
  <si>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</si>
  <si>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</si>
  <si>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</si>
  <si>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</si>
  <si>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</si>
  <si>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</si>
  <si>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</si>
  <si>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</si>
  <si>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</si>
  <si>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</si>
  <si>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</si>
  <si>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</si>
  <si>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</si>
  <si>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</si>
  <si>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</si>
  <si>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</si>
  <si>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</si>
  <si>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</si>
  <si>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</si>
  <si>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</si>
  <si>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</si>
  <si>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</si>
  <si>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</si>
  <si>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</si>
  <si>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</si>
  <si>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</si>
  <si>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</si>
  <si>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</si>
  <si>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</si>
  <si>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</si>
  <si>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</si>
  <si>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</si>
  <si>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</si>
  <si>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</si>
  <si>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</si>
  <si>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</si>
  <si>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</si>
  <si>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</si>
  <si>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</si>
  <si>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</si>
  <si>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</si>
  <si>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</si>
  <si>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</si>
  <si>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</si>
  <si>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</si>
  <si>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</si>
  <si>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</si>
  <si>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</si>
  <si>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</si>
  <si>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</si>
  <si>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</si>
  <si>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</si>
  <si>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</si>
  <si>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</si>
  <si>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</si>
  <si>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</si>
  <si>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</si>
  <si>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</si>
  <si>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</si>
  <si>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</si>
  <si>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</si>
  <si>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</si>
  <si>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</si>
  <si>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</si>
  <si>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</si>
  <si>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</si>
  <si>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</si>
  <si>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</si>
  <si>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</si>
  <si>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</si>
  <si>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</si>
  <si>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</si>
  <si>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</si>
  <si>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</si>
  <si>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</si>
  <si>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</si>
  <si>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</si>
  <si>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</si>
  <si>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</si>
  <si>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</si>
  <si>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</si>
  <si>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</si>
  <si>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</si>
  <si>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</si>
  <si>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</si>
  <si>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</si>
  <si>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</si>
  <si>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</si>
  <si>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</si>
  <si>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</si>
  <si>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</si>
  <si>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</si>
  <si>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</si>
  <si>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</si>
  <si>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</si>
  <si>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</si>
  <si>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</si>
  <si>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</si>
  <si>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</si>
  <si>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</si>
  <si>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</si>
  <si>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</si>
  <si>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</si>
  <si>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</si>
  <si>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</si>
  <si>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</si>
  <si>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</si>
  <si>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</si>
  <si>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</si>
  <si>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</si>
  <si>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</si>
  <si>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</si>
  <si>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</si>
  <si>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</si>
  <si>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</si>
  <si>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</si>
  <si>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</si>
  <si>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</si>
  <si>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</si>
  <si>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</si>
  <si>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</si>
  <si>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</si>
  <si>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</si>
  <si>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</si>
  <si>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</si>
  <si>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</si>
  <si>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</si>
  <si>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</si>
  <si>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</si>
  <si>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</si>
  <si>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</si>
  <si>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</si>
  <si>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</si>
  <si>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</si>
  <si>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</si>
  <si>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</si>
  <si>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</si>
  <si>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</si>
  <si>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</si>
  <si>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</si>
  <si>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</si>
  <si>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</si>
  <si>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</si>
  <si>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</si>
  <si>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</si>
  <si>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</si>
  <si>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</si>
  <si>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</si>
  <si>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</si>
  <si>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</si>
  <si>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</si>
  <si>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</si>
  <si>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</si>
  <si>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</si>
  <si>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</si>
  <si>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</si>
  <si>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</si>
  <si>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</si>
  <si>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</si>
  <si>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</si>
  <si>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</si>
  <si>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</si>
  <si>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</si>
  <si>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</si>
  <si>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</si>
  <si>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</si>
  <si>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</si>
  <si>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</si>
  <si>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</si>
  <si>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</si>
  <si>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</si>
  <si>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</si>
  <si>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</si>
  <si>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</si>
  <si>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</si>
  <si>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</si>
  <si>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</si>
  <si>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</si>
  <si>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</si>
  <si>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</si>
  <si>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</si>
  <si>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</si>
  <si>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</si>
  <si>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</si>
  <si>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</si>
  <si>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</si>
  <si>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</si>
  <si>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</si>
  <si>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</si>
  <si>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</si>
  <si>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</si>
  <si>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</si>
  <si>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</si>
  <si>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</si>
  <si>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</si>
  <si>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</si>
  <si>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</si>
  <si>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</si>
  <si>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</si>
  <si>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</si>
  <si>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</si>
  <si>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</si>
  <si>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</si>
  <si>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</si>
  <si>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</si>
  <si>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</si>
  <si>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</si>
  <si>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</si>
  <si>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</si>
  <si>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</si>
  <si>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</si>
  <si>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</si>
  <si>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</si>
  <si>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</si>
  <si>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</si>
  <si>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</si>
  <si>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</si>
  <si>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</si>
  <si>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</si>
  <si>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</si>
  <si>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</si>
  <si>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</si>
  <si>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</si>
  <si>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</si>
  <si>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</si>
  <si>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</si>
  <si>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</si>
  <si>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</si>
  <si>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</si>
  <si>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</si>
  <si>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</si>
  <si>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</si>
  <si>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</si>
  <si>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</si>
  <si>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</si>
  <si>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</si>
  <si>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</si>
  <si>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</si>
  <si>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</si>
  <si>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</si>
  <si>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</si>
  <si>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</si>
  <si>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</si>
  <si>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</si>
  <si>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</si>
  <si>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</si>
  <si>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</si>
  <si>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</si>
  <si>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</si>
  <si>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</si>
  <si>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</si>
  <si>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</si>
  <si>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</si>
  <si>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</si>
  <si>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</si>
  <si>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</si>
  <si>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</si>
  <si>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</si>
  <si>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</si>
  <si>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</si>
  <si>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</si>
  <si>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</si>
  <si>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</si>
  <si>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</si>
  <si>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</si>
  <si>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</si>
  <si>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</si>
  <si>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</si>
  <si>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</si>
  <si>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</si>
  <si>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</si>
  <si>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</si>
  <si>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</si>
  <si>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</si>
  <si>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</si>
  <si>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</si>
  <si>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</si>
  <si>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</si>
  <si>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</si>
  <si>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</si>
  <si>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</si>
  <si>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</si>
  <si>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</si>
  <si>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</si>
  <si>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</si>
  <si>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</si>
  <si>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</si>
  <si>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</si>
  <si>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</si>
  <si>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</si>
  <si>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</si>
  <si>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</si>
  <si>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</si>
  <si>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</si>
  <si>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</si>
  <si>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</si>
  <si>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</si>
  <si>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</si>
  <si>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</si>
  <si>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</si>
  <si>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</si>
  <si>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</si>
  <si>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</si>
  <si>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</si>
  <si>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</si>
  <si>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</si>
  <si>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</si>
  <si>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</si>
  <si>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</si>
  <si>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</si>
  <si>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</si>
  <si>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</si>
  <si>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</si>
  <si>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</si>
  <si>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</si>
  <si>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</si>
  <si>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</si>
  <si>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</si>
  <si>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</si>
  <si>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</si>
  <si>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</si>
  <si>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</si>
  <si>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</si>
  <si>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</si>
  <si>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</si>
  <si>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</si>
  <si>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</si>
  <si>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</si>
  <si>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</si>
  <si>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</si>
  <si>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</si>
  <si>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</si>
  <si>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</si>
  <si>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</si>
  <si>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</si>
  <si>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</si>
  <si>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</si>
  <si>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</si>
  <si>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</si>
  <si>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</si>
  <si>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</si>
  <si>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</si>
  <si>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</si>
  <si>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</si>
  <si>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</si>
  <si>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</si>
  <si>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</si>
  <si>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</si>
  <si>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</si>
  <si>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</si>
  <si>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</si>
  <si>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</si>
  <si>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</si>
  <si>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</si>
  <si>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</si>
  <si>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</si>
  <si>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</si>
  <si>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</si>
  <si>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</si>
  <si>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</si>
  <si>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</si>
  <si>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</si>
  <si>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</si>
  <si>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</si>
  <si>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</si>
  <si>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</si>
  <si>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</si>
  <si>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</si>
  <si>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</si>
  <si>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</si>
  <si>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</si>
  <si>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</si>
  <si>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</si>
  <si>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</si>
  <si>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</si>
  <si>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</si>
  <si>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</si>
  <si>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</si>
  <si>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</si>
  <si>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</si>
  <si>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</si>
  <si>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</si>
  <si>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</si>
  <si>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</si>
  <si>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</si>
  <si>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</si>
  <si>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</si>
  <si>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</si>
  <si>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</si>
  <si>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</si>
  <si>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</si>
  <si>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</si>
  <si>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</si>
  <si>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</si>
  <si>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</si>
  <si>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</si>
  <si>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</si>
  <si>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</si>
  <si>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</si>
  <si>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</si>
  <si>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</si>
  <si>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</si>
  <si>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</si>
  <si>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</si>
  <si>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</si>
  <si>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</si>
  <si>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</si>
  <si>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</si>
  <si>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</si>
  <si>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</si>
  <si>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</si>
  <si>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</si>
  <si>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</si>
  <si>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</si>
  <si>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</si>
  <si>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</si>
  <si>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</si>
  <si>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</si>
  <si>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</si>
  <si>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</si>
  <si>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</si>
  <si>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</si>
  <si>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</si>
  <si>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</si>
  <si>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</si>
  <si>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</si>
  <si>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</si>
  <si>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</si>
  <si>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</si>
  <si>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</si>
  <si>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</si>
  <si>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</si>
  <si>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</si>
  <si>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</si>
  <si>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</si>
  <si>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</si>
  <si>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</si>
  <si>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</si>
  <si>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</si>
  <si>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</si>
  <si>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</si>
  <si>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</si>
  <si>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</si>
  <si>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</si>
  <si>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</si>
  <si>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</si>
  <si>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</si>
  <si>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</si>
  <si>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</si>
  <si>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</si>
  <si>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</si>
  <si>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</si>
  <si>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</si>
  <si>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</si>
  <si>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</si>
  <si>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</si>
  <si>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</si>
  <si>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</si>
  <si>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</si>
  <si>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</si>
  <si>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</si>
  <si>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</si>
  <si>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</si>
  <si>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</si>
  <si>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</si>
  <si>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</si>
  <si>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</si>
  <si>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</si>
  <si>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</si>
  <si>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</si>
  <si>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</si>
  <si>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</si>
  <si>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</si>
  <si>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</si>
  <si>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</si>
  <si>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</si>
  <si>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</si>
  <si>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</si>
  <si>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</si>
  <si>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</si>
  <si>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</si>
  <si>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</si>
  <si>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</si>
  <si>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</si>
  <si>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</si>
  <si>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</si>
  <si>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</si>
  <si>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</si>
  <si>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</si>
  <si>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</si>
  <si>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</si>
  <si>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</si>
  <si>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</si>
  <si>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</si>
  <si>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</si>
  <si>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</si>
  <si>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</si>
  <si>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</si>
  <si>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</si>
  <si>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</si>
  <si>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</si>
  <si>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</si>
  <si>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</si>
  <si>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</si>
  <si>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</si>
  <si>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</si>
  <si>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</si>
  <si>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</si>
  <si>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</si>
  <si>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</si>
  <si>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</si>
  <si>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</si>
  <si>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</si>
  <si>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</si>
  <si>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</si>
  <si>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</si>
  <si>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</si>
  <si>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</si>
  <si>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</si>
  <si>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</si>
  <si>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</si>
  <si>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</si>
  <si>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</si>
  <si>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</si>
  <si>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</si>
  <si>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</si>
  <si>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</si>
  <si>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</si>
  <si>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</si>
  <si>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</si>
  <si>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</si>
  <si>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</si>
  <si>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</si>
  <si>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</si>
  <si>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</si>
  <si>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</si>
  <si>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</si>
  <si>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</si>
  <si>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</si>
  <si>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</si>
  <si>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</si>
  <si>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</si>
  <si>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</si>
  <si>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</si>
  <si>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</si>
  <si>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</si>
  <si>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</si>
  <si>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</si>
  <si>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</si>
  <si>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</si>
  <si>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</si>
  <si>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</si>
  <si>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</si>
  <si>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</si>
  <si>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</si>
  <si>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</si>
  <si>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</si>
  <si>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</si>
  <si>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</si>
  <si>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</si>
  <si>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</si>
  <si>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</si>
  <si>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</si>
  <si>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</si>
  <si>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</si>
  <si>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</si>
  <si>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</si>
  <si>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</si>
  <si>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</si>
  <si>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</si>
  <si>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</si>
  <si>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</si>
  <si>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</si>
  <si>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</si>
  <si>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</si>
  <si>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</si>
  <si>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</si>
  <si>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</si>
  <si>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</si>
  <si>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</si>
  <si>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</si>
  <si>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</si>
  <si>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</si>
  <si>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</si>
  <si>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</si>
  <si>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</si>
  <si>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</si>
  <si>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</si>
  <si>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</si>
  <si>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</si>
  <si>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</si>
  <si>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</si>
  <si>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</si>
  <si>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</si>
  <si>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</si>
  <si>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</si>
  <si>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</si>
  <si>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</si>
  <si>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</si>
  <si>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</si>
  <si>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</si>
  <si>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</si>
  <si>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</si>
  <si>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</si>
  <si>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</si>
  <si>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</si>
  <si>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</si>
  <si>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</si>
  <si>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</si>
  <si>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</si>
  <si>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</si>
  <si>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</si>
  <si>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</si>
  <si>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</si>
  <si>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</si>
  <si>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</si>
  <si>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</si>
  <si>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</si>
  <si>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</si>
  <si>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</si>
  <si>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</si>
  <si>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</si>
  <si>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</si>
  <si>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</si>
  <si>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</si>
  <si>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</si>
  <si>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</si>
  <si>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</si>
  <si>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</si>
  <si>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</si>
  <si>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</si>
  <si>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</si>
  <si>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</si>
  <si>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</si>
  <si>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</si>
  <si>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</si>
  <si>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</si>
  <si>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</si>
  <si>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</si>
  <si>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</si>
  <si>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</si>
  <si>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</si>
  <si>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</si>
  <si>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</si>
  <si>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</si>
  <si>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</si>
  <si>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</si>
  <si>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</si>
  <si>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</si>
  <si>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</si>
  <si>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</si>
  <si>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</si>
  <si>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</si>
  <si>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</si>
  <si>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</si>
  <si>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</si>
  <si>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</si>
  <si>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</si>
  <si>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</si>
  <si>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</si>
  <si>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</si>
  <si>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</si>
  <si>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</si>
  <si>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</si>
  <si>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</si>
  <si>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</si>
  <si>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</si>
  <si>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</si>
  <si>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</si>
  <si>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</si>
  <si>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</si>
  <si>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</si>
  <si>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</si>
  <si>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</si>
  <si>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</si>
  <si>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</si>
  <si>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</si>
  <si>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</si>
  <si>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</si>
  <si>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</si>
  <si>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</si>
  <si>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</si>
  <si>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</si>
  <si>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</si>
  <si>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</si>
  <si>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</si>
  <si>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</si>
  <si>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</si>
  <si>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</si>
  <si>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</si>
  <si>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</si>
  <si>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</si>
  <si>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</si>
  <si>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</si>
  <si>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</si>
  <si>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</si>
  <si>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</si>
  <si>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</si>
  <si>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</si>
  <si>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</si>
  <si>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</si>
  <si>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</si>
  <si>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</si>
  <si>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</si>
  <si>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</si>
  <si>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</si>
  <si>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</si>
  <si>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</si>
  <si>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</si>
  <si>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</si>
  <si>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</si>
  <si>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</si>
  <si>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</si>
  <si>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</si>
  <si>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</si>
  <si>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</si>
  <si>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</si>
  <si>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</si>
  <si>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</si>
  <si>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</si>
  <si>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</si>
  <si>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</si>
  <si>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</si>
  <si>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</si>
  <si>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</si>
  <si>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</si>
  <si>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</si>
  <si>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</si>
  <si>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</si>
  <si>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</si>
  <si>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</si>
  <si>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</si>
  <si>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</si>
  <si>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</si>
  <si>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</si>
  <si>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</si>
  <si>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</si>
  <si>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</si>
  <si>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</si>
  <si>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</si>
  <si>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</si>
  <si>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</si>
  <si>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</si>
  <si>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</si>
  <si>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</si>
  <si>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</si>
  <si>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</si>
  <si>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</si>
  <si>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</si>
  <si>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</si>
  <si>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</si>
  <si>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</si>
  <si>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</si>
  <si>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</si>
  <si>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</si>
  <si>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</si>
  <si>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</si>
  <si>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</si>
  <si>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</si>
  <si>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</si>
  <si>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</si>
  <si>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</si>
  <si>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</si>
  <si>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</si>
  <si>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</si>
  <si>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</si>
  <si>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</si>
  <si>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</si>
  <si>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</si>
  <si>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</si>
  <si>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</si>
  <si>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</si>
  <si>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</si>
  <si>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</si>
  <si>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</si>
  <si>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</si>
  <si>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</si>
  <si>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</si>
  <si>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</si>
  <si>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</si>
  <si>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</si>
  <si>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</si>
  <si>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</si>
  <si>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</si>
  <si>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</si>
  <si>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</si>
  <si>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</si>
  <si>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</si>
  <si>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</si>
  <si>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</si>
  <si>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</si>
  <si>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</si>
  <si>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</si>
  <si>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</si>
  <si>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</si>
  <si>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</si>
  <si>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</si>
  <si>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</si>
  <si>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</si>
  <si>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</si>
  <si>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</si>
  <si>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</si>
  <si>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</si>
  <si>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</si>
  <si>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</si>
  <si>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</si>
  <si>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</si>
  <si>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</si>
  <si>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</si>
  <si>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</si>
  <si>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</si>
  <si>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</si>
  <si>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</si>
  <si>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</si>
  <si>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</si>
  <si>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</si>
  <si>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</si>
  <si>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</si>
  <si>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</si>
  <si>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</si>
  <si>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</si>
  <si>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</si>
  <si>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</si>
  <si>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</si>
  <si>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</si>
  <si>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</si>
  <si>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</si>
  <si>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</si>
  <si>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</si>
  <si>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</si>
  <si>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</si>
  <si>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</si>
  <si>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</si>
  <si>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</si>
  <si>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</si>
  <si>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</si>
  <si>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</si>
  <si>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</si>
  <si>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</si>
  <si>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</si>
  <si>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</si>
  <si>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</si>
  <si>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</si>
  <si>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</si>
  <si>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</si>
  <si>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</si>
  <si>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</si>
  <si>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</si>
  <si>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</si>
  <si>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</si>
  <si>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</si>
  <si>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</si>
  <si>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</si>
  <si>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</si>
  <si>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</si>
  <si>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</si>
  <si>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</si>
  <si>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</si>
  <si>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</si>
  <si>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</si>
  <si>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</si>
  <si>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</si>
  <si>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</si>
  <si>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</si>
  <si>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</si>
  <si>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</si>
  <si>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</si>
  <si>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</si>
  <si>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</si>
  <si>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</si>
  <si>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</si>
  <si>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</si>
  <si>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</si>
  <si>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</si>
  <si>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</si>
  <si>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</si>
  <si>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</si>
  <si>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</si>
  <si>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</si>
  <si>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</si>
  <si>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</si>
  <si>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</si>
  <si>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</si>
  <si>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</si>
  <si>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</si>
  <si>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</si>
  <si>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</si>
  <si>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</si>
  <si>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</si>
  <si>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</si>
  <si>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</si>
  <si>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</si>
  <si>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</si>
  <si>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</si>
  <si>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</si>
  <si>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</si>
  <si>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</si>
  <si>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</si>
  <si>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</si>
  <si>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</si>
  <si>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</si>
  <si>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</si>
  <si>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</si>
  <si>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</si>
  <si>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</si>
  <si>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</si>
  <si>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</si>
  <si>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</si>
  <si>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</si>
  <si>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</si>
  <si>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</si>
  <si>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</si>
  <si>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</si>
  <si>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</si>
  <si>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</si>
  <si>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</si>
  <si>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</si>
  <si>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</si>
  <si>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</si>
  <si>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</si>
  <si>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</si>
  <si>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</si>
  <si>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</si>
  <si>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</si>
  <si>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</si>
  <si>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</si>
  <si>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</si>
  <si>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</si>
  <si>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</si>
  <si>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</si>
  <si>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</si>
  <si>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</si>
  <si>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</si>
  <si>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</si>
  <si>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</si>
  <si>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</si>
  <si>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</si>
  <si>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</si>
  <si>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</si>
  <si>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</si>
  <si>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</si>
  <si>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</si>
  <si>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</si>
  <si>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</si>
  <si>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</si>
  <si>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</si>
  <si>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</si>
  <si>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</si>
  <si>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</si>
  <si>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</si>
  <si>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</si>
  <si>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</si>
  <si>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</si>
  <si>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</si>
  <si>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</si>
  <si>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</si>
  <si>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</si>
  <si>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</si>
  <si>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</si>
  <si>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</si>
  <si>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</si>
  <si>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</si>
  <si>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</si>
  <si>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</si>
  <si>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</si>
  <si>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</si>
  <si>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</si>
  <si>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</si>
  <si>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</si>
  <si>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</si>
  <si>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</si>
  <si>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</si>
  <si>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</si>
  <si>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</si>
  <si>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</si>
  <si>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</si>
  <si>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</si>
  <si>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</si>
  <si>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</si>
  <si>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</si>
  <si>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</si>
  <si>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</si>
  <si>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</si>
  <si>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</si>
  <si>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</si>
  <si>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</si>
  <si>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</si>
  <si>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</si>
  <si>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</si>
  <si>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</si>
  <si>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</si>
  <si>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</si>
  <si>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</si>
  <si>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</si>
  <si>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</si>
  <si>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</si>
  <si>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</si>
  <si>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</si>
  <si>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</si>
  <si>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</si>
  <si>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</si>
  <si>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</si>
  <si>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</si>
  <si>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</si>
  <si>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</si>
  <si>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</si>
  <si>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</si>
  <si>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</si>
  <si>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</si>
  <si>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</si>
  <si>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</si>
  <si>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</si>
  <si>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</si>
  <si>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</si>
  <si>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</si>
  <si>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</si>
  <si>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</si>
  <si>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</si>
  <si>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</si>
  <si>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</si>
  <si>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</si>
  <si>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</si>
  <si>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</si>
  <si>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</si>
  <si>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</si>
  <si>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</si>
  <si>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</si>
  <si>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</si>
  <si>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</si>
  <si>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</si>
  <si>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</si>
  <si>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</si>
  <si>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</si>
  <si>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</si>
  <si>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</si>
  <si>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</si>
  <si>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</si>
  <si>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</si>
  <si>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</si>
  <si>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</si>
  <si>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</si>
  <si>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</si>
  <si>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</si>
  <si>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</si>
  <si>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</si>
  <si>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</si>
  <si>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</si>
  <si>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</si>
  <si>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</si>
  <si>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</si>
  <si>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</si>
  <si>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</si>
  <si>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</si>
  <si>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</si>
  <si>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</si>
  <si>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</si>
  <si>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</si>
  <si>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</si>
  <si>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</si>
  <si>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</si>
  <si>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</si>
  <si>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</si>
  <si>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</si>
  <si>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</si>
  <si>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</si>
  <si>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</si>
  <si>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</si>
  <si>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</si>
  <si>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</si>
  <si>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</si>
  <si>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</si>
  <si>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</si>
  <si>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</si>
  <si>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</si>
  <si>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</si>
  <si>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</si>
  <si>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</si>
  <si>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</si>
  <si>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</si>
  <si>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</si>
  <si>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</si>
  <si>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</si>
  <si>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</si>
  <si>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</si>
  <si>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</si>
  <si>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</si>
  <si>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</si>
  <si>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</si>
  <si>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</si>
  <si>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</si>
  <si>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</si>
  <si>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</si>
  <si>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</si>
  <si>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</si>
  <si>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</si>
  <si>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</si>
  <si>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</si>
  <si>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</si>
  <si>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</si>
  <si>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</si>
  <si>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</si>
  <si>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</si>
  <si>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</si>
  <si>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</si>
  <si>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</si>
  <si>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</si>
  <si>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</si>
  <si>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</si>
  <si>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</si>
  <si>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</si>
  <si>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</si>
  <si>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</si>
  <si>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</si>
  <si>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</si>
  <si>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</si>
  <si>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</si>
  <si>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</si>
  <si>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</si>
  <si>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</si>
  <si>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</si>
  <si>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</si>
  <si>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</si>
  <si>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</si>
  <si>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</si>
  <si>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</si>
  <si>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</si>
  <si>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</si>
  <si>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</si>
  <si>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</si>
  <si>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</si>
  <si>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</si>
  <si>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</si>
  <si>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</si>
  <si>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</si>
  <si>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</si>
  <si>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</si>
  <si>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</si>
  <si>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</si>
  <si>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</si>
  <si>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</si>
  <si>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</si>
  <si>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</si>
  <si>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</si>
  <si>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</si>
  <si>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</si>
  <si>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</si>
  <si>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</si>
  <si>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</si>
  <si>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</si>
  <si>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</si>
  <si>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</si>
  <si>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</si>
  <si>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</si>
  <si>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</si>
  <si>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</si>
  <si>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</si>
  <si>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</si>
  <si>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</si>
  <si>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</si>
  <si>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</si>
  <si>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</si>
  <si>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</si>
  <si>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</si>
  <si>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</si>
  <si>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</si>
  <si>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</si>
  <si>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</si>
  <si>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</si>
  <si>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</si>
  <si>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</si>
  <si>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</si>
  <si>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</si>
  <si>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</si>
  <si>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</si>
  <si>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</si>
  <si>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</si>
  <si>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</si>
  <si>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</si>
  <si>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</si>
  <si>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</si>
  <si>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</si>
  <si>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</si>
  <si>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</si>
  <si>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</si>
  <si>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</si>
  <si>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</si>
  <si>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</si>
  <si>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</si>
  <si>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</si>
  <si>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</si>
  <si>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</si>
  <si>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</si>
  <si>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</si>
  <si>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</si>
  <si>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</si>
  <si>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</si>
  <si>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</si>
  <si>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</si>
  <si>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</si>
  <si>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</si>
  <si>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</si>
  <si>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</si>
  <si>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</si>
  <si>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</si>
  <si>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</si>
  <si>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</si>
  <si>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</si>
  <si>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</si>
  <si>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</si>
  <si>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</si>
  <si>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</si>
  <si>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</si>
  <si>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</si>
  <si>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</si>
  <si>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</si>
  <si>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</si>
  <si>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</si>
  <si>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</si>
  <si>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</si>
  <si>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</si>
  <si>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</si>
  <si>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</si>
  <si>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</si>
  <si>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</si>
  <si>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</si>
  <si>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</si>
  <si>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</si>
  <si>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</si>
  <si>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</si>
  <si>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</si>
  <si>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</si>
  <si>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</si>
  <si>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</si>
  <si>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</si>
  <si>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</si>
  <si>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</si>
  <si>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</si>
  <si>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</si>
  <si>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</si>
  <si>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</si>
  <si>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</si>
  <si>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</si>
  <si>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</si>
  <si>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</si>
  <si>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</si>
  <si>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</si>
  <si>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</si>
  <si>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</si>
  <si>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</si>
  <si>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</si>
  <si>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</si>
  <si>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</si>
  <si>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</si>
  <si>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</si>
  <si>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</si>
  <si>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</si>
  <si>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</si>
  <si>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</si>
  <si>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</si>
  <si>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</si>
  <si>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</si>
  <si>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</si>
  <si>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</si>
  <si>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</si>
  <si>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</si>
  <si>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</si>
  <si>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</si>
  <si>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</si>
  <si>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</si>
  <si>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</si>
  <si>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</si>
  <si>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</si>
  <si>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</si>
  <si>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</si>
  <si>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</si>
  <si>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</si>
  <si>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</si>
  <si>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</si>
  <si>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</si>
  <si>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</si>
  <si>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</si>
  <si>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</si>
  <si>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</si>
  <si>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</si>
  <si>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</si>
  <si>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</si>
  <si>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</si>
  <si>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</si>
  <si>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</si>
  <si>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</si>
  <si>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</si>
  <si>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</si>
  <si>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</si>
  <si>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</si>
  <si>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</si>
  <si>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</si>
  <si>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</si>
  <si>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</si>
  <si>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</si>
  <si>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</si>
  <si>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</si>
  <si>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</si>
  <si>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</si>
  <si>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</si>
  <si>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</si>
  <si>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</si>
  <si>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</si>
  <si>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</si>
  <si>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</si>
  <si>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</si>
  <si>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</si>
  <si>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</si>
  <si>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</si>
  <si>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</si>
  <si>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</si>
  <si>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</si>
  <si>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</si>
  <si>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</si>
  <si>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</si>
  <si>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</si>
  <si>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</si>
  <si>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</si>
  <si>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</si>
  <si>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</si>
  <si>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</si>
  <si>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</si>
  <si>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</si>
  <si>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</si>
  <si>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</si>
  <si>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</si>
  <si>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</si>
  <si>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</si>
  <si>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</si>
  <si>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</si>
  <si>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</si>
  <si>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</si>
  <si>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</si>
  <si>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</si>
  <si>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</si>
  <si>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</si>
  <si>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</si>
  <si>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</si>
  <si>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</si>
  <si>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</si>
  <si>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</si>
  <si>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</si>
  <si>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</si>
  <si>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</si>
  <si>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</si>
  <si>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</si>
  <si>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</si>
  <si>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</si>
  <si>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</si>
  <si>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</si>
  <si>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</si>
  <si>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</si>
  <si>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</si>
  <si>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</si>
  <si>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</si>
  <si>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</si>
  <si>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</si>
  <si>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</si>
  <si>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</si>
  <si>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</si>
  <si>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</si>
  <si>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</si>
  <si>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</si>
  <si>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</si>
  <si>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</si>
  <si>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</si>
  <si>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</si>
  <si>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</si>
  <si>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</si>
  <si>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</si>
  <si>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</si>
  <si>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</si>
  <si>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</si>
  <si>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</si>
  <si>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</si>
  <si>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</si>
  <si>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</si>
  <si>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</si>
  <si>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</si>
  <si>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</si>
  <si>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</si>
  <si>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</si>
  <si>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</si>
  <si>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</si>
  <si>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</si>
  <si>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</si>
  <si>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</si>
  <si>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</si>
  <si>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</si>
  <si>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</si>
  <si>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</si>
  <si>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</si>
  <si>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</si>
  <si>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</si>
  <si>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</si>
  <si>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</si>
  <si>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</si>
  <si>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</si>
  <si>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</si>
  <si>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</si>
  <si>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</si>
  <si>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</si>
  <si>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</si>
  <si>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</si>
  <si>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</si>
  <si>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</si>
  <si>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</si>
  <si>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</si>
  <si>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</si>
  <si>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</si>
  <si>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</si>
  <si>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</si>
  <si>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</si>
  <si>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</si>
  <si>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</si>
  <si>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</si>
  <si>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</si>
  <si>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</si>
  <si>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</si>
  <si>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</si>
  <si>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</si>
  <si>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</si>
  <si>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</si>
  <si>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</si>
  <si>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</si>
  <si>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</si>
  <si>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</si>
  <si>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</si>
  <si>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</si>
  <si>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</si>
  <si>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</si>
  <si>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</si>
  <si>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</si>
  <si>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</si>
  <si>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</si>
  <si>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</si>
  <si>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</si>
  <si>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</si>
  <si>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</si>
  <si>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</si>
  <si>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</si>
  <si>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</si>
  <si>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</si>
  <si>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</si>
  <si>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</si>
  <si>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</si>
  <si>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</si>
  <si>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</si>
  <si>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</si>
  <si>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</si>
  <si>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</si>
  <si>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</si>
  <si>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</si>
  <si>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</si>
  <si>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</si>
  <si>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</si>
  <si>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</si>
  <si>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</si>
  <si>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</si>
  <si>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</si>
  <si>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</si>
  <si>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</si>
  <si>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</si>
  <si>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</si>
  <si>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</si>
  <si>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</si>
  <si>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</si>
  <si>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</si>
  <si>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</si>
  <si>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</si>
  <si>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</si>
  <si>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</si>
  <si>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</si>
  <si>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</si>
  <si>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</si>
  <si>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</si>
  <si>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</si>
  <si>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</si>
  <si>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</si>
  <si>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</si>
  <si>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</si>
  <si>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</si>
  <si>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</si>
  <si>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</si>
  <si>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</si>
  <si>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</si>
  <si>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</si>
  <si>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</si>
  <si>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</si>
  <si>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</si>
  <si>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</si>
  <si>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</si>
  <si>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</si>
  <si>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</si>
  <si>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</si>
  <si>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</si>
  <si>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</si>
  <si>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</si>
  <si>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</si>
  <si>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</si>
  <si>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</si>
  <si>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</si>
  <si>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</si>
  <si>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</si>
  <si>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</si>
  <si>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</si>
  <si>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</si>
  <si>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</si>
  <si>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</si>
  <si>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</si>
  <si>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</si>
  <si>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</si>
  <si>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</si>
  <si>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</si>
  <si>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</si>
  <si>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</si>
  <si>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</si>
  <si>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</si>
  <si>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</si>
  <si>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</si>
  <si>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</si>
  <si>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</si>
  <si>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</si>
  <si>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</si>
  <si>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</si>
  <si>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</si>
  <si>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</si>
  <si>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</si>
  <si>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</si>
  <si>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</si>
  <si>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</si>
  <si>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</si>
  <si>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</si>
  <si>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</si>
  <si>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</si>
  <si>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</si>
  <si>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</si>
  <si>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</si>
  <si>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</si>
  <si>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</si>
  <si>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</si>
  <si>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</si>
  <si>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</si>
  <si>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</si>
  <si>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</si>
  <si>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</si>
  <si>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</si>
  <si>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</si>
  <si>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</si>
  <si>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</si>
  <si>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</si>
  <si>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</si>
  <si>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</si>
  <si>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</si>
  <si>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</si>
  <si>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</si>
  <si>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</si>
  <si>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</si>
  <si>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</si>
  <si>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</si>
  <si>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</si>
  <si>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</si>
  <si>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</si>
  <si>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</si>
  <si>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</si>
  <si>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</si>
  <si>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</si>
  <si>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</si>
  <si>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</si>
  <si>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</si>
  <si>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</si>
  <si>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</si>
  <si>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</si>
  <si>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</si>
  <si>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</si>
  <si>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</si>
  <si>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</si>
  <si>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</si>
  <si>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</si>
  <si>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</si>
  <si>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</si>
  <si>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</si>
  <si>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</si>
  <si>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</si>
  <si>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</si>
  <si>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</si>
  <si>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</si>
  <si>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</si>
  <si>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</si>
  <si>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</si>
  <si>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</si>
  <si>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</si>
  <si>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</si>
  <si>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</si>
  <si>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</si>
  <si>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</si>
  <si>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</si>
  <si>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</si>
  <si>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</si>
  <si>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</si>
  <si>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</si>
  <si>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</si>
  <si>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</si>
  <si>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</si>
  <si>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</si>
  <si>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</si>
  <si>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</si>
  <si>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</si>
  <si>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</si>
  <si>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</si>
  <si>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</si>
  <si>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</si>
  <si>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</si>
  <si>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</si>
  <si>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</si>
  <si>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</si>
  <si>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</si>
  <si>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</si>
  <si>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</si>
  <si>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</si>
  <si>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</si>
  <si>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</si>
  <si>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</si>
  <si>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</si>
  <si>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</si>
  <si>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</si>
  <si>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</si>
  <si>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</si>
  <si>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</si>
  <si>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</si>
  <si>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</si>
  <si>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</si>
  <si>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</si>
  <si>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</si>
  <si>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</si>
  <si>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</si>
  <si>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</si>
  <si>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</si>
  <si>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</si>
  <si>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</si>
  <si>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</si>
  <si>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</si>
  <si>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</si>
  <si>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</si>
  <si>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</si>
  <si>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</si>
  <si>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</si>
  <si>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</si>
  <si>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</si>
  <si>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</si>
  <si>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</si>
  <si>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</si>
  <si>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</si>
  <si>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</si>
  <si>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</si>
  <si>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</si>
  <si>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</si>
  <si>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</si>
  <si>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</si>
  <si>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</si>
  <si>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</si>
  <si>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</si>
  <si>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</si>
  <si>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</si>
  <si>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</si>
  <si>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</si>
  <si>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</si>
  <si>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</si>
  <si>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</si>
  <si>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</si>
  <si>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</si>
  <si>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</si>
  <si>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</si>
  <si>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</si>
  <si>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</si>
  <si>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</si>
  <si>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</si>
  <si>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</si>
  <si>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</si>
  <si>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</si>
  <si>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</si>
  <si>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</si>
  <si>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</si>
  <si>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</si>
  <si>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</si>
  <si>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</si>
  <si>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</si>
  <si>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</si>
  <si>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</si>
  <si>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</si>
  <si>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</si>
  <si>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</si>
  <si>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</si>
  <si>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</si>
  <si>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</si>
  <si>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</si>
  <si>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</si>
  <si>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</si>
  <si>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</si>
  <si>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</si>
  <si>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</si>
  <si>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</si>
  <si>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</si>
  <si>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</si>
  <si>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</si>
  <si>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</si>
  <si>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</si>
  <si>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</si>
  <si>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</si>
  <si>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</si>
  <si>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</si>
  <si>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</si>
  <si>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</si>
  <si>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</si>
  <si>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</si>
  <si>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</si>
  <si>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</si>
  <si>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</si>
  <si>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</si>
  <si>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</si>
  <si>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</si>
  <si>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</si>
  <si>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</si>
  <si>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</si>
  <si>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</si>
  <si>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</si>
  <si>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</si>
  <si>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</si>
  <si>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</si>
  <si>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</si>
  <si>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</si>
  <si>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</si>
  <si>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</si>
  <si>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</si>
  <si>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</si>
  <si>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</si>
  <si>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</si>
  <si>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</si>
  <si>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</si>
  <si>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</si>
  <si>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</si>
  <si>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</si>
  <si>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</si>
  <si>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</si>
  <si>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</si>
  <si>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</si>
  <si>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</si>
  <si>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</si>
  <si>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</si>
  <si>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</si>
  <si>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</si>
  <si>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</si>
  <si>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</si>
  <si>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</si>
  <si>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</si>
  <si>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</si>
  <si>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</si>
  <si>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</si>
  <si>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</si>
  <si>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</si>
  <si>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</si>
  <si>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</si>
  <si>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</si>
  <si>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</si>
  <si>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</si>
  <si>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</si>
  <si>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</si>
  <si>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</si>
  <si>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</si>
  <si>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</si>
  <si>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</si>
  <si>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</si>
  <si>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</si>
  <si>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</si>
  <si>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</si>
  <si>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</si>
  <si>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</si>
  <si>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</si>
  <si>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</si>
  <si>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</si>
  <si>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</si>
  <si>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</si>
  <si>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</si>
  <si>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</si>
  <si>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</si>
  <si>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</si>
  <si>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</si>
  <si>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</si>
  <si>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</si>
  <si>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</si>
  <si>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</si>
  <si>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</si>
  <si>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</si>
  <si>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</si>
  <si>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</si>
  <si>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</si>
  <si>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</si>
  <si>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</si>
  <si>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</si>
  <si>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</si>
  <si>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</si>
  <si>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</si>
  <si>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</si>
  <si>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</si>
  <si>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</si>
  <si>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</si>
  <si>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</si>
  <si>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</si>
  <si>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</si>
  <si>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</si>
  <si>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</si>
  <si>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</si>
  <si>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</si>
  <si>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</si>
  <si>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</si>
  <si>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</si>
  <si>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</si>
  <si>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</si>
  <si>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</si>
  <si>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</si>
  <si>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</si>
  <si>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</si>
  <si>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</si>
  <si>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</si>
  <si>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</si>
  <si>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</si>
  <si>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</si>
  <si>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</si>
  <si>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</si>
  <si>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</si>
  <si>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</si>
  <si>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</si>
  <si>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</si>
  <si>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</si>
  <si>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</si>
  <si>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</si>
  <si>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</si>
  <si>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</si>
  <si>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</si>
  <si>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</si>
  <si>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</si>
  <si>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</si>
  <si>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</si>
  <si>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</si>
  <si>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</si>
  <si>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</si>
  <si>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</si>
  <si>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</si>
  <si>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</si>
  <si>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</si>
  <si>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</si>
  <si>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</si>
  <si>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</si>
  <si>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</si>
  <si>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</si>
  <si>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</si>
  <si>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</si>
  <si>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</si>
  <si>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</si>
  <si>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</si>
  <si>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</si>
  <si>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</si>
  <si>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</si>
  <si>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</si>
  <si>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</si>
  <si>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</si>
  <si>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</si>
  <si>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</si>
  <si>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</si>
  <si>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</si>
  <si>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</si>
  <si>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</si>
  <si>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</si>
  <si>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</si>
  <si>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</si>
  <si>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</si>
  <si>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</si>
  <si>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</si>
  <si>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</si>
  <si>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</si>
  <si>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</si>
  <si>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</si>
  <si>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</si>
  <si>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</si>
  <si>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</si>
  <si>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</si>
  <si>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</si>
  <si>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</si>
  <si>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</si>
  <si>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</si>
  <si>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</si>
  <si>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</si>
  <si>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</si>
  <si>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</si>
  <si>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</si>
  <si>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</si>
  <si>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</si>
  <si>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</si>
  <si>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</si>
  <si>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</si>
  <si>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</si>
  <si>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</si>
  <si>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</si>
  <si>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</si>
  <si>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</si>
  <si>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</si>
  <si>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</si>
  <si>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</si>
  <si>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</si>
  <si>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</si>
  <si>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</si>
  <si>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</si>
  <si>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</si>
  <si>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</si>
  <si>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</si>
  <si>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</si>
  <si>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</si>
  <si>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</si>
  <si>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</si>
  <si>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</si>
  <si>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</si>
  <si>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</si>
  <si>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</si>
  <si>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</si>
  <si>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</si>
  <si>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</si>
  <si>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</si>
  <si>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</si>
  <si>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</si>
  <si>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</si>
  <si>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</si>
  <si>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</si>
  <si>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</si>
  <si>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</si>
  <si>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</si>
  <si>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</si>
  <si>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</si>
  <si>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</si>
  <si>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</si>
  <si>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</si>
  <si>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</si>
  <si>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</si>
  <si>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</si>
  <si>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</si>
  <si>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</si>
  <si>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</si>
  <si>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</si>
  <si>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</si>
  <si>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</si>
  <si>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</si>
  <si>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</si>
  <si>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</si>
  <si>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</si>
  <si>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</si>
  <si>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</si>
  <si>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</si>
  <si>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</si>
  <si>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</si>
  <si>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</si>
  <si>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</si>
  <si>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</si>
  <si>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</si>
  <si>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</si>
  <si>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</si>
  <si>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</si>
  <si>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</si>
  <si>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</si>
  <si>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</si>
  <si>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</si>
  <si>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</si>
  <si>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</si>
  <si>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</si>
  <si>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</si>
  <si>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</si>
  <si>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</si>
  <si>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</si>
  <si>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</si>
  <si>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</si>
  <si>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</si>
  <si>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</si>
  <si>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</si>
  <si>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</si>
  <si>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</si>
  <si>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</si>
  <si>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</si>
  <si>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</si>
  <si>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</si>
  <si>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</si>
  <si>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</si>
  <si>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</si>
  <si>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</si>
  <si>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</si>
  <si>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</si>
  <si>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</si>
  <si>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</si>
  <si>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</si>
  <si>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</si>
  <si>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</si>
  <si>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</si>
  <si>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</si>
  <si>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</si>
  <si>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</si>
  <si>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</si>
  <si>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</si>
  <si>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</si>
  <si>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</si>
  <si>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</si>
  <si>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</si>
  <si>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</si>
  <si>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</si>
  <si>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</si>
  <si>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</si>
  <si>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</si>
  <si>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</si>
  <si>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</si>
  <si>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</si>
  <si>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</si>
  <si>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</si>
  <si>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</si>
  <si>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</si>
  <si>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</si>
  <si>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</si>
  <si>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</si>
  <si>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</si>
  <si>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</si>
  <si>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</si>
  <si>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</si>
  <si>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</si>
  <si>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</si>
  <si>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</si>
  <si>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</si>
  <si>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</si>
  <si>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</si>
  <si>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</si>
  <si>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</si>
  <si>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</si>
  <si>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</si>
  <si>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</si>
  <si>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</si>
  <si>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</si>
  <si>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</si>
  <si>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</si>
  <si>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</si>
  <si>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</si>
  <si>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</si>
  <si>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</si>
  <si>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</si>
  <si>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</si>
  <si>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</si>
  <si>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</si>
  <si>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</si>
  <si>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</si>
  <si>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</si>
  <si>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</si>
  <si>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</si>
  <si>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</si>
  <si>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</si>
  <si>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</si>
  <si>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</si>
  <si>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</si>
  <si>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</si>
  <si>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</si>
  <si>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</si>
  <si>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</si>
  <si>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</si>
  <si>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</si>
  <si>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</si>
  <si>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</si>
  <si>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</si>
  <si>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</si>
  <si>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</si>
  <si>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</si>
  <si>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</si>
  <si>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</si>
  <si>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</si>
  <si>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</si>
  <si>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</si>
  <si>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</si>
  <si>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</si>
  <si>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</si>
  <si>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</si>
  <si>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</si>
  <si>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</si>
  <si>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</si>
  <si>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</si>
  <si>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</si>
  <si>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</si>
  <si>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</si>
  <si>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</si>
  <si>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</si>
  <si>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</si>
  <si>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</si>
  <si>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</si>
  <si>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</si>
  <si>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</si>
  <si>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</si>
  <si>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</si>
  <si>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</si>
  <si>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</si>
  <si>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</si>
  <si>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</si>
  <si>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</si>
  <si>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</si>
  <si>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</si>
  <si>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</si>
  <si>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</si>
  <si>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</si>
  <si>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</si>
  <si>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</si>
  <si>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</si>
  <si>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</si>
  <si>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</si>
  <si>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</si>
  <si>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</si>
  <si>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</si>
  <si>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</si>
  <si>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</si>
  <si>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</si>
  <si>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</si>
  <si>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</si>
  <si>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</si>
  <si>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</si>
  <si>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</si>
  <si>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</si>
  <si>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</si>
  <si>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</si>
  <si>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</si>
  <si>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</si>
  <si>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4534400#1</t>
  </si>
  <si>
    <t>Palmettosadecv</t>
  </si>
  <si>
    <t>4486591#1</t>
  </si>
  <si>
    <t>Balkon</t>
  </si>
  <si>
    <t>4632103#1</t>
  </si>
  <si>
    <t>Scriptum</t>
  </si>
  <si>
    <t>4484155#1</t>
  </si>
  <si>
    <t>Gonzalomardones</t>
  </si>
  <si>
    <t>4534381#1</t>
  </si>
  <si>
    <t>Olaspanama</t>
  </si>
  <si>
    <t>4361115#1</t>
  </si>
  <si>
    <t>Riegosalz Chile S.A</t>
  </si>
  <si>
    <t>4536179#1</t>
  </si>
  <si>
    <t>Nubo Inmuebles</t>
  </si>
  <si>
    <t>2474234#1</t>
  </si>
  <si>
    <t>Labvictoria</t>
  </si>
  <si>
    <t>4650536#1</t>
  </si>
  <si>
    <t>Kisherqro</t>
  </si>
  <si>
    <t>4442774#1</t>
  </si>
  <si>
    <t>Aga</t>
  </si>
  <si>
    <t>4614459#1</t>
  </si>
  <si>
    <t>Micaestudio</t>
  </si>
  <si>
    <t>4179161#1</t>
  </si>
  <si>
    <t>Letitrender</t>
  </si>
  <si>
    <t>4550263#1</t>
  </si>
  <si>
    <t>Horushn</t>
  </si>
  <si>
    <t>3443344#1</t>
  </si>
  <si>
    <t>Cmsarquitectas</t>
  </si>
  <si>
    <t>4614632#1</t>
  </si>
  <si>
    <t>The Colorado Springs Urban Renewal Authority</t>
  </si>
  <si>
    <t>1106067#1</t>
  </si>
  <si>
    <t>National Country Club</t>
  </si>
  <si>
    <t>4605970#1</t>
  </si>
  <si>
    <t>Bgcapital</t>
  </si>
  <si>
    <t>1679742#1</t>
  </si>
  <si>
    <t>AP &amp; H ANTONIOPAN &amp; SONS</t>
  </si>
  <si>
    <t>4546611#1</t>
  </si>
  <si>
    <t>Icquba</t>
  </si>
  <si>
    <t>4469049#1</t>
  </si>
  <si>
    <t>Monterrico</t>
  </si>
  <si>
    <t>4543754#1</t>
  </si>
  <si>
    <t>TyE Corporation</t>
  </si>
  <si>
    <t>4656771#1</t>
  </si>
  <si>
    <t>Unicomec</t>
  </si>
  <si>
    <t>4549380#1</t>
  </si>
  <si>
    <t>Surcomusica</t>
  </si>
  <si>
    <t>4631100#1</t>
  </si>
  <si>
    <t>Istinternacional</t>
  </si>
  <si>
    <t>4550489#1</t>
  </si>
  <si>
    <t>Granzotto</t>
  </si>
  <si>
    <t>4607605#1</t>
  </si>
  <si>
    <t>FORSEMAX CIA LTDA</t>
  </si>
  <si>
    <t>4652502#1</t>
  </si>
  <si>
    <t>Espacio &amp; Forma Arquitectura</t>
  </si>
  <si>
    <t>4650945#1</t>
  </si>
  <si>
    <t>Sofia</t>
  </si>
  <si>
    <t>4652971#1</t>
  </si>
  <si>
    <t>Donnelmotors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</si>
</sst>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7">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s>
  <cellStyleXfs count="1">
    <xf borderId="0" fillId="0" fontId="0" numFmtId="0" applyAlignment="1" applyFont="1"/>
  </cellStyleXfs>
  <cellXfs count="560">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0f03831b-71f4-4439-89ae-c11227e7d699}"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164">
      <sharedItems containsDate="1" containsString="0" containsBlank="1">
        <d v="2026-07-08T00:00:00Z"/>
        <m/>
      </sharedItems>
    </cacheField>
    <cacheField name="External Case ID" numFmtId="49">
      <sharedItems containsBlank="1">
        <s v="4534400#1"/>
        <s v="4632103#1"/>
        <s v="4534381#1"/>
        <s v="4536179#1"/>
        <s v="4650536#1"/>
        <s v="4614459#1"/>
        <s v="4550263#1"/>
        <s v="4614632#1"/>
        <s v="4605970#1"/>
        <s v="4546611#1"/>
        <m/>
      </sharedItems>
    </cacheField>
    <cacheField name="Case Name" numFmtId="49">
      <sharedItems containsBlank="1">
        <s v="Palmettosadecv"/>
        <s v="Scriptum"/>
        <s v="Olaspanama"/>
        <s v="Nubo Inmuebles"/>
        <s v="Kisherqro"/>
        <s v="Micaestudio"/>
        <s v="Horushn"/>
        <s v="The Colorado Springs Urban Renewal Authority"/>
        <s v="Bgcapital"/>
        <s v="Icquba"/>
        <m/>
      </sharedItems>
    </cacheField>
    <cacheField name="Country" numFmtId="0">
      <sharedItems containsBlank="1">
        <s v="El Salvador"/>
        <s v="Guatemala"/>
        <s v="Panama"/>
        <s v="Mexico"/>
        <s v="Honduras"/>
        <s v="Costa Rica"/>
        <m/>
      </sharedItems>
    </cacheField>
    <cacheField name="Investigator" numFmtId="0">
      <sharedItems containsBlank="1">
        <s v="Francisco"/>
        <s v="Maria Celeste"/>
        <s v="Noel"/>
        <m/>
      </sharedItems>
    </cacheField>
    <cacheField name="QA Notes" numFmtId="0">
      <sharedItems containsString="0" containsBlank="1">
        <m/>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164">
      <sharedItems containsDate="1" containsString="0" containsBlank="1">
        <d v="2026-07-08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m/>
      </sharedItems>
    </cacheField>
    <cacheField name="QA Notes" numFmtId="0">
      <sharedItems containsString="0" containsBlank="1">
        <m/>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7"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x="3"/>
        <item x="4"/>
        <item x="5"/>
        <item x="6"/>
        <item x="7"/>
        <item x="8"/>
        <item x="9"/>
        <item x="10"/>
        <item t="default"/>
      </items>
    </pivotField>
    <pivotField name="Case Name" compact="0" numFmtId="49" outline="0" multipleItemSelectionAllowed="1" showAll="0">
      <items>
        <item x="0"/>
        <item x="1"/>
        <item x="2"/>
        <item x="3"/>
        <item x="4"/>
        <item x="5"/>
        <item x="6"/>
        <item x="7"/>
        <item x="8"/>
        <item x="9"/>
        <item x="10"/>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descending">
      <items>
        <item x="0"/>
        <item x="1"/>
        <item x="2"/>
        <item x="3"/>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0"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x="3"/>
        <item x="4"/>
        <item x="5"/>
        <item x="6"/>
        <item x="7"/>
        <item x="8"/>
        <item x="9"/>
        <item x="10"/>
        <item t="default"/>
      </items>
    </pivotField>
    <pivotField name="Case Name" compact="0" numFmtId="49" outline="0" multipleItemSelectionAllowed="1" showAll="0">
      <items>
        <item x="0"/>
        <item x="1"/>
        <item x="2"/>
        <item x="3"/>
        <item x="4"/>
        <item x="5"/>
        <item x="6"/>
        <item x="7"/>
        <item x="8"/>
        <item x="9"/>
        <item x="10"/>
        <item t="default"/>
      </items>
    </pivotField>
    <pivotField name="Country" axis="axisRow" dataField="1" compact="0" outline="0" multipleItemSelectionAllowed="1" showAll="0" sortType="ascending">
      <items>
        <item x="6"/>
        <item x="5"/>
        <item x="0"/>
        <item x="1"/>
        <item x="4"/>
        <item x="3"/>
        <item x="2"/>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6" firstHeaderRow="0" firstDataRow="1" firstDataCol="0"/>
  <pivotFields>
    <pivotField name="Date" compact="0" numFmtId="164" outline="0" multipleItemSelectionAllowed="1" showAll="0">
      <items>
        <item x="0"/>
        <item x="1"/>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autoFilter ref="$B$1:$H$1003"/>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0f03831b-71f4-4439-89ae-c11227e7d699}" id="{d9422c8e-9427-4ec9-a1a5-a579bab47181}"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1" Type="http://schemas.openxmlformats.org/officeDocument/2006/relationships/table" Target="../tables/table36.xml"/><Relationship Id="rId10" Type="http://schemas.openxmlformats.org/officeDocument/2006/relationships/table" Target="../tables/table35.xml"/><Relationship Id="rId13" Type="http://schemas.openxmlformats.org/officeDocument/2006/relationships/table" Target="../tables/table38.xml"/><Relationship Id="rId12" Type="http://schemas.openxmlformats.org/officeDocument/2006/relationships/table" Target="../tables/table37.xml"/><Relationship Id="rId1" Type="http://schemas.openxmlformats.org/officeDocument/2006/relationships/drawing" Target="../drawings/drawing10.xml"/><Relationship Id="rId15" Type="http://schemas.openxmlformats.org/officeDocument/2006/relationships/table" Target="../tables/table40.xml"/><Relationship Id="rId14" Type="http://schemas.openxmlformats.org/officeDocument/2006/relationships/table" Target="../tables/table39.xml"/><Relationship Id="rId17" Type="http://schemas.openxmlformats.org/officeDocument/2006/relationships/table" Target="../tables/table42.xml"/><Relationship Id="rId16"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4</v>
      </c>
      <c r="F19" s="246">
        <f t="shared" ref="F19:F21" si="1">C19-E19</f>
        <v>46</v>
      </c>
      <c r="G19" s="10"/>
      <c r="H19" s="23" t="s">
        <v>11</v>
      </c>
      <c r="I19" s="36">
        <v>25.0</v>
      </c>
      <c r="J19" s="10"/>
      <c r="K19" s="33">
        <f>SUM(SUMIF($K$4:$K$17, "Argentina",$L$4:$L$17))</f>
        <v>7</v>
      </c>
      <c r="L19" s="33">
        <f t="shared" ref="L19:L23" si="2">I19-K19</f>
        <v>18</v>
      </c>
    </row>
    <row r="20" outlineLevel="1">
      <c r="B20" s="19" t="s">
        <v>952</v>
      </c>
      <c r="C20" s="32">
        <v>40.0</v>
      </c>
      <c r="D20" s="10"/>
      <c r="E20" s="33">
        <f>SUM(SUMIF($E$4:$E$17,"Dominican Republic",$F$4:$F$17), SUMIF($E$4:$E$17,"Panama",$F$4:$F$17), SUMIF($E$4:$E$17,"Costa Rica",$F$4:$F$17))</f>
        <v>2</v>
      </c>
      <c r="F20" s="246">
        <f t="shared" si="1"/>
        <v>38</v>
      </c>
      <c r="G20" s="10"/>
      <c r="H20" s="22" t="s">
        <v>18</v>
      </c>
      <c r="I20" s="36">
        <v>25.0</v>
      </c>
      <c r="J20" s="10"/>
      <c r="K20" s="33">
        <f>SUMIF($K$4:$K$17, H20,$L$4:$L$17)</f>
        <v>4</v>
      </c>
      <c r="L20" s="33">
        <f t="shared" si="2"/>
        <v>21</v>
      </c>
    </row>
    <row r="21" outlineLevel="1">
      <c r="B21" s="19" t="s">
        <v>953</v>
      </c>
      <c r="C21" s="32">
        <v>30.0</v>
      </c>
      <c r="D21" s="10"/>
      <c r="E21" s="33">
        <f>SUM(SUMIF($E$4:$E$17,"Nicaragua",$F$4:$F$17), SUMIF($E$4:$E$17,"Guatemala",$F$4:$F$17), SUMIF($E$4:$E$17,"El Salvador",$F$4:$F$17), SUMIF($E$4:$E$17,"Belize",$F$4:$F$17), SUMIF($E$4:$E$17,"Honduras",$F$4:$F$17))</f>
        <v>4</v>
      </c>
      <c r="F21" s="246">
        <f t="shared" si="1"/>
        <v>26</v>
      </c>
      <c r="G21" s="10"/>
      <c r="H21" s="23" t="s">
        <v>954</v>
      </c>
      <c r="I21" s="36">
        <v>35.0</v>
      </c>
      <c r="J21" s="10"/>
      <c r="K21" s="33">
        <f>SUM(SUMIF($K$4:$K$17, "Colombia",$L$4:$L$17), SUMIF($K$4:$K$17, "Ecuador",$L$4:$L$17))</f>
        <v>4</v>
      </c>
      <c r="L21" s="33">
        <f t="shared" si="2"/>
        <v>31</v>
      </c>
    </row>
    <row r="22" outlineLevel="1">
      <c r="D22" s="10"/>
      <c r="E22" s="37" t="s">
        <v>40</v>
      </c>
      <c r="F22" s="38">
        <f>sum(C19:C21)</f>
        <v>120</v>
      </c>
      <c r="G22" s="10"/>
      <c r="H22" s="22" t="s">
        <v>23</v>
      </c>
      <c r="I22" s="36">
        <v>15.0</v>
      </c>
      <c r="J22" s="10"/>
      <c r="K22" s="33">
        <f>SUMIF($K$4:$K$17, "Peru", $L$4:$L$17)</f>
        <v>1</v>
      </c>
      <c r="L22" s="33">
        <f t="shared" si="2"/>
        <v>14</v>
      </c>
    </row>
    <row r="23" outlineLevel="1">
      <c r="D23" s="10"/>
      <c r="E23" s="37" t="s">
        <v>41</v>
      </c>
      <c r="F23" s="38">
        <f>SUM(F19:F21)</f>
        <v>110</v>
      </c>
      <c r="G23" s="10"/>
      <c r="H23" s="23" t="s">
        <v>2340</v>
      </c>
      <c r="I23" s="36">
        <v>20.0</v>
      </c>
      <c r="J23" s="10"/>
      <c r="K23" s="33">
        <f>SUM(SUMIF($K$4:$K$17, "Bolivia",$L$4:$L$17), SUMIF($K$4:$K$17, "Paraguay",$L$4:$L$17), SUMIF($K$4:$K$17, "Uruguay",$L$4:$L$17))</f>
        <v>3</v>
      </c>
      <c r="L23" s="33">
        <f t="shared" si="2"/>
        <v>17</v>
      </c>
    </row>
    <row r="24" outlineLevel="1">
      <c r="D24" s="10"/>
      <c r="G24" s="10"/>
      <c r="H24" s="10"/>
      <c r="I24" s="10"/>
      <c r="J24" s="10"/>
      <c r="K24" s="37" t="s">
        <v>40</v>
      </c>
      <c r="L24" s="247">
        <f>sum(I19:I23)</f>
        <v>120</v>
      </c>
    </row>
    <row r="25" outlineLevel="1">
      <c r="G25" s="10"/>
      <c r="H25" s="10"/>
      <c r="I25" s="10"/>
      <c r="J25" s="10"/>
      <c r="K25" s="37" t="s">
        <v>41</v>
      </c>
      <c r="L25" s="38">
        <f>SUM(L19:L23)</f>
        <v>101</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0</v>
      </c>
      <c r="F55" s="246">
        <f t="shared" ref="F55:F57" si="3">C55-E55</f>
        <v>50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30.0</v>
      </c>
      <c r="D57" s="10"/>
      <c r="E57" s="33">
        <f>SUM(SUMIF($E$40:$E$53,"Nicaragua",$F$40:$F$53), SUMIF($E$40:$E$53,"Guatemala",$F$40:$F$53), SUMIF($E$40:$E$53,"El Salvador",$F$40:$F$53), SUMIF($E$40:$E$53,"Belize",$F$40:$F$53), SUMIF($E$40:$E$53,"Honduras",$F$40:$F$53))</f>
        <v>0</v>
      </c>
      <c r="F57" s="246">
        <f t="shared" si="3"/>
        <v>30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2">
        <v>46211.0</v>
      </c>
      <c r="C2" s="405" t="s">
        <v>5831</v>
      </c>
      <c r="D2" s="507" t="s">
        <v>5832</v>
      </c>
      <c r="E2" s="504" t="s">
        <v>13</v>
      </c>
      <c r="F2" s="391" t="s">
        <v>2344</v>
      </c>
      <c r="G2" s="61"/>
      <c r="H2" s="269" t="b">
        <v>1</v>
      </c>
      <c r="J2" s="270">
        <v>46211.0</v>
      </c>
      <c r="K2" s="109" t="s">
        <v>5833</v>
      </c>
      <c r="L2" s="109" t="s">
        <v>5834</v>
      </c>
      <c r="M2" s="58" t="s">
        <v>18</v>
      </c>
      <c r="N2" s="58" t="s">
        <v>20</v>
      </c>
      <c r="O2" s="109"/>
      <c r="P2" s="269" t="b">
        <v>1</v>
      </c>
      <c r="R2" s="369"/>
      <c r="S2" s="326"/>
      <c r="T2" s="326"/>
      <c r="U2" s="370"/>
      <c r="V2" s="370"/>
      <c r="W2" s="195"/>
      <c r="X2" s="371"/>
      <c r="Z2" s="270"/>
      <c r="AA2" s="109"/>
      <c r="AB2" s="109"/>
      <c r="AC2" s="58"/>
      <c r="AD2" s="58"/>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2">
        <v>46211.0</v>
      </c>
      <c r="C3" s="405" t="s">
        <v>5835</v>
      </c>
      <c r="D3" s="507" t="s">
        <v>5836</v>
      </c>
      <c r="E3" s="504" t="s">
        <v>16</v>
      </c>
      <c r="F3" s="391" t="s">
        <v>2344</v>
      </c>
      <c r="G3" s="61"/>
      <c r="H3" s="269" t="b">
        <v>1</v>
      </c>
      <c r="J3" s="270">
        <v>46211.0</v>
      </c>
      <c r="K3" s="109" t="s">
        <v>5837</v>
      </c>
      <c r="L3" s="109" t="s">
        <v>5838</v>
      </c>
      <c r="M3" s="58" t="s">
        <v>18</v>
      </c>
      <c r="N3" s="58" t="s">
        <v>20</v>
      </c>
      <c r="O3" s="61"/>
      <c r="P3" s="269" t="b">
        <v>1</v>
      </c>
      <c r="R3" s="369"/>
      <c r="S3" s="326"/>
      <c r="T3" s="326"/>
      <c r="U3" s="370"/>
      <c r="V3" s="370"/>
      <c r="W3" s="195"/>
      <c r="X3" s="371"/>
      <c r="Z3" s="403"/>
      <c r="AA3" s="294"/>
      <c r="AB3" s="294"/>
      <c r="AC3" s="295"/>
      <c r="AD3" s="391"/>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v>46211.0</v>
      </c>
      <c r="C4" s="312" t="s">
        <v>5839</v>
      </c>
      <c r="D4" s="109" t="s">
        <v>5840</v>
      </c>
      <c r="E4" s="58" t="s">
        <v>24</v>
      </c>
      <c r="F4" s="58" t="s">
        <v>2347</v>
      </c>
      <c r="G4" s="61"/>
      <c r="H4" s="291"/>
      <c r="J4" s="270">
        <v>46211.0</v>
      </c>
      <c r="K4" s="109" t="s">
        <v>5841</v>
      </c>
      <c r="L4" s="109" t="s">
        <v>5842</v>
      </c>
      <c r="M4" s="58" t="s">
        <v>18</v>
      </c>
      <c r="N4" s="58" t="s">
        <v>20</v>
      </c>
      <c r="O4" s="61"/>
      <c r="P4" s="269" t="b">
        <v>1</v>
      </c>
      <c r="R4" s="369"/>
      <c r="S4" s="326"/>
      <c r="T4" s="326"/>
      <c r="U4" s="370"/>
      <c r="V4" s="370"/>
      <c r="W4" s="326"/>
      <c r="X4" s="371"/>
      <c r="Z4" s="401"/>
      <c r="AA4" s="273"/>
      <c r="AB4" s="273"/>
      <c r="AC4" s="342"/>
      <c r="AD4" s="402"/>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v>46211.0</v>
      </c>
      <c r="C5" s="312" t="s">
        <v>5843</v>
      </c>
      <c r="D5" s="109" t="s">
        <v>5844</v>
      </c>
      <c r="E5" s="58" t="s">
        <v>22</v>
      </c>
      <c r="F5" s="58" t="s">
        <v>2347</v>
      </c>
      <c r="G5" s="61"/>
      <c r="H5" s="291"/>
      <c r="J5" s="270">
        <v>46211.0</v>
      </c>
      <c r="K5" s="109" t="s">
        <v>5845</v>
      </c>
      <c r="L5" s="109" t="s">
        <v>5846</v>
      </c>
      <c r="M5" s="58" t="s">
        <v>11</v>
      </c>
      <c r="N5" s="58" t="s">
        <v>20</v>
      </c>
      <c r="O5" s="109"/>
      <c r="P5" s="269" t="b">
        <v>1</v>
      </c>
      <c r="R5" s="369"/>
      <c r="S5" s="326"/>
      <c r="T5" s="326"/>
      <c r="U5" s="370"/>
      <c r="V5" s="370"/>
      <c r="W5" s="195"/>
      <c r="X5" s="371"/>
      <c r="Z5" s="403"/>
      <c r="AA5" s="294"/>
      <c r="AB5" s="294"/>
      <c r="AC5" s="391"/>
      <c r="AD5" s="391"/>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v>46211.0</v>
      </c>
      <c r="C6" s="312" t="s">
        <v>5847</v>
      </c>
      <c r="D6" s="109" t="s">
        <v>5848</v>
      </c>
      <c r="E6" s="58" t="s">
        <v>22</v>
      </c>
      <c r="F6" s="58" t="s">
        <v>2347</v>
      </c>
      <c r="G6" s="61"/>
      <c r="H6" s="291"/>
      <c r="J6" s="270">
        <v>46211.0</v>
      </c>
      <c r="K6" s="109" t="s">
        <v>5849</v>
      </c>
      <c r="L6" s="109" t="s">
        <v>5850</v>
      </c>
      <c r="M6" s="58" t="s">
        <v>25</v>
      </c>
      <c r="N6" s="58" t="s">
        <v>20</v>
      </c>
      <c r="O6" s="109"/>
      <c r="P6" s="269" t="b">
        <v>1</v>
      </c>
      <c r="R6" s="369"/>
      <c r="S6" s="326"/>
      <c r="T6" s="326"/>
      <c r="U6" s="370"/>
      <c r="V6" s="370"/>
      <c r="W6" s="326"/>
      <c r="X6" s="371"/>
      <c r="Z6" s="401"/>
      <c r="AA6" s="273"/>
      <c r="AB6" s="273"/>
      <c r="AC6" s="402"/>
      <c r="AD6" s="402"/>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v>46211.0</v>
      </c>
      <c r="C7" s="294" t="s">
        <v>5851</v>
      </c>
      <c r="D7" s="411" t="s">
        <v>5852</v>
      </c>
      <c r="E7" s="295" t="s">
        <v>22</v>
      </c>
      <c r="F7" s="58" t="s">
        <v>12</v>
      </c>
      <c r="G7" s="61"/>
      <c r="H7" s="269"/>
      <c r="J7" s="270">
        <v>46211.0</v>
      </c>
      <c r="K7" s="109" t="s">
        <v>5853</v>
      </c>
      <c r="L7" s="109" t="s">
        <v>5854</v>
      </c>
      <c r="M7" s="58" t="s">
        <v>11</v>
      </c>
      <c r="N7" s="58" t="s">
        <v>20</v>
      </c>
      <c r="O7" s="61"/>
      <c r="P7" s="269" t="b">
        <v>1</v>
      </c>
      <c r="R7" s="369"/>
      <c r="S7" s="326"/>
      <c r="T7" s="326"/>
      <c r="U7" s="370"/>
      <c r="V7" s="370"/>
      <c r="W7" s="195"/>
      <c r="X7" s="371"/>
      <c r="Z7" s="403"/>
      <c r="AA7" s="294"/>
      <c r="AB7" s="294"/>
      <c r="AC7" s="391"/>
      <c r="AD7" s="391"/>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v>46211.0</v>
      </c>
      <c r="C8" s="273" t="s">
        <v>5855</v>
      </c>
      <c r="D8" s="413" t="s">
        <v>5856</v>
      </c>
      <c r="E8" s="274" t="s">
        <v>19</v>
      </c>
      <c r="F8" s="58" t="s">
        <v>12</v>
      </c>
      <c r="G8" s="61"/>
      <c r="H8" s="291"/>
      <c r="J8" s="270">
        <v>46211.0</v>
      </c>
      <c r="K8" s="109" t="s">
        <v>5857</v>
      </c>
      <c r="L8" s="109" t="s">
        <v>5858</v>
      </c>
      <c r="M8" s="58" t="s">
        <v>11</v>
      </c>
      <c r="N8" s="58" t="s">
        <v>20</v>
      </c>
      <c r="O8" s="61"/>
      <c r="P8" s="269" t="b">
        <v>1</v>
      </c>
      <c r="R8" s="468"/>
      <c r="S8" s="469"/>
      <c r="T8" s="460"/>
      <c r="U8" s="470"/>
      <c r="V8" s="471"/>
      <c r="W8" s="109"/>
      <c r="X8" s="269"/>
      <c r="Z8" s="401"/>
      <c r="AA8" s="273"/>
      <c r="AB8" s="273"/>
      <c r="AC8" s="402"/>
      <c r="AD8" s="402"/>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v>46211.0</v>
      </c>
      <c r="C9" s="294" t="s">
        <v>5859</v>
      </c>
      <c r="D9" s="411" t="s">
        <v>5860</v>
      </c>
      <c r="E9" s="295" t="s">
        <v>10</v>
      </c>
      <c r="F9" s="58" t="s">
        <v>12</v>
      </c>
      <c r="G9" s="61"/>
      <c r="H9" s="269"/>
      <c r="J9" s="514">
        <v>46211.0</v>
      </c>
      <c r="K9" s="417" t="s">
        <v>5861</v>
      </c>
      <c r="L9" s="417" t="s">
        <v>5862</v>
      </c>
      <c r="M9" s="418" t="s">
        <v>11</v>
      </c>
      <c r="N9" s="418" t="s">
        <v>20</v>
      </c>
      <c r="O9" s="61"/>
      <c r="P9" s="269" t="b">
        <v>1</v>
      </c>
      <c r="R9" s="369"/>
      <c r="S9" s="469"/>
      <c r="T9" s="469"/>
      <c r="U9" s="464"/>
      <c r="V9" s="474"/>
      <c r="W9" s="61"/>
      <c r="X9" s="269"/>
      <c r="Z9" s="403"/>
      <c r="AA9" s="294"/>
      <c r="AB9" s="294"/>
      <c r="AC9" s="391"/>
      <c r="AD9" s="391"/>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v>46211.0</v>
      </c>
      <c r="C10" s="273" t="s">
        <v>5863</v>
      </c>
      <c r="D10" s="413" t="s">
        <v>5864</v>
      </c>
      <c r="E10" s="274" t="s">
        <v>16</v>
      </c>
      <c r="F10" s="58" t="s">
        <v>12</v>
      </c>
      <c r="G10" s="61"/>
      <c r="H10" s="291"/>
      <c r="J10" s="513">
        <v>46211.0</v>
      </c>
      <c r="K10" s="465" t="s">
        <v>5865</v>
      </c>
      <c r="L10" s="465" t="s">
        <v>5866</v>
      </c>
      <c r="M10" s="492" t="s">
        <v>11</v>
      </c>
      <c r="N10" s="492" t="s">
        <v>20</v>
      </c>
      <c r="O10" s="109"/>
      <c r="P10" s="298"/>
      <c r="R10" s="369"/>
      <c r="S10" s="469"/>
      <c r="T10" s="469"/>
      <c r="U10" s="58"/>
      <c r="V10" s="58"/>
      <c r="W10" s="61"/>
      <c r="X10" s="269"/>
      <c r="Z10" s="401"/>
      <c r="AA10" s="273"/>
      <c r="AB10" s="273"/>
      <c r="AC10" s="402"/>
      <c r="AD10" s="402"/>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v>46211.0</v>
      </c>
      <c r="C11" s="109" t="s">
        <v>5867</v>
      </c>
      <c r="D11" s="109" t="s">
        <v>5868</v>
      </c>
      <c r="E11" s="58" t="s">
        <v>22</v>
      </c>
      <c r="F11" s="58" t="s">
        <v>2347</v>
      </c>
      <c r="G11" s="61"/>
      <c r="H11" s="291"/>
      <c r="J11" s="403">
        <v>46211.0</v>
      </c>
      <c r="K11" s="294" t="s">
        <v>5869</v>
      </c>
      <c r="L11" s="294" t="s">
        <v>5870</v>
      </c>
      <c r="M11" s="295" t="s">
        <v>23</v>
      </c>
      <c r="N11" s="295" t="s">
        <v>2337</v>
      </c>
      <c r="O11" s="109"/>
      <c r="P11" s="269" t="b">
        <v>1</v>
      </c>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c r="C12" s="294"/>
      <c r="D12" s="294"/>
      <c r="E12" s="391"/>
      <c r="F12" s="58"/>
      <c r="G12" s="61"/>
      <c r="H12" s="269"/>
      <c r="J12" s="401">
        <v>46211.0</v>
      </c>
      <c r="K12" s="273" t="s">
        <v>5871</v>
      </c>
      <c r="L12" s="273" t="s">
        <v>5872</v>
      </c>
      <c r="M12" s="274" t="s">
        <v>11</v>
      </c>
      <c r="N12" s="274" t="s">
        <v>2337</v>
      </c>
      <c r="O12" s="109"/>
      <c r="P12" s="269"/>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c r="C13" s="273"/>
      <c r="D13" s="273"/>
      <c r="E13" s="402"/>
      <c r="F13" s="58"/>
      <c r="G13" s="61"/>
      <c r="H13" s="269"/>
      <c r="J13" s="403">
        <v>46211.0</v>
      </c>
      <c r="K13" s="294" t="s">
        <v>5873</v>
      </c>
      <c r="L13" s="294" t="s">
        <v>5874</v>
      </c>
      <c r="M13" s="295" t="s">
        <v>30</v>
      </c>
      <c r="N13" s="295" t="s">
        <v>2337</v>
      </c>
      <c r="O13" s="61"/>
      <c r="P13" s="269"/>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270"/>
      <c r="C14" s="312"/>
      <c r="D14" s="486"/>
      <c r="E14" s="58"/>
      <c r="F14" s="58"/>
      <c r="G14" s="61"/>
      <c r="H14" s="269"/>
      <c r="J14" s="401">
        <v>46211.0</v>
      </c>
      <c r="K14" s="273" t="s">
        <v>5875</v>
      </c>
      <c r="L14" s="273" t="s">
        <v>5876</v>
      </c>
      <c r="M14" s="274" t="s">
        <v>18</v>
      </c>
      <c r="N14" s="274" t="s">
        <v>2337</v>
      </c>
      <c r="O14" s="61"/>
      <c r="P14" s="269"/>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c r="C15" s="294"/>
      <c r="D15" s="294"/>
      <c r="E15" s="391"/>
      <c r="F15" s="391"/>
      <c r="G15" s="61"/>
      <c r="H15" s="269"/>
      <c r="J15" s="403">
        <v>46211.0</v>
      </c>
      <c r="K15" s="294" t="s">
        <v>5877</v>
      </c>
      <c r="L15" s="294" t="s">
        <v>5878</v>
      </c>
      <c r="M15" s="295" t="s">
        <v>27</v>
      </c>
      <c r="N15" s="295" t="s">
        <v>2337</v>
      </c>
      <c r="O15" s="61"/>
      <c r="P15" s="269"/>
      <c r="R15" s="270"/>
      <c r="S15" s="488"/>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c r="C16" s="273"/>
      <c r="D16" s="273"/>
      <c r="E16" s="402"/>
      <c r="F16" s="402"/>
      <c r="G16" s="427"/>
      <c r="H16" s="269"/>
      <c r="J16" s="401">
        <v>46211.0</v>
      </c>
      <c r="K16" s="273" t="s">
        <v>5879</v>
      </c>
      <c r="L16" s="273" t="s">
        <v>5880</v>
      </c>
      <c r="M16" s="274" t="s">
        <v>11</v>
      </c>
      <c r="N16" s="274" t="s">
        <v>2337</v>
      </c>
      <c r="O16" s="61"/>
      <c r="P16" s="269"/>
      <c r="R16" s="270"/>
      <c r="S16" s="488"/>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c r="C17" s="273"/>
      <c r="D17" s="273"/>
      <c r="E17" s="402"/>
      <c r="F17" s="274"/>
      <c r="G17" s="427"/>
      <c r="H17" s="269"/>
      <c r="J17" s="403">
        <v>46211.0</v>
      </c>
      <c r="K17" s="294" t="s">
        <v>5881</v>
      </c>
      <c r="L17" s="294" t="s">
        <v>5882</v>
      </c>
      <c r="M17" s="295" t="s">
        <v>30</v>
      </c>
      <c r="N17" s="295" t="s">
        <v>2337</v>
      </c>
      <c r="O17" s="61"/>
      <c r="P17" s="269"/>
      <c r="R17" s="270"/>
      <c r="S17" s="488"/>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c r="C18" s="273"/>
      <c r="D18" s="273"/>
      <c r="E18" s="402"/>
      <c r="F18" s="402"/>
      <c r="G18" s="61"/>
      <c r="H18" s="269"/>
      <c r="J18" s="401">
        <v>46211.0</v>
      </c>
      <c r="K18" s="273" t="s">
        <v>5883</v>
      </c>
      <c r="L18" s="273" t="s">
        <v>5884</v>
      </c>
      <c r="M18" s="274" t="s">
        <v>30</v>
      </c>
      <c r="N18" s="274" t="s">
        <v>2337</v>
      </c>
      <c r="O18" s="109"/>
      <c r="P18" s="298"/>
      <c r="R18" s="270"/>
      <c r="S18" s="488"/>
      <c r="T18" s="273"/>
      <c r="U18" s="402"/>
      <c r="V18" s="402"/>
      <c r="W18" s="109"/>
      <c r="X18" s="269"/>
      <c r="Z18" s="270"/>
      <c r="AA18" s="109"/>
      <c r="AB18" s="109"/>
      <c r="AC18" s="58"/>
      <c r="AD18" s="58"/>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c r="C19" s="294"/>
      <c r="D19" s="294"/>
      <c r="E19" s="391"/>
      <c r="F19" s="295"/>
      <c r="G19" s="61"/>
      <c r="H19" s="269"/>
      <c r="J19" s="403">
        <v>46211.0</v>
      </c>
      <c r="K19" s="294" t="s">
        <v>5885</v>
      </c>
      <c r="L19" s="294" t="s">
        <v>5886</v>
      </c>
      <c r="M19" s="295" t="s">
        <v>21</v>
      </c>
      <c r="N19" s="295" t="s">
        <v>2337</v>
      </c>
      <c r="O19" s="109"/>
      <c r="P19" s="269"/>
      <c r="R19" s="270"/>
      <c r="S19" s="488"/>
      <c r="T19" s="273"/>
      <c r="U19" s="402"/>
      <c r="V19" s="402"/>
      <c r="W19" s="109"/>
      <c r="X19" s="269"/>
      <c r="Z19" s="270"/>
      <c r="AA19" s="109"/>
      <c r="AB19" s="109"/>
      <c r="AC19" s="58"/>
      <c r="AD19" s="58"/>
      <c r="AE19" s="61"/>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c r="C20" s="273"/>
      <c r="D20" s="273"/>
      <c r="E20" s="402"/>
      <c r="F20" s="274"/>
      <c r="G20" s="109"/>
      <c r="H20" s="269"/>
      <c r="J20" s="401">
        <v>46211.0</v>
      </c>
      <c r="K20" s="273" t="s">
        <v>5887</v>
      </c>
      <c r="L20" s="273" t="s">
        <v>5888</v>
      </c>
      <c r="M20" s="274" t="s">
        <v>15</v>
      </c>
      <c r="N20" s="274" t="s">
        <v>2337</v>
      </c>
      <c r="O20" s="61"/>
      <c r="P20" s="269"/>
      <c r="R20" s="270"/>
      <c r="S20" s="273"/>
      <c r="T20" s="413"/>
      <c r="U20" s="402"/>
      <c r="V20" s="58"/>
      <c r="W20" s="61"/>
      <c r="X20" s="269"/>
      <c r="Z20" s="270"/>
      <c r="AA20" s="109"/>
      <c r="AB20" s="407"/>
      <c r="AC20" s="58"/>
      <c r="AD20" s="58"/>
      <c r="AE20" s="10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c r="C21" s="430"/>
      <c r="D21" s="430"/>
      <c r="E21" s="431"/>
      <c r="F21" s="58"/>
      <c r="G21" s="61"/>
      <c r="H21" s="269"/>
      <c r="J21" s="380"/>
      <c r="K21" s="294"/>
      <c r="L21" s="294"/>
      <c r="M21" s="441"/>
      <c r="N21" s="406"/>
      <c r="O21" s="61"/>
      <c r="P21" s="269"/>
      <c r="R21" s="270"/>
      <c r="S21" s="294"/>
      <c r="T21" s="411"/>
      <c r="U21" s="391"/>
      <c r="V21" s="58"/>
      <c r="W21" s="109"/>
      <c r="X21" s="269"/>
      <c r="Z21" s="270"/>
      <c r="AA21" s="109"/>
      <c r="AB21" s="109"/>
      <c r="AC21" s="58"/>
      <c r="AD21" s="58"/>
      <c r="AE21" s="109"/>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c r="C22" s="312"/>
      <c r="D22" s="502"/>
      <c r="E22" s="58"/>
      <c r="F22" s="58"/>
      <c r="G22" s="61"/>
      <c r="H22" s="269"/>
      <c r="J22" s="382"/>
      <c r="K22" s="273"/>
      <c r="L22" s="273"/>
      <c r="M22" s="274"/>
      <c r="N22" s="274"/>
      <c r="O22" s="61"/>
      <c r="P22" s="269"/>
      <c r="R22" s="270"/>
      <c r="S22" s="273"/>
      <c r="T22" s="413"/>
      <c r="U22" s="402"/>
      <c r="V22" s="58"/>
      <c r="W22" s="61"/>
      <c r="X22" s="269"/>
      <c r="Z22" s="270"/>
      <c r="AA22" s="109"/>
      <c r="AB22" s="109"/>
      <c r="AC22" s="58"/>
      <c r="AD22" s="58"/>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c r="C23" s="405"/>
      <c r="D23" s="405"/>
      <c r="E23" s="504"/>
      <c r="F23" s="58"/>
      <c r="G23" s="61"/>
      <c r="H23" s="269"/>
      <c r="J23" s="403"/>
      <c r="K23" s="294"/>
      <c r="L23" s="294"/>
      <c r="M23" s="391"/>
      <c r="N23" s="391"/>
      <c r="O23" s="61"/>
      <c r="P23" s="269"/>
      <c r="R23" s="270"/>
      <c r="S23" s="294"/>
      <c r="T23" s="411"/>
      <c r="U23" s="391"/>
      <c r="V23" s="58"/>
      <c r="W23" s="61"/>
      <c r="X23" s="269"/>
      <c r="Z23" s="270"/>
      <c r="AA23" s="109"/>
      <c r="AB23" s="109"/>
      <c r="AC23" s="58"/>
      <c r="AD23" s="58"/>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c r="C24" s="109"/>
      <c r="D24" s="373"/>
      <c r="E24" s="58"/>
      <c r="F24" s="58"/>
      <c r="G24" s="109"/>
      <c r="H24" s="269"/>
      <c r="J24" s="401"/>
      <c r="K24" s="273"/>
      <c r="L24" s="273"/>
      <c r="M24" s="402"/>
      <c r="N24" s="402"/>
      <c r="O24" s="109"/>
      <c r="P24" s="269"/>
      <c r="R24" s="270"/>
      <c r="S24" s="109"/>
      <c r="T24" s="109"/>
      <c r="U24" s="58"/>
      <c r="V24" s="58"/>
      <c r="W24" s="109"/>
      <c r="X24" s="269"/>
      <c r="Z24" s="270"/>
      <c r="AA24" s="109"/>
      <c r="AB24" s="109"/>
      <c r="AC24" s="58"/>
      <c r="AD24" s="58"/>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c r="C25" s="430"/>
      <c r="D25" s="430"/>
      <c r="E25" s="431"/>
      <c r="F25" s="58"/>
      <c r="G25" s="61"/>
      <c r="H25" s="269"/>
      <c r="J25" s="403"/>
      <c r="K25" s="294"/>
      <c r="L25" s="294"/>
      <c r="M25" s="391"/>
      <c r="N25" s="391"/>
      <c r="O25" s="61"/>
      <c r="P25" s="269"/>
      <c r="R25" s="270"/>
      <c r="S25" s="109"/>
      <c r="T25" s="109"/>
      <c r="U25" s="58"/>
      <c r="V25" s="58"/>
      <c r="W25" s="61"/>
      <c r="X25" s="269"/>
      <c r="Z25" s="270"/>
      <c r="AA25" s="109"/>
      <c r="AB25" s="109"/>
      <c r="AC25" s="58"/>
      <c r="AD25" s="58"/>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c r="C26" s="294"/>
      <c r="D26" s="294"/>
      <c r="E26" s="391"/>
      <c r="F26" s="58"/>
      <c r="G26" s="61"/>
      <c r="H26" s="269"/>
      <c r="J26" s="401"/>
      <c r="K26" s="273"/>
      <c r="L26" s="273"/>
      <c r="M26" s="402"/>
      <c r="N26" s="402"/>
      <c r="O26" s="61"/>
      <c r="P26" s="269"/>
      <c r="R26" s="270"/>
      <c r="S26" s="109"/>
      <c r="T26" s="109"/>
      <c r="U26" s="58"/>
      <c r="V26" s="58"/>
      <c r="W26" s="61"/>
      <c r="X26" s="269"/>
      <c r="Z26" s="270"/>
      <c r="AA26" s="109"/>
      <c r="AB26" s="109"/>
      <c r="AC26" s="58"/>
      <c r="AD26" s="58"/>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c r="C27" s="273"/>
      <c r="D27" s="273"/>
      <c r="E27" s="402"/>
      <c r="F27" s="58"/>
      <c r="G27" s="61"/>
      <c r="H27" s="269"/>
      <c r="J27" s="403"/>
      <c r="K27" s="294"/>
      <c r="L27" s="294"/>
      <c r="M27" s="391"/>
      <c r="N27" s="391"/>
      <c r="O27" s="61"/>
      <c r="P27" s="269"/>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c r="C28" s="109"/>
      <c r="D28" s="373"/>
      <c r="E28" s="58"/>
      <c r="F28" s="58"/>
      <c r="G28" s="61"/>
      <c r="H28" s="269"/>
      <c r="J28" s="401"/>
      <c r="K28" s="273"/>
      <c r="L28" s="273"/>
      <c r="M28" s="402"/>
      <c r="N28" s="402"/>
      <c r="O28" s="61"/>
      <c r="P28" s="269"/>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c r="C29" s="109"/>
      <c r="D29" s="373"/>
      <c r="E29" s="58"/>
      <c r="F29" s="58"/>
      <c r="G29" s="61"/>
      <c r="H29" s="269"/>
      <c r="J29" s="403"/>
      <c r="K29" s="294"/>
      <c r="L29" s="294"/>
      <c r="M29" s="391"/>
      <c r="N29" s="391"/>
      <c r="O29" s="61"/>
      <c r="P29" s="269"/>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c r="C30" s="109"/>
      <c r="D30" s="373"/>
      <c r="E30" s="58"/>
      <c r="F30" s="58"/>
      <c r="G30" s="109"/>
      <c r="H30" s="269"/>
      <c r="J30" s="401"/>
      <c r="K30" s="273"/>
      <c r="L30" s="273"/>
      <c r="M30" s="402"/>
      <c r="N30" s="402"/>
      <c r="O30" s="61"/>
      <c r="P30" s="269"/>
      <c r="R30" s="270"/>
      <c r="S30" s="109"/>
      <c r="T30" s="109"/>
      <c r="U30" s="58"/>
      <c r="V30" s="58"/>
      <c r="W30" s="61"/>
      <c r="X30" s="269"/>
      <c r="Z30" s="270"/>
      <c r="AA30" s="109"/>
      <c r="AB30" s="109"/>
      <c r="AC30" s="58"/>
      <c r="AD30" s="58"/>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c r="C31" s="109"/>
      <c r="D31" s="373"/>
      <c r="E31" s="58"/>
      <c r="F31" s="58"/>
      <c r="G31" s="61"/>
      <c r="H31" s="269"/>
      <c r="J31" s="382"/>
      <c r="K31" s="273"/>
      <c r="L31" s="273"/>
      <c r="M31" s="398"/>
      <c r="N31" s="431"/>
      <c r="O31" s="61"/>
      <c r="P31" s="269"/>
      <c r="R31" s="270"/>
      <c r="S31" s="109"/>
      <c r="T31" s="109"/>
      <c r="U31" s="58"/>
      <c r="V31" s="58"/>
      <c r="W31" s="61"/>
      <c r="X31" s="269"/>
      <c r="Z31" s="270"/>
      <c r="AA31" s="109"/>
      <c r="AB31" s="109"/>
      <c r="AC31" s="58"/>
      <c r="AD31" s="58"/>
      <c r="AE31" s="61"/>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c r="C32" s="109"/>
      <c r="D32" s="373"/>
      <c r="E32" s="58"/>
      <c r="F32" s="58"/>
      <c r="G32" s="427"/>
      <c r="H32" s="269"/>
      <c r="J32" s="380"/>
      <c r="K32" s="294"/>
      <c r="L32" s="294"/>
      <c r="M32" s="396"/>
      <c r="N32" s="391"/>
      <c r="O32" s="61"/>
      <c r="P32" s="269"/>
      <c r="R32" s="270"/>
      <c r="S32" s="109"/>
      <c r="T32" s="109"/>
      <c r="U32" s="58"/>
      <c r="V32" s="58"/>
      <c r="W32" s="61"/>
      <c r="X32" s="269"/>
      <c r="Z32" s="270"/>
      <c r="AA32" s="519"/>
      <c r="AB32" s="460"/>
      <c r="AC32" s="470"/>
      <c r="AD32" s="471"/>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c r="C33" s="109"/>
      <c r="D33" s="373"/>
      <c r="E33" s="58"/>
      <c r="F33" s="58"/>
      <c r="G33" s="109"/>
      <c r="H33" s="269"/>
      <c r="J33" s="382"/>
      <c r="K33" s="273"/>
      <c r="L33" s="273"/>
      <c r="M33" s="398"/>
      <c r="N33" s="431"/>
      <c r="O33" s="109"/>
      <c r="P33" s="269"/>
      <c r="R33" s="270"/>
      <c r="S33" s="109"/>
      <c r="T33" s="109"/>
      <c r="U33" s="58"/>
      <c r="V33" s="58"/>
      <c r="W33" s="427"/>
      <c r="X33" s="269"/>
      <c r="Z33" s="270"/>
      <c r="AA33" s="519"/>
      <c r="AB33" s="519"/>
      <c r="AC33" s="521"/>
      <c r="AD33" s="471"/>
      <c r="AE33" s="109"/>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c r="C34" s="109"/>
      <c r="D34" s="373"/>
      <c r="E34" s="58"/>
      <c r="F34" s="58"/>
      <c r="G34" s="61"/>
      <c r="H34" s="269"/>
      <c r="J34" s="380"/>
      <c r="K34" s="294"/>
      <c r="L34" s="294"/>
      <c r="M34" s="396"/>
      <c r="N34" s="391"/>
      <c r="O34" s="61"/>
      <c r="P34" s="269"/>
      <c r="R34" s="270"/>
      <c r="S34" s="109"/>
      <c r="T34" s="109"/>
      <c r="U34" s="58"/>
      <c r="V34" s="58"/>
      <c r="W34" s="61"/>
      <c r="X34" s="269"/>
      <c r="Z34" s="270"/>
      <c r="AA34" s="109"/>
      <c r="AB34" s="109"/>
      <c r="AC34" s="58"/>
      <c r="AD34" s="471"/>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c r="C35" s="109"/>
      <c r="D35" s="373"/>
      <c r="E35" s="58"/>
      <c r="F35" s="58"/>
      <c r="G35" s="61"/>
      <c r="H35" s="269"/>
      <c r="J35" s="382"/>
      <c r="K35" s="273"/>
      <c r="L35" s="273"/>
      <c r="M35" s="398"/>
      <c r="N35" s="431"/>
      <c r="O35" s="109"/>
      <c r="P35" s="269"/>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270"/>
      <c r="C36" s="294"/>
      <c r="D36" s="294"/>
      <c r="E36" s="391"/>
      <c r="F36" s="58"/>
      <c r="G36" s="61"/>
      <c r="H36" s="269"/>
      <c r="J36" s="380"/>
      <c r="K36" s="294"/>
      <c r="L36" s="294"/>
      <c r="M36" s="396"/>
      <c r="N36" s="391"/>
      <c r="O36" s="109"/>
      <c r="P36" s="269"/>
      <c r="R36" s="270"/>
      <c r="S36" s="294"/>
      <c r="T36" s="294"/>
      <c r="U36" s="391"/>
      <c r="V36" s="295"/>
      <c r="W36" s="109"/>
      <c r="X36" s="269"/>
      <c r="Z36" s="401"/>
      <c r="AA36" s="273"/>
      <c r="AB36" s="273"/>
      <c r="AC36" s="402"/>
      <c r="AD36" s="402"/>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270"/>
      <c r="C37" s="430"/>
      <c r="D37" s="430"/>
      <c r="E37" s="431"/>
      <c r="F37" s="58"/>
      <c r="G37" s="109"/>
      <c r="H37" s="269"/>
      <c r="J37" s="270"/>
      <c r="K37" s="109"/>
      <c r="L37" s="109"/>
      <c r="M37" s="58"/>
      <c r="N37" s="58"/>
      <c r="O37" s="61"/>
      <c r="P37" s="269"/>
      <c r="R37" s="270"/>
      <c r="S37" s="294"/>
      <c r="T37" s="294"/>
      <c r="U37" s="391"/>
      <c r="V37" s="295"/>
      <c r="W37" s="61"/>
      <c r="X37" s="269"/>
      <c r="Z37" s="403"/>
      <c r="AA37" s="294"/>
      <c r="AB37" s="294"/>
      <c r="AC37" s="391"/>
      <c r="AD37" s="391"/>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270"/>
      <c r="C38" s="109"/>
      <c r="D38" s="373"/>
      <c r="E38" s="58"/>
      <c r="F38" s="58"/>
      <c r="G38" s="61"/>
      <c r="H38" s="269"/>
      <c r="J38" s="270"/>
      <c r="K38" s="109"/>
      <c r="L38" s="109"/>
      <c r="M38" s="58"/>
      <c r="N38" s="58"/>
      <c r="O38" s="61"/>
      <c r="P38" s="269"/>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270"/>
      <c r="C39" s="273"/>
      <c r="D39" s="273"/>
      <c r="E39" s="402"/>
      <c r="F39" s="58"/>
      <c r="G39" s="61"/>
      <c r="H39" s="269"/>
      <c r="J39" s="270"/>
      <c r="K39" s="109"/>
      <c r="L39" s="109"/>
      <c r="M39" s="58"/>
      <c r="N39" s="58"/>
      <c r="O39" s="61"/>
      <c r="P39" s="269"/>
      <c r="R39" s="270"/>
      <c r="S39" s="273"/>
      <c r="T39" s="273"/>
      <c r="U39" s="402"/>
      <c r="V39" s="274"/>
      <c r="W39" s="61"/>
      <c r="X39" s="269"/>
      <c r="Z39" s="403"/>
      <c r="AA39" s="294"/>
      <c r="AB39" s="294"/>
      <c r="AC39" s="391"/>
      <c r="AD39" s="391"/>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270"/>
      <c r="C40" s="405"/>
      <c r="D40" s="405"/>
      <c r="E40" s="504"/>
      <c r="F40" s="58"/>
      <c r="G40" s="109"/>
      <c r="H40" s="269"/>
      <c r="J40" s="270"/>
      <c r="K40" s="109"/>
      <c r="L40" s="109"/>
      <c r="M40" s="58"/>
      <c r="N40" s="58"/>
      <c r="O40" s="61"/>
      <c r="P40" s="269"/>
      <c r="R40" s="270"/>
      <c r="S40" s="273"/>
      <c r="T40" s="273"/>
      <c r="U40" s="492"/>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270"/>
      <c r="C41" s="109"/>
      <c r="D41" s="373"/>
      <c r="E41" s="58"/>
      <c r="F41" s="58"/>
      <c r="G41" s="61"/>
      <c r="H41" s="269"/>
      <c r="J41" s="270"/>
      <c r="K41" s="109"/>
      <c r="L41" s="109"/>
      <c r="M41" s="58"/>
      <c r="N41" s="58"/>
      <c r="O41" s="109"/>
      <c r="P41" s="269"/>
      <c r="R41" s="270"/>
      <c r="S41" s="294"/>
      <c r="T41" s="294"/>
      <c r="U41" s="295"/>
      <c r="V41" s="295"/>
      <c r="W41" s="109"/>
      <c r="X41" s="269"/>
      <c r="Z41" s="403"/>
      <c r="AA41" s="294"/>
      <c r="AB41" s="294"/>
      <c r="AC41" s="391"/>
      <c r="AD41" s="391"/>
      <c r="AE41" s="61"/>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c r="C42" s="109"/>
      <c r="D42" s="373"/>
      <c r="E42" s="58"/>
      <c r="F42" s="58"/>
      <c r="G42" s="109"/>
      <c r="H42" s="269"/>
      <c r="J42" s="270"/>
      <c r="K42" s="109"/>
      <c r="L42" s="109"/>
      <c r="M42" s="58"/>
      <c r="N42" s="58"/>
      <c r="O42" s="61"/>
      <c r="P42" s="269"/>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c r="C43" s="312"/>
      <c r="D43" s="528"/>
      <c r="E43" s="58"/>
      <c r="F43" s="58"/>
      <c r="G43" s="61"/>
      <c r="H43" s="269"/>
      <c r="J43" s="270"/>
      <c r="K43" s="109"/>
      <c r="L43" s="109"/>
      <c r="M43" s="58"/>
      <c r="N43" s="58"/>
      <c r="O43" s="61"/>
      <c r="P43" s="269"/>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c r="C44" s="109"/>
      <c r="D44" s="373"/>
      <c r="E44" s="58"/>
      <c r="F44" s="58"/>
      <c r="G44" s="61"/>
      <c r="H44" s="269"/>
      <c r="J44" s="270"/>
      <c r="K44" s="109"/>
      <c r="L44" s="109"/>
      <c r="M44" s="58"/>
      <c r="N44" s="58"/>
      <c r="O44" s="61"/>
      <c r="P44" s="269"/>
      <c r="R44" s="270"/>
      <c r="S44" s="109"/>
      <c r="T44" s="109"/>
      <c r="U44" s="58"/>
      <c r="V44" s="58"/>
      <c r="W44" s="61"/>
      <c r="X44" s="269"/>
      <c r="Z44" s="270"/>
      <c r="AA44" s="109"/>
      <c r="AB44" s="109"/>
      <c r="AC44" s="58"/>
      <c r="AD44" s="58"/>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c r="C45" s="109"/>
      <c r="D45" s="373"/>
      <c r="E45" s="58"/>
      <c r="F45" s="58"/>
      <c r="G45" s="109"/>
      <c r="H45" s="269"/>
      <c r="J45" s="270"/>
      <c r="K45" s="109"/>
      <c r="L45" s="109"/>
      <c r="M45" s="58"/>
      <c r="N45" s="58"/>
      <c r="O45" s="61"/>
      <c r="P45" s="269"/>
      <c r="R45" s="270"/>
      <c r="S45" s="109"/>
      <c r="T45" s="109"/>
      <c r="U45" s="58"/>
      <c r="V45" s="58"/>
      <c r="W45" s="61"/>
      <c r="X45" s="269"/>
      <c r="Z45" s="270"/>
      <c r="AA45" s="109"/>
      <c r="AB45" s="109"/>
      <c r="AC45" s="58"/>
      <c r="AD45" s="58"/>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c r="C46" s="109"/>
      <c r="D46" s="373"/>
      <c r="E46" s="58"/>
      <c r="F46" s="58"/>
      <c r="G46" s="61"/>
      <c r="H46" s="269"/>
      <c r="J46" s="270"/>
      <c r="K46" s="109"/>
      <c r="L46" s="109"/>
      <c r="M46" s="58"/>
      <c r="N46" s="58"/>
      <c r="O46" s="61"/>
      <c r="P46" s="269"/>
      <c r="R46" s="270"/>
      <c r="S46" s="109"/>
      <c r="T46" s="109"/>
      <c r="U46" s="58"/>
      <c r="V46" s="58"/>
      <c r="W46" s="61"/>
      <c r="X46" s="269"/>
      <c r="Z46" s="270"/>
      <c r="AA46" s="109"/>
      <c r="AB46" s="109"/>
      <c r="AC46" s="58"/>
      <c r="AD46" s="58"/>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c r="C47" s="109"/>
      <c r="D47" s="373"/>
      <c r="E47" s="344"/>
      <c r="F47" s="344"/>
      <c r="G47" s="61"/>
      <c r="H47" s="269"/>
      <c r="J47" s="270"/>
      <c r="K47" s="109"/>
      <c r="L47" s="109"/>
      <c r="M47" s="58"/>
      <c r="N47" s="58"/>
      <c r="O47" s="61"/>
      <c r="P47" s="269"/>
      <c r="R47" s="270"/>
      <c r="S47" s="109"/>
      <c r="T47" s="109"/>
      <c r="U47" s="58"/>
      <c r="V47" s="58"/>
      <c r="W47" s="109"/>
      <c r="X47" s="269"/>
      <c r="Z47" s="270"/>
      <c r="AA47" s="109"/>
      <c r="AB47" s="109"/>
      <c r="AC47" s="58"/>
      <c r="AD47" s="58"/>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c r="C48" s="109"/>
      <c r="D48" s="373"/>
      <c r="E48" s="344"/>
      <c r="F48" s="344"/>
      <c r="G48" s="109"/>
      <c r="H48" s="269"/>
      <c r="J48" s="270"/>
      <c r="K48" s="109"/>
      <c r="L48" s="109"/>
      <c r="M48" s="58"/>
      <c r="N48" s="58"/>
      <c r="O48" s="61"/>
      <c r="P48" s="269"/>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c r="C49" s="312"/>
      <c r="D49" s="373"/>
      <c r="E49" s="58"/>
      <c r="F49" s="58"/>
      <c r="G49" s="61"/>
      <c r="H49" s="269"/>
      <c r="J49" s="270"/>
      <c r="K49" s="109"/>
      <c r="L49" s="109"/>
      <c r="M49" s="58"/>
      <c r="N49" s="58"/>
      <c r="O49" s="61"/>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c r="C50" s="109"/>
      <c r="D50" s="373"/>
      <c r="E50" s="58"/>
      <c r="F50" s="58"/>
      <c r="G50" s="61"/>
      <c r="H50" s="269"/>
      <c r="J50" s="270"/>
      <c r="K50" s="109"/>
      <c r="L50" s="109"/>
      <c r="M50" s="58"/>
      <c r="N50" s="58"/>
      <c r="O50" s="61"/>
      <c r="P50" s="269"/>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c r="C51" s="109"/>
      <c r="D51" s="373"/>
      <c r="E51" s="58"/>
      <c r="F51" s="58"/>
      <c r="G51" s="61"/>
      <c r="H51" s="269"/>
      <c r="J51" s="270"/>
      <c r="K51" s="109"/>
      <c r="L51" s="109"/>
      <c r="M51" s="58"/>
      <c r="N51" s="58"/>
      <c r="O51" s="61"/>
      <c r="P51" s="269"/>
      <c r="R51" s="270"/>
      <c r="S51" s="294"/>
      <c r="T51" s="294"/>
      <c r="U51" s="295"/>
      <c r="V51" s="58"/>
      <c r="W51" s="109"/>
      <c r="X51" s="269"/>
      <c r="Z51" s="270"/>
      <c r="AA51" s="109"/>
      <c r="AB51" s="109"/>
      <c r="AC51" s="58"/>
      <c r="AD51" s="58"/>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c r="C52" s="109"/>
      <c r="D52" s="373"/>
      <c r="E52" s="58"/>
      <c r="F52" s="58"/>
      <c r="G52" s="109"/>
      <c r="H52" s="269"/>
      <c r="J52" s="270"/>
      <c r="K52" s="109"/>
      <c r="L52" s="109"/>
      <c r="M52" s="58"/>
      <c r="N52" s="58"/>
      <c r="O52" s="61"/>
      <c r="P52" s="269"/>
      <c r="R52" s="270"/>
      <c r="S52" s="273"/>
      <c r="T52" s="273"/>
      <c r="U52" s="402"/>
      <c r="V52" s="58"/>
      <c r="W52" s="61"/>
      <c r="X52" s="269"/>
      <c r="Z52" s="380"/>
      <c r="AA52" s="273"/>
      <c r="AB52" s="273"/>
      <c r="AC52" s="395"/>
      <c r="AD52" s="58"/>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c r="C53" s="312"/>
      <c r="D53" s="528"/>
      <c r="E53" s="58"/>
      <c r="F53" s="58"/>
      <c r="G53" s="427"/>
      <c r="H53" s="269"/>
      <c r="J53" s="270"/>
      <c r="K53" s="109"/>
      <c r="L53" s="109"/>
      <c r="M53" s="58"/>
      <c r="N53" s="58"/>
      <c r="O53" s="61"/>
      <c r="P53" s="269"/>
      <c r="R53" s="270"/>
      <c r="S53" s="294"/>
      <c r="T53" s="294"/>
      <c r="U53" s="391"/>
      <c r="V53" s="58"/>
      <c r="W53" s="61"/>
      <c r="X53" s="269"/>
      <c r="Z53" s="380"/>
      <c r="AA53" s="294"/>
      <c r="AB53" s="294"/>
      <c r="AC53" s="409"/>
      <c r="AD53" s="58"/>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c r="C54" s="528"/>
      <c r="D54" s="392"/>
      <c r="E54" s="58"/>
      <c r="F54" s="58"/>
      <c r="G54" s="427"/>
      <c r="H54" s="269"/>
      <c r="J54" s="403"/>
      <c r="K54" s="294"/>
      <c r="L54" s="294"/>
      <c r="M54" s="391"/>
      <c r="N54" s="391"/>
      <c r="O54" s="109"/>
      <c r="P54" s="269"/>
      <c r="R54" s="270"/>
      <c r="S54" s="273"/>
      <c r="T54" s="273"/>
      <c r="U54" s="402"/>
      <c r="V54" s="58"/>
      <c r="W54" s="61"/>
      <c r="X54" s="269"/>
      <c r="Z54" s="380"/>
      <c r="AA54" s="273"/>
      <c r="AB54" s="273"/>
      <c r="AC54" s="395"/>
      <c r="AD54" s="58"/>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c r="C55" s="533"/>
      <c r="D55" s="430"/>
      <c r="E55" s="431"/>
      <c r="F55" s="58"/>
      <c r="G55" s="109"/>
      <c r="H55" s="269"/>
      <c r="J55" s="401"/>
      <c r="K55" s="273"/>
      <c r="L55" s="273"/>
      <c r="M55" s="402"/>
      <c r="N55" s="402"/>
      <c r="O55" s="61"/>
      <c r="P55" s="269"/>
      <c r="R55" s="270"/>
      <c r="S55" s="294"/>
      <c r="T55" s="294"/>
      <c r="U55" s="391"/>
      <c r="V55" s="58"/>
      <c r="W55" s="109"/>
      <c r="X55" s="269"/>
      <c r="Z55" s="380"/>
      <c r="AA55" s="534"/>
      <c r="AB55" s="294"/>
      <c r="AC55" s="409"/>
      <c r="AD55" s="58"/>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c r="C56" s="109"/>
      <c r="D56" s="373"/>
      <c r="E56" s="58"/>
      <c r="F56" s="58"/>
      <c r="G56" s="61"/>
      <c r="H56" s="269"/>
      <c r="J56" s="403"/>
      <c r="K56" s="294"/>
      <c r="L56" s="294"/>
      <c r="M56" s="391"/>
      <c r="N56" s="391"/>
      <c r="O56" s="61"/>
      <c r="P56" s="269"/>
      <c r="R56" s="270"/>
      <c r="S56" s="430"/>
      <c r="T56" s="430"/>
      <c r="U56" s="431"/>
      <c r="V56" s="58"/>
      <c r="W56" s="109"/>
      <c r="X56" s="269"/>
      <c r="Z56" s="380"/>
      <c r="AA56" s="535"/>
      <c r="AB56" s="273"/>
      <c r="AC56" s="395"/>
      <c r="AD56" s="58"/>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c r="C57" s="109"/>
      <c r="D57" s="373"/>
      <c r="E57" s="58"/>
      <c r="F57" s="58"/>
      <c r="G57" s="109"/>
      <c r="H57" s="269"/>
      <c r="J57" s="401"/>
      <c r="K57" s="273"/>
      <c r="L57" s="273"/>
      <c r="M57" s="402"/>
      <c r="N57" s="402"/>
      <c r="O57" s="61"/>
      <c r="P57" s="269"/>
      <c r="R57" s="270"/>
      <c r="S57" s="294"/>
      <c r="T57" s="294"/>
      <c r="U57" s="295"/>
      <c r="V57" s="58"/>
      <c r="W57" s="532"/>
      <c r="X57" s="269"/>
      <c r="Z57" s="380"/>
      <c r="AA57" s="294"/>
      <c r="AB57" s="294"/>
      <c r="AC57" s="409"/>
      <c r="AD57" s="391"/>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270"/>
      <c r="C58" s="430"/>
      <c r="D58" s="430"/>
      <c r="E58" s="431"/>
      <c r="F58" s="58"/>
      <c r="G58" s="61"/>
      <c r="H58" s="269"/>
      <c r="J58" s="403"/>
      <c r="K58" s="294"/>
      <c r="L58" s="294"/>
      <c r="M58" s="391"/>
      <c r="N58" s="391"/>
      <c r="O58" s="61"/>
      <c r="P58" s="269"/>
      <c r="R58" s="270"/>
      <c r="S58" s="273"/>
      <c r="T58" s="273"/>
      <c r="U58" s="402"/>
      <c r="V58" s="58"/>
      <c r="W58" s="109"/>
      <c r="X58" s="269"/>
      <c r="Z58" s="382"/>
      <c r="AA58" s="535"/>
      <c r="AB58" s="273"/>
      <c r="AC58" s="395"/>
      <c r="AD58" s="402"/>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270"/>
      <c r="C59" s="109"/>
      <c r="D59" s="373"/>
      <c r="E59" s="58"/>
      <c r="F59" s="58"/>
      <c r="G59" s="61"/>
      <c r="H59" s="269"/>
      <c r="J59" s="380"/>
      <c r="K59" s="294"/>
      <c r="L59" s="294"/>
      <c r="M59" s="396"/>
      <c r="N59" s="391"/>
      <c r="O59" s="61"/>
      <c r="P59" s="269"/>
      <c r="R59" s="270"/>
      <c r="S59" s="273"/>
      <c r="T59" s="273"/>
      <c r="U59" s="402"/>
      <c r="V59" s="274"/>
      <c r="W59" s="109"/>
      <c r="X59" s="269"/>
      <c r="Z59" s="380"/>
      <c r="AA59" s="294"/>
      <c r="AB59" s="294"/>
      <c r="AC59" s="409"/>
      <c r="AD59" s="391"/>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270"/>
      <c r="C60" s="109"/>
      <c r="D60" s="373"/>
      <c r="E60" s="58"/>
      <c r="F60" s="58"/>
      <c r="G60" s="61"/>
      <c r="H60" s="269"/>
      <c r="J60" s="380"/>
      <c r="K60" s="294"/>
      <c r="L60" s="294"/>
      <c r="M60" s="396"/>
      <c r="N60" s="391"/>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270"/>
      <c r="C61" s="109"/>
      <c r="D61" s="373"/>
      <c r="E61" s="58"/>
      <c r="F61" s="58"/>
      <c r="G61" s="109"/>
      <c r="H61" s="269"/>
      <c r="J61" s="382"/>
      <c r="K61" s="273"/>
      <c r="L61" s="273"/>
      <c r="M61" s="398"/>
      <c r="N61" s="431"/>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270"/>
      <c r="C62" s="109"/>
      <c r="D62" s="373"/>
      <c r="E62" s="58"/>
      <c r="F62" s="58"/>
      <c r="G62" s="109"/>
      <c r="H62" s="269"/>
      <c r="J62" s="380"/>
      <c r="K62" s="294"/>
      <c r="L62" s="294"/>
      <c r="M62" s="441"/>
      <c r="N62" s="295"/>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270"/>
      <c r="C63" s="109"/>
      <c r="D63" s="373"/>
      <c r="E63" s="58"/>
      <c r="F63" s="58"/>
      <c r="G63" s="109"/>
      <c r="H63" s="269"/>
      <c r="J63" s="270"/>
      <c r="K63" s="109"/>
      <c r="L63" s="109"/>
      <c r="M63" s="58"/>
      <c r="N63" s="58"/>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270"/>
      <c r="C64" s="109"/>
      <c r="D64" s="373"/>
      <c r="E64" s="58"/>
      <c r="F64" s="58"/>
      <c r="G64" s="109"/>
      <c r="H64" s="269"/>
      <c r="J64" s="270"/>
      <c r="K64" s="109"/>
      <c r="L64" s="109"/>
      <c r="M64" s="58"/>
      <c r="N64" s="58"/>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c r="C65" s="109"/>
      <c r="D65" s="373"/>
      <c r="E65" s="58"/>
      <c r="F65" s="58"/>
      <c r="G65" s="61"/>
      <c r="H65" s="269"/>
      <c r="J65" s="270"/>
      <c r="K65" s="109"/>
      <c r="L65" s="109"/>
      <c r="M65" s="58"/>
      <c r="N65" s="58"/>
      <c r="O65" s="61"/>
      <c r="P65" s="269"/>
      <c r="R65" s="403"/>
      <c r="S65" s="465"/>
      <c r="T65" s="465"/>
      <c r="U65" s="492"/>
      <c r="V65" s="492"/>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c r="C66" s="109"/>
      <c r="D66" s="373"/>
      <c r="E66" s="58"/>
      <c r="F66" s="58"/>
      <c r="G66" s="61"/>
      <c r="H66" s="269"/>
      <c r="J66" s="270"/>
      <c r="K66" s="109"/>
      <c r="L66" s="109"/>
      <c r="M66" s="58"/>
      <c r="N66" s="58"/>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c r="C67" s="109"/>
      <c r="D67" s="373"/>
      <c r="E67" s="58"/>
      <c r="F67" s="58"/>
      <c r="G67" s="109"/>
      <c r="H67" s="298"/>
      <c r="J67" s="270"/>
      <c r="K67" s="109"/>
      <c r="L67" s="109"/>
      <c r="M67" s="58"/>
      <c r="N67" s="58"/>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c r="C68" s="109"/>
      <c r="D68" s="373"/>
      <c r="E68" s="58"/>
      <c r="F68" s="58"/>
      <c r="G68" s="109"/>
      <c r="H68" s="269"/>
      <c r="J68" s="270"/>
      <c r="K68" s="109"/>
      <c r="L68" s="109"/>
      <c r="M68" s="58"/>
      <c r="N68" s="58"/>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c r="C69" s="109"/>
      <c r="D69" s="373"/>
      <c r="E69" s="58"/>
      <c r="F69" s="58"/>
      <c r="G69" s="61"/>
      <c r="H69" s="269"/>
      <c r="J69" s="401"/>
      <c r="K69" s="273"/>
      <c r="L69" s="273"/>
      <c r="M69" s="402"/>
      <c r="N69" s="402"/>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c r="C70" s="109"/>
      <c r="D70" s="373"/>
      <c r="E70" s="58"/>
      <c r="F70" s="58"/>
      <c r="G70" s="61"/>
      <c r="H70" s="269"/>
      <c r="J70" s="403"/>
      <c r="K70" s="294"/>
      <c r="L70" s="294"/>
      <c r="M70" s="391"/>
      <c r="N70" s="391"/>
      <c r="O70" s="61"/>
      <c r="P70" s="269"/>
      <c r="R70" s="403"/>
      <c r="S70" s="273"/>
      <c r="T70" s="273"/>
      <c r="U70" s="274"/>
      <c r="V70" s="274"/>
      <c r="W70" s="61"/>
      <c r="X70" s="269"/>
      <c r="Z70" s="516"/>
      <c r="AA70" s="463"/>
      <c r="AB70" s="463"/>
      <c r="AC70" s="474"/>
      <c r="AD70" s="474"/>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c r="C71" s="294"/>
      <c r="D71" s="294"/>
      <c r="E71" s="391"/>
      <c r="F71" s="58"/>
      <c r="G71" s="61"/>
      <c r="H71" s="269"/>
      <c r="J71" s="401"/>
      <c r="K71" s="273"/>
      <c r="L71" s="273"/>
      <c r="M71" s="402"/>
      <c r="N71" s="402"/>
      <c r="O71" s="61"/>
      <c r="P71" s="269"/>
      <c r="R71" s="382"/>
      <c r="S71" s="273"/>
      <c r="T71" s="273"/>
      <c r="U71" s="383"/>
      <c r="V71" s="410"/>
      <c r="W71" s="109"/>
      <c r="X71" s="269"/>
      <c r="Z71" s="537"/>
      <c r="AA71" s="460"/>
      <c r="AB71" s="460"/>
      <c r="AC71" s="470"/>
      <c r="AD71" s="470"/>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c r="C72" s="273"/>
      <c r="D72" s="273"/>
      <c r="E72" s="402"/>
      <c r="F72" s="58"/>
      <c r="G72" s="61"/>
      <c r="H72" s="269"/>
      <c r="J72" s="403"/>
      <c r="K72" s="294"/>
      <c r="L72" s="294"/>
      <c r="M72" s="391"/>
      <c r="N72" s="391"/>
      <c r="O72" s="61"/>
      <c r="P72" s="269"/>
      <c r="R72" s="380"/>
      <c r="S72" s="294"/>
      <c r="T72" s="294"/>
      <c r="U72" s="441"/>
      <c r="V72" s="295"/>
      <c r="W72" s="61"/>
      <c r="X72" s="269"/>
      <c r="Z72" s="516"/>
      <c r="AA72" s="463"/>
      <c r="AB72" s="463"/>
      <c r="AC72" s="474"/>
      <c r="AD72" s="474"/>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c r="C73" s="294"/>
      <c r="D73" s="294"/>
      <c r="E73" s="391"/>
      <c r="F73" s="58"/>
      <c r="G73" s="61"/>
      <c r="H73" s="269"/>
      <c r="J73" s="401"/>
      <c r="K73" s="273"/>
      <c r="L73" s="273"/>
      <c r="M73" s="402"/>
      <c r="N73" s="402"/>
      <c r="O73" s="61"/>
      <c r="P73" s="269"/>
      <c r="R73" s="270"/>
      <c r="S73" s="312"/>
      <c r="T73" s="109"/>
      <c r="U73" s="58"/>
      <c r="V73" s="58"/>
      <c r="W73" s="427"/>
      <c r="X73" s="298"/>
      <c r="Z73" s="537"/>
      <c r="AA73" s="460"/>
      <c r="AB73" s="460"/>
      <c r="AC73" s="470"/>
      <c r="AD73" s="470"/>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c r="C74" s="273"/>
      <c r="D74" s="273"/>
      <c r="E74" s="402"/>
      <c r="F74" s="58"/>
      <c r="G74" s="61"/>
      <c r="H74" s="269"/>
      <c r="J74" s="403"/>
      <c r="K74" s="294"/>
      <c r="L74" s="294"/>
      <c r="M74" s="391"/>
      <c r="N74" s="391"/>
      <c r="O74" s="61"/>
      <c r="P74" s="269"/>
      <c r="R74" s="270"/>
      <c r="S74" s="384"/>
      <c r="T74" s="109"/>
      <c r="U74" s="58"/>
      <c r="V74" s="58"/>
      <c r="W74" s="61"/>
      <c r="X74" s="269"/>
      <c r="Z74" s="516"/>
      <c r="AA74" s="463"/>
      <c r="AB74" s="463"/>
      <c r="AC74" s="474"/>
      <c r="AD74" s="474"/>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c r="C75" s="294"/>
      <c r="D75" s="294"/>
      <c r="E75" s="391"/>
      <c r="F75" s="58"/>
      <c r="G75" s="61"/>
      <c r="H75" s="269"/>
      <c r="J75" s="401"/>
      <c r="K75" s="273"/>
      <c r="L75" s="273"/>
      <c r="M75" s="402"/>
      <c r="N75" s="402"/>
      <c r="O75" s="61"/>
      <c r="P75" s="269"/>
      <c r="R75" s="270"/>
      <c r="S75" s="384"/>
      <c r="T75" s="109"/>
      <c r="U75" s="58"/>
      <c r="V75" s="58"/>
      <c r="W75" s="109"/>
      <c r="X75" s="269"/>
      <c r="Z75" s="476"/>
      <c r="AA75" s="463"/>
      <c r="AB75" s="460"/>
      <c r="AC75" s="470"/>
      <c r="AD75" s="470"/>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c r="C76" s="312"/>
      <c r="D76" s="373"/>
      <c r="E76" s="58"/>
      <c r="F76" s="58"/>
      <c r="G76" s="61"/>
      <c r="H76" s="269"/>
      <c r="J76" s="270"/>
      <c r="K76" s="109"/>
      <c r="L76" s="109"/>
      <c r="M76" s="58"/>
      <c r="N76" s="58"/>
      <c r="O76" s="61"/>
      <c r="P76" s="269"/>
      <c r="R76" s="270"/>
      <c r="S76" s="294"/>
      <c r="T76" s="294"/>
      <c r="U76" s="295"/>
      <c r="V76" s="58"/>
      <c r="W76" s="61"/>
      <c r="X76" s="269"/>
      <c r="Z76" s="476"/>
      <c r="AA76" s="460"/>
      <c r="AB76" s="460"/>
      <c r="AC76" s="461"/>
      <c r="AD76" s="461"/>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c r="C77" s="109"/>
      <c r="D77" s="373"/>
      <c r="E77" s="58"/>
      <c r="F77" s="58"/>
      <c r="G77" s="61"/>
      <c r="H77" s="269"/>
      <c r="J77" s="270"/>
      <c r="K77" s="109"/>
      <c r="L77" s="109"/>
      <c r="M77" s="58"/>
      <c r="N77" s="58"/>
      <c r="O77" s="61"/>
      <c r="P77" s="269"/>
      <c r="R77" s="270"/>
      <c r="S77" s="273"/>
      <c r="T77" s="273"/>
      <c r="U77" s="274"/>
      <c r="V77" s="58"/>
      <c r="W77" s="61"/>
      <c r="X77" s="269"/>
      <c r="Z77" s="476"/>
      <c r="AA77" s="463"/>
      <c r="AB77" s="463"/>
      <c r="AC77" s="464"/>
      <c r="AD77" s="464"/>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c r="C78" s="109"/>
      <c r="D78" s="373"/>
      <c r="E78" s="58"/>
      <c r="F78" s="58"/>
      <c r="G78" s="61"/>
      <c r="H78" s="269"/>
      <c r="J78" s="270"/>
      <c r="K78" s="109"/>
      <c r="L78" s="109"/>
      <c r="M78" s="58"/>
      <c r="N78" s="58"/>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c r="C79" s="294"/>
      <c r="D79" s="294"/>
      <c r="E79" s="391"/>
      <c r="F79" s="370"/>
      <c r="G79" s="195"/>
      <c r="H79" s="371"/>
      <c r="J79" s="270"/>
      <c r="K79" s="109"/>
      <c r="L79" s="109"/>
      <c r="M79" s="58"/>
      <c r="N79" s="58"/>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270"/>
      <c r="C80" s="326"/>
      <c r="D80" s="326"/>
      <c r="E80" s="370"/>
      <c r="F80" s="370"/>
      <c r="G80" s="195"/>
      <c r="H80" s="371"/>
      <c r="J80" s="270"/>
      <c r="K80" s="109"/>
      <c r="L80" s="109"/>
      <c r="M80" s="58"/>
      <c r="N80" s="58"/>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c r="C81" s="273"/>
      <c r="D81" s="273"/>
      <c r="E81" s="402"/>
      <c r="F81" s="274"/>
      <c r="G81" s="326"/>
      <c r="H81" s="371"/>
      <c r="J81" s="270"/>
      <c r="K81" s="109"/>
      <c r="L81" s="109"/>
      <c r="M81" s="58"/>
      <c r="N81" s="58"/>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c r="C82" s="294"/>
      <c r="D82" s="294"/>
      <c r="E82" s="391"/>
      <c r="F82" s="295"/>
      <c r="G82" s="195"/>
      <c r="H82" s="371"/>
      <c r="J82" s="380"/>
      <c r="K82" s="430"/>
      <c r="L82" s="430"/>
      <c r="M82" s="431"/>
      <c r="N82" s="58"/>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270"/>
      <c r="C83" s="326"/>
      <c r="D83" s="326"/>
      <c r="E83" s="370"/>
      <c r="F83" s="385"/>
      <c r="G83" s="195"/>
      <c r="H83" s="371"/>
      <c r="J83" s="382"/>
      <c r="K83" s="405"/>
      <c r="L83" s="405"/>
      <c r="M83" s="504"/>
      <c r="N83" s="58"/>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c r="C84" s="326"/>
      <c r="D84" s="326"/>
      <c r="E84" s="370"/>
      <c r="F84" s="385"/>
      <c r="G84" s="195"/>
      <c r="H84" s="371"/>
      <c r="J84" s="380"/>
      <c r="K84" s="273"/>
      <c r="L84" s="273"/>
      <c r="M84" s="402"/>
      <c r="N84" s="58"/>
      <c r="O84" s="61"/>
      <c r="P84" s="269"/>
      <c r="R84" s="270"/>
      <c r="S84" s="109"/>
      <c r="T84" s="109"/>
      <c r="U84" s="58"/>
      <c r="V84" s="58"/>
      <c r="W84" s="109"/>
      <c r="X84" s="298"/>
      <c r="Z84" s="401"/>
      <c r="AA84" s="460"/>
      <c r="AB84" s="460"/>
      <c r="AC84" s="470"/>
      <c r="AD84" s="470"/>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437"/>
      <c r="C85" s="326"/>
      <c r="D85" s="326"/>
      <c r="E85" s="370"/>
      <c r="F85" s="385"/>
      <c r="G85" s="195"/>
      <c r="H85" s="371"/>
      <c r="J85" s="382"/>
      <c r="K85" s="294"/>
      <c r="L85" s="294"/>
      <c r="M85" s="396"/>
      <c r="N85" s="58"/>
      <c r="O85" s="61"/>
      <c r="P85" s="269"/>
      <c r="R85" s="270"/>
      <c r="S85" s="384"/>
      <c r="T85" s="109"/>
      <c r="U85" s="58"/>
      <c r="V85" s="58"/>
      <c r="W85" s="61"/>
      <c r="X85" s="269"/>
      <c r="Z85" s="516"/>
      <c r="AA85" s="463"/>
      <c r="AB85" s="463"/>
      <c r="AC85" s="474"/>
      <c r="AD85" s="474"/>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369"/>
      <c r="C86" s="326"/>
      <c r="D86" s="326"/>
      <c r="E86" s="370"/>
      <c r="F86" s="385"/>
      <c r="G86" s="326"/>
      <c r="H86" s="371"/>
      <c r="J86" s="380"/>
      <c r="K86" s="294"/>
      <c r="L86" s="294"/>
      <c r="M86" s="396"/>
      <c r="N86" s="391"/>
      <c r="O86" s="61"/>
      <c r="P86" s="269"/>
      <c r="R86" s="270"/>
      <c r="S86" s="294"/>
      <c r="T86" s="411"/>
      <c r="U86" s="295"/>
      <c r="V86" s="58"/>
      <c r="W86" s="61"/>
      <c r="X86" s="269"/>
      <c r="Z86" s="537"/>
      <c r="AA86" s="460"/>
      <c r="AB86" s="460"/>
      <c r="AC86" s="470"/>
      <c r="AD86" s="470"/>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c r="C87" s="326"/>
      <c r="D87" s="326"/>
      <c r="E87" s="370"/>
      <c r="F87" s="385"/>
      <c r="G87" s="326"/>
      <c r="H87" s="386"/>
      <c r="J87" s="382"/>
      <c r="K87" s="273"/>
      <c r="L87" s="273"/>
      <c r="M87" s="541"/>
      <c r="N87" s="402"/>
      <c r="O87" s="109"/>
      <c r="P87" s="269"/>
      <c r="R87" s="270"/>
      <c r="S87" s="273"/>
      <c r="T87" s="413"/>
      <c r="U87" s="274"/>
      <c r="V87" s="58"/>
      <c r="W87" s="61"/>
      <c r="X87" s="269"/>
      <c r="Z87" s="516"/>
      <c r="AA87" s="463"/>
      <c r="AB87" s="463"/>
      <c r="AC87" s="474"/>
      <c r="AD87" s="474"/>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c r="C88" s="326"/>
      <c r="D88" s="326"/>
      <c r="E88" s="370"/>
      <c r="F88" s="385"/>
      <c r="G88" s="195"/>
      <c r="H88" s="371"/>
      <c r="J88" s="382"/>
      <c r="K88" s="430"/>
      <c r="L88" s="430"/>
      <c r="M88" s="542"/>
      <c r="N88" s="431"/>
      <c r="O88" s="109"/>
      <c r="P88" s="269"/>
      <c r="R88" s="270"/>
      <c r="S88" s="294"/>
      <c r="T88" s="411"/>
      <c r="U88" s="295"/>
      <c r="V88" s="58"/>
      <c r="W88" s="61"/>
      <c r="X88" s="269"/>
      <c r="Z88" s="537"/>
      <c r="AA88" s="460"/>
      <c r="AB88" s="460"/>
      <c r="AC88" s="470"/>
      <c r="AD88" s="470"/>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c r="C89" s="326"/>
      <c r="D89" s="326"/>
      <c r="E89" s="370"/>
      <c r="F89" s="385"/>
      <c r="G89" s="326"/>
      <c r="H89" s="371"/>
      <c r="J89" s="543"/>
      <c r="K89" s="536"/>
      <c r="L89" s="536"/>
      <c r="M89" s="544"/>
      <c r="N89" s="545"/>
      <c r="O89" s="536"/>
      <c r="P89" s="546"/>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c r="C90" s="326"/>
      <c r="D90" s="326"/>
      <c r="E90" s="370"/>
      <c r="F90" s="385"/>
      <c r="G90" s="326"/>
      <c r="H90" s="371"/>
      <c r="J90" s="380"/>
      <c r="K90" s="294"/>
      <c r="L90" s="294"/>
      <c r="M90" s="409"/>
      <c r="N90" s="391"/>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c r="C91" s="326"/>
      <c r="D91" s="326"/>
      <c r="E91" s="370"/>
      <c r="F91" s="385"/>
      <c r="G91" s="326"/>
      <c r="H91" s="386"/>
      <c r="J91" s="382"/>
      <c r="K91" s="394"/>
      <c r="L91" s="273"/>
      <c r="M91" s="395"/>
      <c r="N91" s="402"/>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c r="C92" s="326"/>
      <c r="D92" s="326"/>
      <c r="E92" s="370"/>
      <c r="F92" s="385"/>
      <c r="G92" s="326"/>
      <c r="H92" s="371"/>
      <c r="J92" s="380"/>
      <c r="K92" s="294"/>
      <c r="L92" s="294"/>
      <c r="M92" s="409"/>
      <c r="N92" s="391"/>
      <c r="O92" s="61"/>
      <c r="P92" s="269"/>
      <c r="R92" s="270"/>
      <c r="S92" s="548"/>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c r="C93" s="326"/>
      <c r="D93" s="326"/>
      <c r="E93" s="370"/>
      <c r="F93" s="385"/>
      <c r="G93" s="326"/>
      <c r="H93" s="371"/>
      <c r="J93" s="382"/>
      <c r="K93" s="273"/>
      <c r="L93" s="273"/>
      <c r="M93" s="395"/>
      <c r="N93" s="431"/>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c r="C94" s="326"/>
      <c r="D94" s="326"/>
      <c r="E94" s="370"/>
      <c r="F94" s="385"/>
      <c r="G94" s="326"/>
      <c r="H94" s="371"/>
      <c r="J94" s="380"/>
      <c r="K94" s="294"/>
      <c r="L94" s="294"/>
      <c r="M94" s="409"/>
      <c r="N94" s="391"/>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c r="C95" s="326"/>
      <c r="D95" s="326"/>
      <c r="E95" s="370"/>
      <c r="F95" s="385"/>
      <c r="G95" s="326"/>
      <c r="H95" s="371"/>
      <c r="J95" s="382"/>
      <c r="K95" s="273"/>
      <c r="L95" s="273"/>
      <c r="M95" s="395"/>
      <c r="N95" s="431"/>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c r="C96" s="326"/>
      <c r="D96" s="326"/>
      <c r="E96" s="370"/>
      <c r="F96" s="385"/>
      <c r="G96" s="195"/>
      <c r="H96" s="371"/>
      <c r="J96" s="380"/>
      <c r="K96" s="294"/>
      <c r="L96" s="294"/>
      <c r="M96" s="409"/>
      <c r="N96" s="391"/>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c r="AA97" s="463"/>
      <c r="AB97" s="463"/>
      <c r="AC97" s="470"/>
      <c r="AD97" s="470"/>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c r="AA109" s="535"/>
      <c r="AB109" s="273"/>
      <c r="AC109" s="383"/>
      <c r="AD109" s="410"/>
      <c r="AE109" s="61"/>
      <c r="AF109" s="269"/>
      <c r="AH109" s="270"/>
      <c r="AI109" s="61"/>
      <c r="AJ109" s="550"/>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3"/>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5"/>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54"/>
      <c r="C998" s="555"/>
      <c r="D998" s="109"/>
      <c r="E998" s="556"/>
      <c r="F998" s="556"/>
      <c r="G998" s="557"/>
      <c r="H998" s="558" t="b">
        <v>0</v>
      </c>
      <c r="I998" s="258"/>
      <c r="J998" s="194"/>
      <c r="K998" s="61"/>
      <c r="L998" s="61"/>
      <c r="M998" s="81"/>
      <c r="N998" s="81"/>
      <c r="O998" s="61"/>
      <c r="P998" s="269" t="b">
        <v>0</v>
      </c>
      <c r="Q998" s="258"/>
      <c r="Y998" s="258"/>
      <c r="AO998" s="258"/>
      <c r="AW998" s="258"/>
      <c r="BE998" s="258"/>
    </row>
    <row r="999" ht="22.5" customHeight="1">
      <c r="A999" s="368"/>
      <c r="B999" s="554"/>
      <c r="C999" s="109"/>
      <c r="D999" s="109"/>
      <c r="E999" s="556"/>
      <c r="F999" s="556"/>
      <c r="G999" s="557"/>
      <c r="H999" s="558" t="b">
        <v>0</v>
      </c>
      <c r="I999" s="258"/>
      <c r="J999" s="194"/>
      <c r="K999" s="61"/>
      <c r="L999" s="61"/>
      <c r="M999" s="81"/>
      <c r="N999" s="81"/>
      <c r="O999" s="61"/>
      <c r="P999" s="269" t="b">
        <v>0</v>
      </c>
      <c r="Q999" s="258"/>
      <c r="Y999" s="258"/>
      <c r="AO999" s="258"/>
      <c r="AW999" s="258"/>
      <c r="BE999" s="258"/>
    </row>
    <row r="1000" ht="22.5" customHeight="1">
      <c r="A1000" s="368"/>
      <c r="B1000" s="554"/>
      <c r="C1000" s="109"/>
      <c r="D1000" s="109"/>
      <c r="E1000" s="556"/>
      <c r="F1000" s="556"/>
      <c r="G1000" s="557"/>
      <c r="H1000" s="558" t="b">
        <v>0</v>
      </c>
      <c r="I1000" s="258"/>
      <c r="J1000" s="194"/>
      <c r="K1000" s="61"/>
      <c r="L1000" s="61"/>
      <c r="M1000" s="81"/>
      <c r="N1000" s="81"/>
      <c r="O1000" s="61"/>
      <c r="P1000" s="269" t="b">
        <v>0</v>
      </c>
      <c r="Q1000" s="258"/>
      <c r="Y1000" s="258"/>
      <c r="AO1000" s="258"/>
      <c r="AW1000" s="258"/>
      <c r="BE1000" s="258"/>
    </row>
    <row r="1001" ht="22.5" customHeight="1">
      <c r="A1001" s="368"/>
      <c r="B1001" s="554"/>
      <c r="C1001" s="109"/>
      <c r="D1001" s="109"/>
      <c r="E1001" s="556"/>
      <c r="F1001" s="556"/>
      <c r="G1001" s="557"/>
      <c r="H1001" s="558" t="b">
        <v>0</v>
      </c>
      <c r="I1001" s="258"/>
      <c r="J1001" s="194"/>
      <c r="K1001" s="61"/>
      <c r="L1001" s="61"/>
      <c r="M1001" s="81"/>
      <c r="N1001" s="81"/>
      <c r="O1001" s="61"/>
      <c r="P1001" s="269" t="b">
        <v>0</v>
      </c>
      <c r="Q1001" s="258"/>
      <c r="Y1001" s="258"/>
      <c r="AO1001" s="258"/>
      <c r="AW1001" s="258"/>
      <c r="BE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7:K22">
    <cfRule type="expression" dxfId="12" priority="1">
      <formula>COUNTIF(#REF!, K7)&gt;1</formula>
    </cfRule>
  </conditionalFormatting>
  <conditionalFormatting sqref="L7:L22">
    <cfRule type="expression" dxfId="12" priority="2">
      <formula>COUNTIF(#REF!, L7)&gt;1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3 D12:D22">
    <cfRule type="expression" dxfId="12" priority="9">
      <formula>COUNTIF(#REF!, D2)&gt;1</formula>
    </cfRule>
  </conditionalFormatting>
  <conditionalFormatting sqref="D2:D3 D1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s>
  <drawing r:id="rId1"/>
  <tableParts count="8">
    <tablePart r:id="rId10"/>
    <tablePart r:id="rId11"/>
    <tablePart r:id="rId12"/>
    <tablePart r:id="rId13"/>
    <tablePart r:id="rId14"/>
    <tablePart r:id="rId15"/>
    <tablePart r:id="rId16"/>
    <tablePart r:id="rId17"/>
  </tableParts>
</worksheet>
</file>