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tc={08b4b777-2fa1-4060-8094-9ffa2a839557}</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08b4b777-2fa1-4060-8094-9ffa2a839557}"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<sst xmlns="http://schemas.openxmlformats.org/spreadsheetml/2006/main" count="12735" uniqueCount="5750">
  <si>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</si>
  <si>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</si>
  <si>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</si>
  <si>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</si>
  <si>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</si>
  <si>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</si>
  <si>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</si>
  <si>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</si>
  <si>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</si>
  <si>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</si>
  <si>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</si>
  <si>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</si>
  <si>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</si>
  <si>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</si>
  <si>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</si>
  <si>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</si>
  <si>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</si>
  <si>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</si>
  <si>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</si>
  <si>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</si>
  <si>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</si>
  <si>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</si>
  <si>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</si>
  <si>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</si>
  <si>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</si>
  <si>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</si>
  <si>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</si>
  <si>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</si>
  <si>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</si>
  <si>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</si>
  <si>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</si>
  <si>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</si>
  <si>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</si>
  <si>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</si>
  <si>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</si>
  <si>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</si>
  <si>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</si>
  <si>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</si>
  <si>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</si>
  <si>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</si>
  <si>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</si>
  <si>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</si>
  <si>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</si>
  <si>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</si>
  <si>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</si>
  <si>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</si>
  <si>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</si>
  <si>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</si>
  <si>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</si>
  <si>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</si>
  <si>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</si>
  <si>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</si>
  <si>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</si>
  <si>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</si>
  <si>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</si>
  <si>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</si>
  <si>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</si>
  <si>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</si>
  <si>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</si>
  <si>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</si>
  <si>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</si>
  <si>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</si>
  <si>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</si>
  <si>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</si>
  <si>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</si>
  <si>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</si>
  <si>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</si>
  <si>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</si>
  <si>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</si>
  <si>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</si>
  <si>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</si>
  <si>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</si>
  <si>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</si>
  <si>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</si>
  <si>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</si>
  <si>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</si>
  <si>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</si>
  <si>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</si>
  <si>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</si>
  <si>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</si>
  <si>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</si>
  <si>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</si>
  <si>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</si>
  <si>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</si>
  <si>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</si>
  <si>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</si>
  <si>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</si>
  <si>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</si>
  <si>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</si>
  <si>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</si>
  <si>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</si>
  <si>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</si>
  <si>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</si>
  <si>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</si>
  <si>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</si>
  <si>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</si>
  <si>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</si>
  <si>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</si>
  <si>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</si>
  <si>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</si>
  <si>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</si>
  <si>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</si>
  <si>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</si>
  <si>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</si>
  <si>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</si>
  <si>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</si>
  <si>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</si>
  <si>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</si>
  <si>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</si>
  <si>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</si>
  <si>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</si>
  <si>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</si>
  <si>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</si>
  <si>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</si>
  <si>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</si>
  <si>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</si>
  <si>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</si>
  <si>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</si>
  <si>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</si>
  <si>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</si>
  <si>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</si>
  <si>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</si>
  <si>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</si>
  <si>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</si>
  <si>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</si>
  <si>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</si>
  <si>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</si>
  <si>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</si>
  <si>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</si>
  <si>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</si>
  <si>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</si>
  <si>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</si>
  <si>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</si>
  <si>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</si>
  <si>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</si>
  <si>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</si>
  <si>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</si>
  <si>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</si>
  <si>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</si>
  <si>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</si>
  <si>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</si>
  <si>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</si>
  <si>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</si>
  <si>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</si>
  <si>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</si>
  <si>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</si>
  <si>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</si>
  <si>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</si>
  <si>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</si>
  <si>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</si>
  <si>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</si>
  <si>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</si>
  <si>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</si>
  <si>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</si>
  <si>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</si>
  <si>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</si>
  <si>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</si>
  <si>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</si>
  <si>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</si>
  <si>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</si>
  <si>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</si>
  <si>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</si>
  <si>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</si>
  <si>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</si>
  <si>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</si>
  <si>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</si>
  <si>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</si>
  <si>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</si>
  <si>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</si>
  <si>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</si>
  <si>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</si>
  <si>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</si>
  <si>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</si>
  <si>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</si>
  <si>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</si>
  <si>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</si>
  <si>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</si>
  <si>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</si>
  <si>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</si>
  <si>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</si>
  <si>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</si>
  <si>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</si>
  <si>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</si>
  <si>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</si>
  <si>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</si>
  <si>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</si>
  <si>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</si>
  <si>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</si>
  <si>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</si>
  <si>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</si>
  <si>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</si>
  <si>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</si>
  <si>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</si>
  <si>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</si>
  <si>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</si>
  <si>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</si>
  <si>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</si>
  <si>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</si>
  <si>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</si>
  <si>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</si>
  <si>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</si>
  <si>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</si>
  <si>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</si>
  <si>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</si>
  <si>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</si>
  <si>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</si>
  <si>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</si>
  <si>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</si>
  <si>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</si>
  <si>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</si>
  <si>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</si>
  <si>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</si>
  <si>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</si>
  <si>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</si>
  <si>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</si>
  <si>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</si>
  <si>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</si>
  <si>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</si>
  <si>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</si>
  <si>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</si>
  <si>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</si>
  <si>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</si>
  <si>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</si>
  <si>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</si>
  <si>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</si>
  <si>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</si>
  <si>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</si>
  <si>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</si>
  <si>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</si>
  <si>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</si>
  <si>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</si>
  <si>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</si>
  <si>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</si>
  <si>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</si>
  <si>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</si>
  <si>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</si>
  <si>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</si>
  <si>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</si>
  <si>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</si>
  <si>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</si>
  <si>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</si>
  <si>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</si>
  <si>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</si>
  <si>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</si>
  <si>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</si>
  <si>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</si>
  <si>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</si>
  <si>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</si>
  <si>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</si>
  <si>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</si>
  <si>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</si>
  <si>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</si>
  <si>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</si>
  <si>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</si>
  <si>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</si>
  <si>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</si>
  <si>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</si>
  <si>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</si>
  <si>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</si>
  <si>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</si>
  <si>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</si>
  <si>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</si>
  <si>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</si>
  <si>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</si>
  <si>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</si>
  <si>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</si>
  <si>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</si>
  <si>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</si>
  <si>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</si>
  <si>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</si>
  <si>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</si>
  <si>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</si>
  <si>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</si>
  <si>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</si>
  <si>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</si>
  <si>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</si>
  <si>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</si>
  <si>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</si>
  <si>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</si>
  <si>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</si>
  <si>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</si>
  <si>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</si>
  <si>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</si>
  <si>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</si>
  <si>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</si>
  <si>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</si>
  <si>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</si>
  <si>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</si>
  <si>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</si>
  <si>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</si>
  <si>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</si>
  <si>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</si>
  <si>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</si>
  <si>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</si>
  <si>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</si>
  <si>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</si>
  <si>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</si>
  <si>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</si>
  <si>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</si>
  <si>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</si>
  <si>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</si>
  <si>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</si>
  <si>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</si>
  <si>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</si>
  <si>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</si>
  <si>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</si>
  <si>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</si>
  <si>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</si>
  <si>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</si>
  <si>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</si>
  <si>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</si>
  <si>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</si>
  <si>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</si>
  <si>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</si>
  <si>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</si>
  <si>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</si>
  <si>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</si>
  <si>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</si>
  <si>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</si>
  <si>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</si>
  <si>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</si>
  <si>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</si>
  <si>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</si>
  <si>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</si>
  <si>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</si>
  <si>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</si>
  <si>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</si>
  <si>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</si>
  <si>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</si>
  <si>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</si>
  <si>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</si>
  <si>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</si>
  <si>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</si>
  <si>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</si>
  <si>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</si>
  <si>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</si>
  <si>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</si>
  <si>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</si>
  <si>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</si>
  <si>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</si>
  <si>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</si>
  <si>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</si>
  <si>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</si>
  <si>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</si>
  <si>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</si>
  <si>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</si>
  <si>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</si>
  <si>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</si>
  <si>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</si>
  <si>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</si>
  <si>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</si>
  <si>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</si>
  <si>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</si>
  <si>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</si>
  <si>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</si>
  <si>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</si>
  <si>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</si>
  <si>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</si>
  <si>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</si>
  <si>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</si>
  <si>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</si>
  <si>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</si>
  <si>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</si>
  <si>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</si>
  <si>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</si>
  <si>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</si>
  <si>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</si>
  <si>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</si>
  <si>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</si>
  <si>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</si>
  <si>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</si>
  <si>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</si>
  <si>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</si>
  <si>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</si>
  <si>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</si>
  <si>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</si>
  <si>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</si>
  <si>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</si>
  <si>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</si>
  <si>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</si>
  <si>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</si>
  <si>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</si>
  <si>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</si>
  <si>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</si>
  <si>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</si>
  <si>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</si>
  <si>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</si>
  <si>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</si>
  <si>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</si>
  <si>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</si>
  <si>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</si>
  <si>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</si>
  <si>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</si>
  <si>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</si>
  <si>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</si>
  <si>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</si>
  <si>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</si>
  <si>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</si>
  <si>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</si>
  <si>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</si>
  <si>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</si>
  <si>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</si>
  <si>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</si>
  <si>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</si>
  <si>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</si>
  <si>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</si>
  <si>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</si>
  <si>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</si>
  <si>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</si>
  <si>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</si>
  <si>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</si>
  <si>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</si>
  <si>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</si>
  <si>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</si>
  <si>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</si>
  <si>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</si>
  <si>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</si>
  <si>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</si>
  <si>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</si>
  <si>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</si>
  <si>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</si>
  <si>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</si>
  <si>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</si>
  <si>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</si>
  <si>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</si>
  <si>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</si>
  <si>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</si>
  <si>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</si>
  <si>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</si>
  <si>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</si>
  <si>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</si>
  <si>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</si>
  <si>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</si>
  <si>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</si>
  <si>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</si>
  <si>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</si>
  <si>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</si>
  <si>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</si>
  <si>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</si>
  <si>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</si>
  <si>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</si>
  <si>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</si>
  <si>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</si>
  <si>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</si>
  <si>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</si>
  <si>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</si>
  <si>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</si>
  <si>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</si>
  <si>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</si>
  <si>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</si>
  <si>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</si>
  <si>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</si>
  <si>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</si>
  <si>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</si>
  <si>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</si>
  <si>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</si>
  <si>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</si>
  <si>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</si>
  <si>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</si>
  <si>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</si>
  <si>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</si>
  <si>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</si>
  <si>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</si>
  <si>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</si>
  <si>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</si>
  <si>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</si>
  <si>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</si>
  <si>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</si>
  <si>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</si>
  <si>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</si>
  <si>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</si>
  <si>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</si>
  <si>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</si>
  <si>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</si>
  <si>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</si>
  <si>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</si>
  <si>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</si>
  <si>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</si>
  <si>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</si>
  <si>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</si>
  <si>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</si>
  <si>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</si>
  <si>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</si>
  <si>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</si>
  <si>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</si>
  <si>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</si>
  <si>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</si>
  <si>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</si>
  <si>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</si>
  <si>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</si>
  <si>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</si>
  <si>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</si>
  <si>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</si>
  <si>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</si>
  <si>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</si>
  <si>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</si>
  <si>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</si>
  <si>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</si>
  <si>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</si>
  <si>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</si>
  <si>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</si>
  <si>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</si>
  <si>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</si>
  <si>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</si>
  <si>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</si>
  <si>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</si>
  <si>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</si>
  <si>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</si>
  <si>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</si>
  <si>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</si>
  <si>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</si>
  <si>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</si>
  <si>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</si>
  <si>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</si>
  <si>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</si>
  <si>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</si>
  <si>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</si>
  <si>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</si>
  <si>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</si>
  <si>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</si>
  <si>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</si>
  <si>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</si>
  <si>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</si>
  <si>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</si>
  <si>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</si>
  <si>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</si>
  <si>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</si>
  <si>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</si>
  <si>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</si>
  <si>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</si>
  <si>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</si>
  <si>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</si>
  <si>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</si>
  <si>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</si>
  <si>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</si>
  <si>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</si>
  <si>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</si>
  <si>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</si>
  <si>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</si>
  <si>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</si>
  <si>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</si>
  <si>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</si>
  <si>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</si>
  <si>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</si>
  <si>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</si>
  <si>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</si>
  <si>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</si>
  <si>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</si>
  <si>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</si>
  <si>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</si>
  <si>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</si>
  <si>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</si>
  <si>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</si>
  <si>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</si>
  <si>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</si>
  <si>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</si>
  <si>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</si>
  <si>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</si>
  <si>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</si>
  <si>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</si>
  <si>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</si>
  <si>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</si>
  <si>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</si>
  <si>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</si>
  <si>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</si>
  <si>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</si>
  <si>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</si>
  <si>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</si>
  <si>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</si>
  <si>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</si>
  <si>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</si>
  <si>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</si>
  <si>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</si>
  <si>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</si>
  <si>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</si>
  <si>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</si>
  <si>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</si>
  <si>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</si>
  <si>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</si>
  <si>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</si>
  <si>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</si>
  <si>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</si>
  <si>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</si>
  <si>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</si>
  <si>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</si>
  <si>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</si>
  <si>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</si>
  <si>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</si>
  <si>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</si>
  <si>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</si>
  <si>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</si>
  <si>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</si>
  <si>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</si>
  <si>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</si>
  <si>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</si>
  <si>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</si>
  <si>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</si>
  <si>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</si>
  <si>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</si>
  <si>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</si>
  <si>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</si>
  <si>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</si>
  <si>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</si>
  <si>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</si>
  <si>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</si>
  <si>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</si>
  <si>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</si>
  <si>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</si>
  <si>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</si>
  <si>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</si>
  <si>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</si>
  <si>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</si>
  <si>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</si>
  <si>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</si>
  <si>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</si>
  <si>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</si>
  <si>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</si>
  <si>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</si>
  <si>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</si>
  <si>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</si>
  <si>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</si>
  <si>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</si>
  <si>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</si>
  <si>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</si>
  <si>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</si>
  <si>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</si>
  <si>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</si>
  <si>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</si>
  <si>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</si>
  <si>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</si>
  <si>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</si>
  <si>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</si>
  <si>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</si>
  <si>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</si>
  <si>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</si>
  <si>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</si>
  <si>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</si>
  <si>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</si>
  <si>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</si>
  <si>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</si>
  <si>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</si>
  <si>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</si>
  <si>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</si>
  <si>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</si>
  <si>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</si>
  <si>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</si>
  <si>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</si>
  <si>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</si>
  <si>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</si>
  <si>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</si>
  <si>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</si>
  <si>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</si>
  <si>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</si>
  <si>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</si>
  <si>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</si>
  <si>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</si>
  <si>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</si>
  <si>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</si>
  <si>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</si>
  <si>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</si>
  <si>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</si>
  <si>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</si>
  <si>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</si>
  <si>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</si>
  <si>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</si>
  <si>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</si>
  <si>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</si>
  <si>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</si>
  <si>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</si>
  <si>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</si>
  <si>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</si>
  <si>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</si>
  <si>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</si>
  <si>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</si>
  <si>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</si>
  <si>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</si>
  <si>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</si>
  <si>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</si>
  <si>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</si>
  <si>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</si>
  <si>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</si>
  <si>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</si>
  <si>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</si>
  <si>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</si>
  <si>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</si>
  <si>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</si>
  <si>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</si>
  <si>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</si>
  <si>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</si>
  <si>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</si>
  <si>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</si>
  <si>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</si>
  <si>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</si>
  <si>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</si>
  <si>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</si>
  <si>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</si>
  <si>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</si>
  <si>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</si>
  <si>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</si>
  <si>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</si>
  <si>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</si>
  <si>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</si>
  <si>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</si>
  <si>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</si>
  <si>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</si>
  <si>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</si>
  <si>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</si>
  <si>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</si>
  <si>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</si>
  <si>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</si>
  <si>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</si>
  <si>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</si>
  <si>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</si>
  <si>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</si>
  <si>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</si>
  <si>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</si>
  <si>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</si>
  <si>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</si>
  <si>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</si>
  <si>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</si>
  <si>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</si>
  <si>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</si>
  <si>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</si>
  <si>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</si>
  <si>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</si>
  <si>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</si>
  <si>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</si>
  <si>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</si>
  <si>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</si>
  <si>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</si>
  <si>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</si>
  <si>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</si>
  <si>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</si>
  <si>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</si>
  <si>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</si>
  <si>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</si>
  <si>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</si>
  <si>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</si>
  <si>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</si>
  <si>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</si>
  <si>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</si>
  <si>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</si>
  <si>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</si>
  <si>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</si>
  <si>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</si>
  <si>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</si>
  <si>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</si>
  <si>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</si>
  <si>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</si>
  <si>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</si>
  <si>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</si>
  <si>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</si>
  <si>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</si>
  <si>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</si>
  <si>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</si>
  <si>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</si>
  <si>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</si>
  <si>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</si>
  <si>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</si>
  <si>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</si>
  <si>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</si>
  <si>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</si>
  <si>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</si>
  <si>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</si>
  <si>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</si>
  <si>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</si>
  <si>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</si>
  <si>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</si>
  <si>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</si>
  <si>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</si>
  <si>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</si>
  <si>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</si>
  <si>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</si>
  <si>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</si>
  <si>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</si>
  <si>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</si>
  <si>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</si>
  <si>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</si>
  <si>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</si>
  <si>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</si>
  <si>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</si>
  <si>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</si>
  <si>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</si>
  <si>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</si>
  <si>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</si>
  <si>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</si>
  <si>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</si>
  <si>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</si>
  <si>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</si>
  <si>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</si>
  <si>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</si>
  <si>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</si>
  <si>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</si>
  <si>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</si>
  <si>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</si>
  <si>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</si>
  <si>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</si>
  <si>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</si>
  <si>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</si>
  <si>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</si>
  <si>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</si>
  <si>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</si>
  <si>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</si>
  <si>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</si>
  <si>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</si>
  <si>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</si>
  <si>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</si>
  <si>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</si>
  <si>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</si>
  <si>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</si>
  <si>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</si>
  <si>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</si>
  <si>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</si>
  <si>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</si>
  <si>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</si>
  <si>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</si>
  <si>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</si>
  <si>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</si>
  <si>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</si>
  <si>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</si>
  <si>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</si>
  <si>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</si>
  <si>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</si>
  <si>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</si>
  <si>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</si>
  <si>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</si>
  <si>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</si>
  <si>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</si>
  <si>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</si>
  <si>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</si>
  <si>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</si>
  <si>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</si>
  <si>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</si>
  <si>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</si>
  <si>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</si>
  <si>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</si>
  <si>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</si>
  <si>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</si>
  <si>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</si>
  <si>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</si>
  <si>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</si>
  <si>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</si>
  <si>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</si>
  <si>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</si>
  <si>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</si>
  <si>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</si>
  <si>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</si>
  <si>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</si>
  <si>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</si>
  <si>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</si>
  <si>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</si>
  <si>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</si>
  <si>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</si>
  <si>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</si>
  <si>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</si>
  <si>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</si>
  <si>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</si>
  <si>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</si>
  <si>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</si>
  <si>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</si>
  <si>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</si>
  <si>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</si>
  <si>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</si>
  <si>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</si>
  <si>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</si>
  <si>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</si>
  <si>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</si>
  <si>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</si>
  <si>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</si>
  <si>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</si>
  <si>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</si>
  <si>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</si>
  <si>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</si>
  <si>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</si>
  <si>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</si>
  <si>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</si>
  <si>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</si>
  <si>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</si>
  <si>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</si>
  <si>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</si>
  <si>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</si>
  <si>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</si>
  <si>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</si>
  <si>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</si>
  <si>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</si>
  <si>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</si>
  <si>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</si>
  <si>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</si>
  <si>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</si>
  <si>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</si>
  <si>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</si>
  <si>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</si>
  <si>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</si>
  <si>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</si>
  <si>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</si>
  <si>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</si>
  <si>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</si>
  <si>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</si>
  <si>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</si>
  <si>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</si>
  <si>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</si>
  <si>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</si>
  <si>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</si>
  <si>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</si>
  <si>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</si>
  <si>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</si>
  <si>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</si>
  <si>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</si>
  <si>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</si>
  <si>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</si>
  <si>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</si>
  <si>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</si>
  <si>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</si>
  <si>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</si>
  <si>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</si>
  <si>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</si>
  <si>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</si>
  <si>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</si>
  <si>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</si>
  <si>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</si>
  <si>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</si>
  <si>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</si>
  <si>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</si>
  <si>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</si>
  <si>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</si>
  <si>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</si>
  <si>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</si>
  <si>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</si>
  <si>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</si>
  <si>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</si>
  <si>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</si>
  <si>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</si>
  <si>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</si>
  <si>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</si>
  <si>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</si>
  <si>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</si>
  <si>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</si>
  <si>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</si>
  <si>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</si>
  <si>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</si>
  <si>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</si>
  <si>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</si>
  <si>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</si>
  <si>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</si>
  <si>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</si>
  <si>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</si>
  <si>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</si>
  <si>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</si>
  <si>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</si>
  <si>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</si>
  <si>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</si>
  <si>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</si>
  <si>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</si>
  <si>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</si>
  <si>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</si>
  <si>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</si>
  <si>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</si>
  <si>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</si>
  <si>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</si>
  <si>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</si>
  <si>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</si>
  <si>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</si>
  <si>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</si>
  <si>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</si>
  <si>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</si>
  <si>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</si>
  <si>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</si>
  <si>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</si>
  <si>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</si>
  <si>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</si>
  <si>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</si>
  <si>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</si>
  <si>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</si>
  <si>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</si>
  <si>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</si>
  <si>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</si>
  <si>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</si>
  <si>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</si>
  <si>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</si>
  <si>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</si>
  <si>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</si>
  <si>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</si>
  <si>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</si>
  <si>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</si>
  <si>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</si>
  <si>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</si>
  <si>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</si>
  <si>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</si>
  <si>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</si>
  <si>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</si>
  <si>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</si>
  <si>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</si>
  <si>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</si>
  <si>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</si>
  <si>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</si>
  <si>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</si>
  <si>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</si>
  <si>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</si>
  <si>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</si>
  <si>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</si>
  <si>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</si>
  <si>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</si>
  <si>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</si>
  <si>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</si>
  <si>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</si>
  <si>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</si>
  <si>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</si>
  <si>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</si>
  <si>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</si>
  <si>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</si>
  <si>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</si>
  <si>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</si>
  <si>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</si>
  <si>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</si>
  <si>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</si>
  <si>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</si>
  <si>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</si>
  <si>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</si>
  <si>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</si>
  <si>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</si>
  <si>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</si>
  <si>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</si>
  <si>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</si>
  <si>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</si>
  <si>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</si>
  <si>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</si>
  <si>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</si>
  <si>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</si>
  <si>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</si>
  <si>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</si>
  <si>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</si>
  <si>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</si>
  <si>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</si>
  <si>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</si>
  <si>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</si>
  <si>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</si>
  <si>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</si>
  <si>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</si>
  <si>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</si>
  <si>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</si>
  <si>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</si>
  <si>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</si>
  <si>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</si>
  <si>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</si>
  <si>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</si>
  <si>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</si>
  <si>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</si>
  <si>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</si>
  <si>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</si>
  <si>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</si>
  <si>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</si>
  <si>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</si>
  <si>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</si>
  <si>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</si>
  <si>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</si>
  <si>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</si>
  <si>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</si>
  <si>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</si>
  <si>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</si>
  <si>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</si>
  <si>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</si>
  <si>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</si>
  <si>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</si>
  <si>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</si>
  <si>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</si>
  <si>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</si>
  <si>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</si>
  <si>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</si>
  <si>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</si>
  <si>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</si>
  <si>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</si>
  <si>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</si>
  <si>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</si>
  <si>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</si>
  <si>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</si>
  <si>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</si>
  <si>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</si>
  <si>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</si>
  <si>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</si>
  <si>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</si>
  <si>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</si>
  <si>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</si>
  <si>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</si>
  <si>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</si>
  <si>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</si>
  <si>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</si>
  <si>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</si>
  <si>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</si>
  <si>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</si>
  <si>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</si>
  <si>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</si>
  <si>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</si>
  <si>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</si>
  <si>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</si>
  <si>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</si>
  <si>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</si>
  <si>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</si>
  <si>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</si>
  <si>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</si>
  <si>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</si>
  <si>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</si>
  <si>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</si>
  <si>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</si>
  <si>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</si>
  <si>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</si>
  <si>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</si>
  <si>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</si>
  <si>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</si>
  <si>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</si>
  <si>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</si>
  <si>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</si>
  <si>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</si>
  <si>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</si>
  <si>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</si>
  <si>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</si>
  <si>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</si>
  <si>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</si>
  <si>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</si>
  <si>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</si>
  <si>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</si>
  <si>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</si>
  <si>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</si>
  <si>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</si>
  <si>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</si>
  <si>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</si>
  <si>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</si>
  <si>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</si>
  <si>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</si>
  <si>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</si>
  <si>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</si>
  <si>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</si>
  <si>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</si>
  <si>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</si>
  <si>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</si>
  <si>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</si>
  <si>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</si>
  <si>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</si>
  <si>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</si>
  <si>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</si>
  <si>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</si>
  <si>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</si>
  <si>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</si>
  <si>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</si>
  <si>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</si>
  <si>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</si>
  <si>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</si>
  <si>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</si>
  <si>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</si>
  <si>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</si>
  <si>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</si>
  <si>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</si>
  <si>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</si>
  <si>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</si>
  <si>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</si>
  <si>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</si>
  <si>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</si>
  <si>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</si>
  <si>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</si>
  <si>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</si>
  <si>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</si>
  <si>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</si>
  <si>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</si>
  <si>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</si>
  <si>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</si>
  <si>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</si>
  <si>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</si>
  <si>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</si>
  <si>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</si>
  <si>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</si>
  <si>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</si>
  <si>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</si>
  <si>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</si>
  <si>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</si>
  <si>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</si>
  <si>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</si>
  <si>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</si>
  <si>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</si>
  <si>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</si>
  <si>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</si>
  <si>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</si>
  <si>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</si>
  <si>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</si>
  <si>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</si>
  <si>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</si>
  <si>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</si>
  <si>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</si>
  <si>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</si>
  <si>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</si>
  <si>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</si>
  <si>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</si>
  <si>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</si>
  <si>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</si>
  <si>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</si>
  <si>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</si>
  <si>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</si>
  <si>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</si>
  <si>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</si>
  <si>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</si>
  <si>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</si>
  <si>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</si>
  <si>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</si>
  <si>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</si>
  <si>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</si>
  <si>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</si>
  <si>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</si>
  <si>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</si>
  <si>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</si>
  <si>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</si>
  <si>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</si>
  <si>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</si>
  <si>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</si>
  <si>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</si>
  <si>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</si>
  <si>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</si>
  <si>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</si>
  <si>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</si>
  <si>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</si>
  <si>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</si>
  <si>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</si>
  <si>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</si>
  <si>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</si>
  <si>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</si>
  <si>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</si>
  <si>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</si>
  <si>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</si>
  <si>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</si>
  <si>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</si>
  <si>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</si>
  <si>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</si>
  <si>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</si>
  <si>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</si>
  <si>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</si>
  <si>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</si>
  <si>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</si>
  <si>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</si>
  <si>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</si>
  <si>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</si>
  <si>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</si>
  <si>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</si>
  <si>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</si>
  <si>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</si>
  <si>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</si>
  <si>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</si>
  <si>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</si>
  <si>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</si>
  <si>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</si>
  <si>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</si>
  <si>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</si>
  <si>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</si>
  <si>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</si>
  <si>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</si>
  <si>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</si>
  <si>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</si>
  <si>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</si>
  <si>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</si>
  <si>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</si>
  <si>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</si>
  <si>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</si>
  <si>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</si>
  <si>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</si>
  <si>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</si>
  <si>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</si>
  <si>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</si>
  <si>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</si>
  <si>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</si>
  <si>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</si>
  <si>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</si>
  <si>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</si>
  <si>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</si>
  <si>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</si>
  <si>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</si>
  <si>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</si>
  <si>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</si>
  <si>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</si>
  <si>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</si>
  <si>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</si>
  <si>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</si>
  <si>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</si>
  <si>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</si>
  <si>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</si>
  <si>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</si>
  <si>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</si>
  <si>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</si>
  <si>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</si>
  <si>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</si>
  <si>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</si>
  <si>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</si>
  <si>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</si>
  <si>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</si>
  <si>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</si>
  <si>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</si>
  <si>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</si>
  <si>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</si>
  <si>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</si>
  <si>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</si>
  <si>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</si>
  <si>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</si>
  <si>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</si>
  <si>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</si>
  <si>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</si>
  <si>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</si>
  <si>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</si>
  <si>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</si>
  <si>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</si>
  <si>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</si>
  <si>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</si>
  <si>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</si>
  <si>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</si>
  <si>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</si>
  <si>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</si>
  <si>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</si>
  <si>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</si>
  <si>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</si>
  <si>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</si>
  <si>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</si>
  <si>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</si>
  <si>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</si>
  <si>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</si>
  <si>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</si>
  <si>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</si>
  <si>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</si>
  <si>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</si>
  <si>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</si>
  <si>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</si>
  <si>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</si>
  <si>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</si>
  <si>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</si>
  <si>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</si>
  <si>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</si>
  <si>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</si>
  <si>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</si>
  <si>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</si>
  <si>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</si>
  <si>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</si>
  <si>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</si>
  <si>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</si>
  <si>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</si>
  <si>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</si>
  <si>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</si>
  <si>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</si>
  <si>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</si>
  <si>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</si>
  <si>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</si>
  <si>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</si>
  <si>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</si>
  <si>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</si>
  <si>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</si>
  <si>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</si>
  <si>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</si>
  <si>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</si>
  <si>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</si>
  <si>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</si>
  <si>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</si>
  <si>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</si>
  <si>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</si>
  <si>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</si>
  <si>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</si>
  <si>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</si>
  <si>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</si>
  <si>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</si>
  <si>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</si>
  <si>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</si>
  <si>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</si>
  <si>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</si>
  <si>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</si>
  <si>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</si>
  <si>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</si>
  <si>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</si>
  <si>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</si>
  <si>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</si>
  <si>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</si>
  <si>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</si>
  <si>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</si>
  <si>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</si>
  <si>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</si>
  <si>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</si>
  <si>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</si>
  <si>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</si>
  <si>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</si>
  <si>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</si>
  <si>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</si>
  <si>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</si>
  <si>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</si>
  <si>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</si>
  <si>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</si>
  <si>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</si>
  <si>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</si>
  <si>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</si>
  <si>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</si>
  <si>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</si>
  <si>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</si>
  <si>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</si>
  <si>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</si>
  <si>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</si>
  <si>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</si>
  <si>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</si>
  <si>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</si>
  <si>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</si>
  <si>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</si>
  <si>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</si>
  <si>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</si>
  <si>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</si>
  <si>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</si>
  <si>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</si>
  <si>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</si>
  <si>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</si>
  <si>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</si>
  <si>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</si>
  <si>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</si>
  <si>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</si>
  <si>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</si>
  <si>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</si>
  <si>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</si>
  <si>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</si>
  <si>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</si>
  <si>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</si>
  <si>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</si>
  <si>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</si>
  <si>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</si>
  <si>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</si>
  <si>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</si>
  <si>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</si>
  <si>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</si>
  <si>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</si>
  <si>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</si>
  <si>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</si>
  <si>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</si>
  <si>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</si>
  <si>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</si>
  <si>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</si>
  <si>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</si>
  <si>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</si>
  <si>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</si>
  <si>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</si>
  <si>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</si>
  <si>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</si>
  <si>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</si>
  <si>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</si>
  <si>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</si>
  <si>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</si>
  <si>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</si>
  <si>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</si>
  <si>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</si>
  <si>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</si>
  <si>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</si>
  <si>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</si>
  <si>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</si>
  <si>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</si>
  <si>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</si>
  <si>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</si>
  <si>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</si>
  <si>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</si>
  <si>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</si>
  <si>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</si>
  <si>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</si>
  <si>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</si>
  <si>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</si>
  <si>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</si>
  <si>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</si>
  <si>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</si>
  <si>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</si>
  <si>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</si>
  <si>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</si>
  <si>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</si>
  <si>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</si>
  <si>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</si>
  <si>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</si>
  <si>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</si>
  <si>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</si>
  <si>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</si>
  <si>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</si>
  <si>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</si>
  <si>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</si>
  <si>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</si>
  <si>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</si>
  <si>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</si>
  <si>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</si>
  <si>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</si>
  <si>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</si>
  <si>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</si>
  <si>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</si>
  <si>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</si>
  <si>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</si>
  <si>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</si>
  <si>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</si>
  <si>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</si>
  <si>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</si>
  <si>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</si>
  <si>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</si>
  <si>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</si>
  <si>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</si>
  <si>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</si>
  <si>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</si>
  <si>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</si>
  <si>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</si>
  <si>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</si>
  <si>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</si>
  <si>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</si>
  <si>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</si>
  <si>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</si>
  <si>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</si>
  <si>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</si>
  <si>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</si>
  <si>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</si>
  <si>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</si>
  <si>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</si>
  <si>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</si>
  <si>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</si>
  <si>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</si>
  <si>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</si>
  <si>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</si>
  <si>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</si>
  <si>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</si>
  <si>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</si>
  <si>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</si>
  <si>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</si>
  <si>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</si>
  <si>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</si>
  <si>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</si>
  <si>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</si>
  <si>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</si>
  <si>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</si>
  <si>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</si>
  <si>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</si>
  <si>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</si>
  <si>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</si>
  <si>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</si>
  <si>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</si>
  <si>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</si>
  <si>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</si>
  <si>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</si>
  <si>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</si>
  <si>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</si>
  <si>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</si>
  <si>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</si>
  <si>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</si>
  <si>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</si>
  <si>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</si>
  <si>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</si>
  <si>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</si>
  <si>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</si>
  <si>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</si>
  <si>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</si>
  <si>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</si>
  <si>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</si>
  <si>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</si>
  <si>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</si>
  <si>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</si>
  <si>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</si>
  <si>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</si>
  <si>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</si>
  <si>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</si>
  <si>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</si>
  <si>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</si>
  <si>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</si>
  <si>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</si>
  <si>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</si>
  <si>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</si>
  <si>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</si>
  <si>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</si>
  <si>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</si>
  <si>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</si>
  <si>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</si>
  <si>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</si>
  <si>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</si>
  <si>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</si>
  <si>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</si>
  <si>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</si>
  <si>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</si>
  <si>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</si>
  <si>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</si>
  <si>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</si>
  <si>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</si>
  <si>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</si>
  <si>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</si>
  <si>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</si>
  <si>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</si>
  <si>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</si>
  <si>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</si>
  <si>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</si>
  <si>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</si>
  <si>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</si>
  <si>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</si>
  <si>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</si>
  <si>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</si>
  <si>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</si>
  <si>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</si>
  <si>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</si>
  <si>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</si>
  <si>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</si>
  <si>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</si>
  <si>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</si>
  <si>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</si>
  <si>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</si>
  <si>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</si>
  <si>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</si>
  <si>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</si>
  <si>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</si>
  <si>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</si>
  <si>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</si>
  <si>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</si>
  <si>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</si>
  <si>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</si>
  <si>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</si>
  <si>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</si>
  <si>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</si>
  <si>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</si>
  <si>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</si>
  <si>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</si>
  <si>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</si>
  <si>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</si>
  <si>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</si>
  <si>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</si>
  <si>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</si>
  <si>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</si>
  <si>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</si>
  <si>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</si>
  <si>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</si>
  <si>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</si>
  <si>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</si>
  <si>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</si>
  <si>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</si>
  <si>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</si>
  <si>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</si>
  <si>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</si>
  <si>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</si>
  <si>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</si>
  <si>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</si>
  <si>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</si>
  <si>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</si>
  <si>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</si>
  <si>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</si>
  <si>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</si>
  <si>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</si>
  <si>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</si>
  <si>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</si>
  <si>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</si>
  <si>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</si>
  <si>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</si>
  <si>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</si>
  <si>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</si>
  <si>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</si>
  <si>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</si>
  <si>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</si>
  <si>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</si>
  <si>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</si>
  <si>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</si>
  <si>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</si>
  <si>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</si>
  <si>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</si>
  <si>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</si>
  <si>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</si>
  <si>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</si>
  <si>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</si>
  <si>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</si>
  <si>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</si>
  <si>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</si>
  <si>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</si>
  <si>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</si>
  <si>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</si>
  <si>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</si>
  <si>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</si>
  <si>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</si>
  <si>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</si>
  <si>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</si>
  <si>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</si>
  <si>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</si>
  <si>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</si>
  <si>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</si>
  <si>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</si>
  <si>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</si>
  <si>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</si>
  <si>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</si>
  <si>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</si>
  <si>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</si>
  <si>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</si>
  <si>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</si>
  <si>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</si>
  <si>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</si>
  <si>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</si>
  <si>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</si>
  <si>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</si>
  <si>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</si>
  <si>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</si>
  <si>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</si>
  <si>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</si>
  <si>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</si>
  <si>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</si>
  <si>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</si>
  <si>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</si>
  <si>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</si>
  <si>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</si>
  <si>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</si>
  <si>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</si>
  <si>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</si>
  <si>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</si>
  <si>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</si>
  <si>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</si>
  <si>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</si>
  <si>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</si>
  <si>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</si>
  <si>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</si>
  <si>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</si>
  <si>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</si>
  <si>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</si>
  <si>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</si>
  <si>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</si>
  <si>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</si>
  <si>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</si>
  <si>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</si>
  <si>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</si>
  <si>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</si>
  <si>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</si>
  <si>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</si>
  <si>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</si>
  <si>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</si>
  <si>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</si>
  <si>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</si>
  <si>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</si>
  <si>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</si>
  <si>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</si>
  <si>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</si>
  <si>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</si>
  <si>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</si>
  <si>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</si>
  <si>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</si>
  <si>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</si>
  <si>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</si>
  <si>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</si>
  <si>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</si>
  <si>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</si>
  <si>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</si>
  <si>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</si>
  <si>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</si>
  <si>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</si>
  <si>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</si>
  <si>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</si>
  <si>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</si>
  <si>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</si>
  <si>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</si>
  <si>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</si>
  <si>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</si>
  <si>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</si>
  <si>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</si>
  <si>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</si>
  <si>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</si>
  <si>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</si>
  <si>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</si>
  <si>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</si>
  <si>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</si>
  <si>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</si>
  <si>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</si>
  <si>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</si>
  <si>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</si>
  <si>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</si>
  <si>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</si>
  <si>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</si>
  <si>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</si>
  <si>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</si>
  <si>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</si>
  <si>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</si>
  <si>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</si>
  <si>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</si>
  <si>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</si>
  <si>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</si>
  <si>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</si>
  <si>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</si>
  <si>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</si>
  <si>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</si>
  <si>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</si>
  <si>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</si>
  <si>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</si>
  <si>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</si>
  <si>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</si>
  <si>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</si>
  <si>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</si>
  <si>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</si>
  <si>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</si>
  <si>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</si>
  <si>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</si>
  <si>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</si>
  <si>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</si>
  <si>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</si>
  <si>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</si>
  <si>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</si>
  <si>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</si>
  <si>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</si>
  <si>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</si>
  <si>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</si>
  <si>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</si>
  <si>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</si>
  <si>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</si>
  <si>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</si>
  <si>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</si>
  <si>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</si>
  <si>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</si>
  <si>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</si>
  <si>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</si>
  <si>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</si>
  <si>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</si>
  <si>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</si>
  <si>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</si>
  <si>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</si>
  <si>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</si>
  <si>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</si>
  <si>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</si>
  <si>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</si>
  <si>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</si>
  <si>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</si>
  <si>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</si>
  <si>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</si>
  <si>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</si>
  <si>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</si>
  <si>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</si>
  <si>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</si>
  <si>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</si>
  <si>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</si>
  <si>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</si>
  <si>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</si>
  <si>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</si>
  <si>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</si>
  <si>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</si>
  <si>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</si>
  <si>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</si>
  <si>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</si>
  <si>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</si>
  <si>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</si>
  <si>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</si>
  <si>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</si>
  <si>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</si>
  <si>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</si>
  <si>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</si>
  <si>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</si>
  <si>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</si>
  <si>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</si>
  <si>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</si>
  <si>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</si>
  <si>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</si>
  <si>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</si>
  <si>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</si>
  <si>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</si>
  <si>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</si>
  <si>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</si>
  <si>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</si>
  <si>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</si>
  <si>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</si>
  <si>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</si>
  <si>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</si>
  <si>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</si>
  <si>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</si>
  <si>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</si>
  <si>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</si>
  <si>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</si>
  <si>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</si>
  <si>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</si>
  <si>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</si>
  <si>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</si>
  <si>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</si>
  <si>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</si>
  <si>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</si>
  <si>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</si>
  <si>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</si>
  <si>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</si>
  <si>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</si>
  <si>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</si>
  <si>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</si>
  <si>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</si>
  <si>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</si>
  <si>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</si>
  <si>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</si>
  <si>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</si>
  <si>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</si>
  <si>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</si>
  <si>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</si>
  <si>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</si>
  <si>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</si>
  <si>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</si>
  <si>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</si>
  <si>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</si>
  <si>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</si>
  <si>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</si>
  <si>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</si>
  <si>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</si>
  <si>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</si>
  <si>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</si>
  <si>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</si>
  <si>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</si>
  <si>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</si>
  <si>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</si>
  <si>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</si>
  <si>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</si>
  <si>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</si>
  <si>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</si>
  <si>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</si>
  <si>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</si>
  <si>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</si>
  <si>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</si>
  <si>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</si>
  <si>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</si>
  <si>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</si>
  <si>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</si>
  <si>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</si>
  <si>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</si>
  <si>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</si>
  <si>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</si>
  <si>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</si>
  <si>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</si>
  <si>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</si>
  <si>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</si>
  <si>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</si>
  <si>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</si>
  <si>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</si>
  <si>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</si>
  <si>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</si>
  <si>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</si>
  <si>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</si>
  <si>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</si>
  <si>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</si>
  <si>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</si>
  <si>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</si>
  <si>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</si>
  <si>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</si>
  <si>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</si>
  <si>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</si>
  <si>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</si>
  <si>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</si>
  <si>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</si>
  <si>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</si>
  <si>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</si>
  <si>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</si>
  <si>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</si>
  <si>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</si>
  <si>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</si>
  <si>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</si>
  <si>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</si>
  <si>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</si>
  <si>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</si>
  <si>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</si>
  <si>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</si>
  <si>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</si>
  <si>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</si>
  <si>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</si>
  <si>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</si>
  <si>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</si>
  <si>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</si>
  <si>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</si>
  <si>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</si>
  <si>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</si>
  <si>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</si>
  <si>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</si>
  <si>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</si>
  <si>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</si>
  <si>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</si>
  <si>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</si>
  <si>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</si>
  <si>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</si>
  <si>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</si>
  <si>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</si>
  <si>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</si>
  <si>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</si>
  <si>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</si>
  <si>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</si>
  <si>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</si>
  <si>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</si>
  <si>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</si>
  <si>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</si>
  <si>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</si>
  <si>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</si>
  <si>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</si>
  <si>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</si>
  <si>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</si>
  <si>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</si>
  <si>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</si>
  <si>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</si>
  <si>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</si>
  <si>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</si>
  <si>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</si>
  <si>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</si>
  <si>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</si>
  <si>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</si>
  <si>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</si>
  <si>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</si>
  <si>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</si>
  <si>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</si>
  <si>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</si>
  <si>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</si>
  <si>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</si>
  <si>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</si>
  <si>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</si>
  <si>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</si>
  <si>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</si>
  <si>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</si>
  <si>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</si>
  <si>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</si>
  <si>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</si>
  <si>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</si>
  <si>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</si>
  <si>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</si>
  <si>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</si>
  <si>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</si>
  <si>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</si>
  <si>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</si>
  <si>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</si>
  <si>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</si>
  <si>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</si>
  <si>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</si>
  <si>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</si>
  <si>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</si>
  <si>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</si>
  <si>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</si>
  <si>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</si>
  <si>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</si>
  <si>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</si>
  <si>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</si>
  <si>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</si>
  <si>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</si>
  <si>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</si>
  <si>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</si>
  <si>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</si>
  <si>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</si>
  <si>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</si>
  <si>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</si>
  <si>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</si>
  <si>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</si>
  <si>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</si>
  <si>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</si>
  <si>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</si>
  <si>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</si>
  <si>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</si>
  <si>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</si>
  <si>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</si>
  <si>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</si>
  <si>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</si>
  <si>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</si>
  <si>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</si>
  <si>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</si>
  <si>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</si>
  <si>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</si>
  <si>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</si>
  <si>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</si>
  <si>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</si>
  <si>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</si>
  <si>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</si>
  <si>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</si>
  <si>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</si>
  <si>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</si>
  <si>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</si>
  <si>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</si>
  <si>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</si>
  <si>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</si>
  <si>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</si>
  <si>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</si>
  <si>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</si>
  <si>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</si>
  <si>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</si>
  <si>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</si>
  <si>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</si>
  <si>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</si>
  <si>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</si>
  <si>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</si>
  <si>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</si>
  <si>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</si>
  <si>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</si>
  <si>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</si>
  <si>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</si>
  <si>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</si>
  <si>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</si>
  <si>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</si>
  <si>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</si>
  <si>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</si>
  <si>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</si>
  <si>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</si>
  <si>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</si>
  <si>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</si>
  <si>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</si>
  <si>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</si>
  <si>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</si>
  <si>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</si>
  <si>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</si>
  <si>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</si>
  <si>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</si>
  <si>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</si>
  <si>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</si>
  <si>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</si>
  <si>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</si>
  <si>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</si>
  <si>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</si>
  <si>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</si>
  <si>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</si>
  <si>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</si>
  <si>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</si>
  <si>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</si>
  <si>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</si>
  <si>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</si>
  <si>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</si>
  <si>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</si>
  <si>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</si>
  <si>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</si>
  <si>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</si>
  <si>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</si>
  <si>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</si>
  <si>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</si>
  <si>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</si>
  <si>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</si>
  <si>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</si>
  <si>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</si>
  <si>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</si>
  <si>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</si>
  <si>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</si>
  <si>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</si>
  <si>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</si>
  <si>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</si>
  <si>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</si>
  <si>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</si>
  <si>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</si>
  <si>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</si>
  <si>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</si>
  <si>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</si>
  <si>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</si>
  <si>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</si>
  <si>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</si>
  <si>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</si>
  <si>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</si>
  <si>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</si>
  <si>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</si>
  <si>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</si>
  <si>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</si>
  <si>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</si>
  <si>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</si>
  <si>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</si>
  <si>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</si>
  <si>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</si>
  <si>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</si>
  <si>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</si>
  <si>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</si>
  <si>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</si>
  <si>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</si>
  <si>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</si>
  <si>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</si>
  <si>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</si>
  <si>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</si>
  <si>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</si>
  <si>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</si>
  <si>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</si>
  <si>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</si>
  <si>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</si>
  <si>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</si>
  <si>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</si>
  <si>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</si>
  <si>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</si>
  <si>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</si>
  <si>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</si>
  <si>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</si>
  <si>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</si>
  <si>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</si>
  <si>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</si>
  <si>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</si>
  <si>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</si>
  <si>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</si>
  <si>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</si>
  <si>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</si>
  <si>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</si>
  <si>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</si>
  <si>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</si>
  <si>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</si>
  <si>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</si>
  <si>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</si>
  <si>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</si>
  <si>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</si>
  <si>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</si>
  <si>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</si>
  <si>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</si>
  <si>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</si>
  <si>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</si>
  <si>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</si>
  <si>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</si>
  <si>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</si>
  <si>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</si>
  <si>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</si>
  <si>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</si>
  <si>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</si>
  <si>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</si>
  <si>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</si>
  <si>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</si>
  <si>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</si>
  <si>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</si>
  <si>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</si>
  <si>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</si>
  <si>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</si>
  <si>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</si>
  <si>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</si>
  <si>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</si>
  <si>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</si>
  <si>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</si>
  <si>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</si>
  <si>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</si>
  <si>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</si>
  <si>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</si>
  <si>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</si>
  <si>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</si>
  <si>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</si>
  <si>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</si>
  <si>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</si>
  <si>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</si>
  <si>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</si>
  <si>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</si>
  <si>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</si>
  <si>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</si>
  <si>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</si>
  <si>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</si>
  <si>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</si>
  <si>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</si>
  <si>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</si>
  <si>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</si>
  <si>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</si>
  <si>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</si>
  <si>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</si>
  <si>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</si>
  <si>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</si>
  <si>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</si>
  <si>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</si>
  <si>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</si>
  <si>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</si>
  <si>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</si>
  <si>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</si>
  <si>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</si>
  <si>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</si>
  <si>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</si>
  <si>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</si>
  <si>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</si>
  <si>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</si>
  <si>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</si>
  <si>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</si>
  <si>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</si>
  <si>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</si>
  <si>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</si>
  <si>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</si>
  <si>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</si>
  <si>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</si>
  <si>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</si>
  <si>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</si>
  <si>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</si>
  <si>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</si>
  <si>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</si>
  <si>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</si>
  <si>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</si>
  <si>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</si>
  <si>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</si>
  <si>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</si>
  <si>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</si>
  <si>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</si>
  <si>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</si>
  <si>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</si>
  <si>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</si>
  <si>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</si>
  <si>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</si>
  <si>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</si>
  <si>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</si>
  <si>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</si>
  <si>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</si>
  <si>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</si>
  <si>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</si>
  <si>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</si>
  <si>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</si>
  <si>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</si>
  <si>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</si>
  <si>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</si>
  <si>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</si>
  <si>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</si>
  <si>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</si>
  <si>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</si>
  <si>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</si>
  <si>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</si>
  <si>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</si>
  <si>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</si>
  <si>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</si>
  <si>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</si>
  <si>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</si>
  <si>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</si>
  <si>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</si>
  <si>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</si>
  <si>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</si>
  <si>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</si>
  <si>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</si>
  <si>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</si>
  <si>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</si>
  <si>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</si>
  <si>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</si>
  <si>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</si>
  <si>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</si>
  <si>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</si>
  <si>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</si>
  <si>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</si>
  <si>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</si>
  <si>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</si>
  <si>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</si>
  <si>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</si>
  <si>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</si>
  <si>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</si>
  <si>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</si>
  <si>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</si>
  <si>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</si>
  <si>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</si>
  <si>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</si>
  <si>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</si>
  <si>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</si>
  <si>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</si>
  <si>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</si>
  <si>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</si>
  <si>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</si>
  <si>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</si>
  <si>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</si>
  <si>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</si>
  <si>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</si>
  <si>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</si>
  <si>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</si>
  <si>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</si>
  <si>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</si>
  <si>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</si>
  <si>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</si>
  <si>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</si>
  <si>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</si>
  <si>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</si>
  <si>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</si>
  <si>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</si>
  <si>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</si>
  <si>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</si>
  <si>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</si>
  <si>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</si>
  <si>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</si>
  <si>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</si>
  <si>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</si>
  <si>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</si>
  <si>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</si>
  <si>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</si>
  <si>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</si>
  <si>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</si>
  <si>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</si>
  <si>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</si>
  <si>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</si>
  <si>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</si>
  <si>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</si>
  <si>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</si>
  <si>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</si>
  <si>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</si>
  <si>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</si>
  <si>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</si>
  <si>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</si>
  <si>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</si>
  <si>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</si>
  <si>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</si>
  <si>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</si>
  <si>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</si>
  <si>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</si>
  <si>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</si>
  <si>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</si>
  <si>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</si>
  <si>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</si>
  <si>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</si>
  <si>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</si>
  <si>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</si>
  <si>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</si>
  <si>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</si>
  <si>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</si>
  <si>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</si>
  <si>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</si>
  <si>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</si>
  <si>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</si>
  <si>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</si>
  <si>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</si>
  <si>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</si>
  <si>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</si>
  <si>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</si>
  <si>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</si>
  <si>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</si>
  <si>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</si>
  <si>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</si>
  <si>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</si>
  <si>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</si>
  <si>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</si>
  <si>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</si>
  <si>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</si>
  <si>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</si>
  <si>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</si>
  <si>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</si>
  <si>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</si>
  <si>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</si>
  <si>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</si>
  <si>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</si>
  <si>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</si>
  <si>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</si>
  <si>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</si>
  <si>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</si>
  <si>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</si>
  <si>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</si>
  <si>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</si>
  <si>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</si>
  <si>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</si>
  <si>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</si>
  <si>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</si>
  <si>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</si>
  <si>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</si>
  <si>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</si>
  <si>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</si>
  <si>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</si>
  <si>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</si>
  <si>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</si>
  <si>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</si>
  <si>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</si>
  <si>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</si>
  <si>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</si>
  <si>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</si>
  <si>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</si>
  <si>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</si>
  <si>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</si>
  <si>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</si>
  <si>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</si>
  <si>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</si>
  <si>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</si>
  <si>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</si>
  <si>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</si>
  <si>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</si>
  <si>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</si>
  <si>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</si>
  <si>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</si>
  <si>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</si>
  <si>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</si>
  <si>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</si>
  <si>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</si>
  <si>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</si>
  <si>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</si>
  <si>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</si>
  <si>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</si>
  <si>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</si>
  <si>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</si>
  <si>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</si>
  <si>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</si>
  <si>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</si>
  <si>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</si>
  <si>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</si>
  <si>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</si>
  <si>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</si>
  <si>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</si>
  <si>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</si>
  <si>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</si>
  <si>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</si>
  <si>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</si>
  <si>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</si>
  <si>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</si>
  <si>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</si>
  <si>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</si>
  <si>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</si>
  <si>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</si>
  <si>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</si>
  <si>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</si>
  <si>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</si>
  <si>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</si>
  <si>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</si>
  <si>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</si>
  <si>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</si>
  <si>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</si>
  <si>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</si>
  <si>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</si>
  <si>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</si>
  <si>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</si>
  <si>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</si>
  <si>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</si>
  <si>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</si>
  <si>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</si>
  <si>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</si>
  <si>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</si>
  <si>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</si>
  <si>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</si>
  <si>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</si>
  <si>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</si>
  <si>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</si>
  <si>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</si>
  <si>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</si>
  <si>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</si>
  <si>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</si>
  <si>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</si>
  <si>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</si>
  <si>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</si>
  <si>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</si>
  <si>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</si>
  <si>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</si>
  <si>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</si>
  <si>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</si>
  <si>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</si>
  <si>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</si>
  <si>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</si>
  <si>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</si>
  <si>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</si>
  <si>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</si>
  <si>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</si>
  <si>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</si>
  <si>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</si>
  <si>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</si>
  <si>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</si>
  <si>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</si>
  <si>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</si>
  <si>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</si>
  <si>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</si>
  <si>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</si>
  <si>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</si>
  <si>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</si>
  <si>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</si>
  <si>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</si>
  <si>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</si>
  <si>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</si>
  <si>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</si>
  <si>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</si>
  <si>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</si>
  <si>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</si>
  <si>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</si>
  <si>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</si>
  <si>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</si>
  <si>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</si>
  <si>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</si>
  <si>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</si>
  <si>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</si>
  <si>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</si>
  <si>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</si>
  <si>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</si>
  <si>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</si>
  <si>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</si>
  <si>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</si>
  <si>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</si>
  <si>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</si>
  <si>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</si>
  <si>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</si>
  <si>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</si>
  <si>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</si>
  <si>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</si>
  <si>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</si>
  <si>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</si>
  <si>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</si>
  <si>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</si>
  <si>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</si>
  <si>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</si>
  <si>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</si>
  <si>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</si>
  <si>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</si>
  <si>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</si>
  <si>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</si>
  <si>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</si>
  <si>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</si>
  <si>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</si>
  <si>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</si>
  <si>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</si>
  <si>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</si>
  <si>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</si>
  <si>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</si>
  <si>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</si>
  <si>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</si>
  <si>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</si>
  <si>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</si>
  <si>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</si>
  <si>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</si>
  <si>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</si>
  <si>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</si>
  <si>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</si>
  <si>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</si>
  <si>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</si>
  <si>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</si>
  <si>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</si>
  <si>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</si>
  <si>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</si>
  <si>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</si>
  <si>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</si>
  <si>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</si>
  <si>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</si>
  <si>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</si>
  <si>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</si>
  <si>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</si>
  <si>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</si>
  <si>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</si>
  <si>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</si>
  <si>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</si>
  <si>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</si>
  <si>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</si>
  <si>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</si>
  <si>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</si>
  <si>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</si>
  <si>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</si>
  <si>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</si>
  <si>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</si>
  <si>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</si>
  <si>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</si>
  <si>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</si>
  <si>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</si>
  <si>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</si>
  <si>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</si>
  <si>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</si>
  <si>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</si>
  <si>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</si>
  <si>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</si>
  <si>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</si>
  <si>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</si>
  <si>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</si>
  <si>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</si>
  <si>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</si>
  <si>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</si>
  <si>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</si>
  <si>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</si>
  <si>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</si>
  <si>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</si>
  <si>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</si>
  <si>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</si>
  <si>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</si>
  <si>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</si>
  <si>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</si>
  <si>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</si>
  <si>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</si>
  <si>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</si>
  <si>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</si>
  <si>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</si>
  <si>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</si>
  <si>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</si>
  <si>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</si>
  <si>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</si>
  <si>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</si>
  <si>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</si>
  <si>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</si>
  <si>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</si>
  <si>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</si>
  <si>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</si>
  <si>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</si>
  <si>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</si>
  <si>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</si>
  <si>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</si>
  <si>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</si>
  <si>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</si>
  <si>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</si>
  <si>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</si>
  <si>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</si>
  <si>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</si>
  <si>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</si>
  <si>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</si>
  <si>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</si>
  <si>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</si>
  <si>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</si>
  <si>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</si>
  <si>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</si>
  <si>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</si>
  <si>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</si>
  <si>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</si>
  <si>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</si>
  <si>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</si>
  <si>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</si>
  <si>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</si>
  <si>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</si>
  <si>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</si>
  <si>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</si>
  <si>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</si>
  <si>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</si>
  <si>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</si>
  <si>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</si>
  <si>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</si>
  <si>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</si>
  <si>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</si>
  <si>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</si>
  <si>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</si>
  <si>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</si>
  <si>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</si>
  <si>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</si>
  <si>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</si>
  <si>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</si>
  <si>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</si>
  <si>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</si>
  <si>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</si>
  <si>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</si>
  <si>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</si>
  <si>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</si>
  <si>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</si>
  <si>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</si>
  <si>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</si>
  <si>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</si>
  <si>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</si>
  <si>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</si>
  <si>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</si>
  <si>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</si>
  <si>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</si>
  <si>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</si>
  <si>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</si>
  <si>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</si>
  <si>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</si>
  <si>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</si>
  <si>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</si>
  <si>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</si>
  <si>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</si>
  <si>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</si>
  <si>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</si>
  <si>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</si>
  <si>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</si>
  <si>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</si>
  <si>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</si>
  <si>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</si>
  <si>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</si>
  <si>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</si>
  <si>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</si>
  <si>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</si>
  <si>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</si>
  <si>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</si>
  <si>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</si>
  <si>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</si>
  <si>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</si>
  <si>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</si>
  <si>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</si>
  <si>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</si>
  <si>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</si>
  <si>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</si>
  <si>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</si>
  <si>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</si>
  <si>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</si>
  <si>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</si>
  <si>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</si>
  <si>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</si>
  <si>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</si>
  <si>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</si>
  <si>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</si>
  <si>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</si>
  <si>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</si>
  <si>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</si>
  <si>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</si>
  <si>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</si>
  <si>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</si>
  <si>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</si>
  <si>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</si>
  <si>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</si>
  <si>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</si>
  <si>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</si>
  <si>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</si>
  <si>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</si>
  <si>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</si>
  <si>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</si>
  <si>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</si>
  <si>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</si>
  <si>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</si>
  <si>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</si>
  <si>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</si>
  <si>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</si>
  <si>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</si>
  <si>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</si>
  <si>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</si>
  <si>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</si>
  <si>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</si>
  <si>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</si>
  <si>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</si>
  <si>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</si>
  <si>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</si>
  <si>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</si>
  <si>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</si>
  <si>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</si>
  <si>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</si>
  <si>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</si>
  <si>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</si>
  <si>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</si>
  <si>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</si>
  <si>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</si>
  <si>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</si>
  <si>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</si>
  <si>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</si>
  <si>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</si>
  <si>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</si>
  <si>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</si>
  <si>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</si>
  <si>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</si>
  <si>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</si>
  <si>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</si>
  <si>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</si>
  <si>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</si>
  <si>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</si>
  <si>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</si>
  <si>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</si>
  <si>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</si>
  <si>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</si>
  <si>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</si>
  <si>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</si>
  <si>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</si>
  <si>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</si>
  <si>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</si>
  <si>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</si>
  <si>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</si>
  <si>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</si>
  <si>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</si>
  <si>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</si>
  <si>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</si>
  <si>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</si>
  <si>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</si>
  <si>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</si>
  <si>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</si>
  <si>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</si>
  <si>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</si>
  <si>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</si>
  <si>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</si>
  <si>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</si>
  <si>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</si>
  <si>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</si>
  <si>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</si>
  <si>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</si>
  <si>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</si>
  <si>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</si>
  <si>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</si>
  <si>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</si>
  <si>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</si>
  <si>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</si>
  <si>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</si>
  <si>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</si>
  <si>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</si>
  <si>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</si>
  <si>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</si>
  <si>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</si>
  <si>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</si>
  <si>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</si>
  <si>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</si>
  <si>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</si>
  <si>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</si>
  <si>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</si>
  <si>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</si>
  <si>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</si>
  <si>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</si>
  <si>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</si>
  <si>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</si>
  <si>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</si>
  <si>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</si>
  <si>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</si>
  <si>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</si>
  <si>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</si>
  <si>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</si>
  <si>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</si>
  <si>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</si>
  <si>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</si>
  <si>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</si>
  <si>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</si>
  <si>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</si>
  <si>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</si>
  <si>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</si>
  <si>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</si>
  <si>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</si>
  <si>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</si>
  <si>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</si>
  <si>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</si>
  <si>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</si>
  <si>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</si>
  <si>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</si>
  <si>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</si>
  <si>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</si>
  <si>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</si>
  <si>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</si>
  <si>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</si>
  <si>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</si>
  <si>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</si>
  <si>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</si>
  <si>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</si>
  <si>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</si>
  <si>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</si>
  <si>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</si>
  <si>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</si>
  <si>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</si>
  <si>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</si>
  <si>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</si>
  <si>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</si>
  <si>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</si>
  <si>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</si>
  <si>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</si>
  <si>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</si>
  <si>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</si>
  <si>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</si>
  <si>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</si>
  <si>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</si>
  <si>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</si>
  <si>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</si>
  <si>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</si>
  <si>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</si>
  <si>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</si>
  <si>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</si>
  <si>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</si>
  <si>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</si>
  <si>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</si>
  <si>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</si>
  <si>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</si>
  <si>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</si>
  <si>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</si>
  <si>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</si>
  <si>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</si>
  <si>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</si>
  <si>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</si>
  <si>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</si>
  <si>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</si>
  <si>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</si>
  <si>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</si>
  <si>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</si>
  <si>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</si>
  <si>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</si>
  <si>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</si>
  <si>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</si>
  <si>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</si>
  <si>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</si>
  <si>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</si>
  <si>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</si>
  <si>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</si>
  <si>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</si>
  <si>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</si>
  <si>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</si>
  <si>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</si>
  <si>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</si>
  <si>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</si>
  <si>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</si>
  <si>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</si>
  <si>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</si>
  <si>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</si>
  <si>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</si>
  <si>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</si>
  <si>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</si>
  <si>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</si>
  <si>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</si>
  <si>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</si>
  <si>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</si>
  <si>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</si>
  <si>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</si>
  <si>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</si>
  <si>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</si>
  <si>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</si>
  <si>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</si>
  <si>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</si>
  <si>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</si>
  <si>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</si>
  <si>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</si>
  <si>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</si>
  <si>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</si>
  <si>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</si>
  <si>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</si>
  <si>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</si>
  <si>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</si>
  <si>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</si>
  <si>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</si>
  <si>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</si>
  <si>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</si>
  <si>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</si>
  <si>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</si>
  <si>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</si>
  <si>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</si>
  <si>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</si>
  <si>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</si>
  <si>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</si>
  <si>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</si>
  <si>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</si>
  <si>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</si>
  <si>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</si>
  <si>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</si>
  <si>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</si>
  <si>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</si>
  <si>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</si>
  <si>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</si>
  <si>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</si>
  <si>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</si>
  <si>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</si>
  <si>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</si>
  <si>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</si>
  <si>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</si>
  <si>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</si>
  <si>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</si>
  <si>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</si>
  <si>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</si>
  <si>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</si>
  <si>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</si>
  <si>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</si>
  <si>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</si>
  <si>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</si>
  <si>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</si>
  <si>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</si>
  <si>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</si>
  <si>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</si>
  <si>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</si>
  <si>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</si>
  <si>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</si>
  <si>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</si>
  <si>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</si>
  <si>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</si>
  <si>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</si>
  <si>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</si>
  <si>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</si>
  <si>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</si>
  <si>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</si>
  <si>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</si>
  <si>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</si>
  <si>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</si>
  <si>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</si>
  <si>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</si>
  <si>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</si>
  <si>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</si>
  <si>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</si>
  <si>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</si>
  <si>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</si>
  <si>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</si>
  <si>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</si>
  <si>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</si>
  <si>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</si>
  <si>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</si>
  <si>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</si>
  <si>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</si>
  <si>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</si>
  <si>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</si>
  <si>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</si>
  <si>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</si>
  <si>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</si>
  <si>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</si>
  <si>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</si>
  <si>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</si>
  <si>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</si>
  <si>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</si>
  <si>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</si>
  <si>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</si>
  <si>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</si>
  <si>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</si>
  <si>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</si>
  <si>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</si>
  <si>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</si>
  <si>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</si>
  <si>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</si>
  <si>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</si>
  <si>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</si>
  <si>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</si>
  <si>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</si>
  <si>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</si>
  <si>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</si>
  <si>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</si>
  <si>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</si>
  <si>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</si>
  <si>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</si>
  <si>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</si>
  <si>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</si>
  <si>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</si>
  <si>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</si>
  <si>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</si>
  <si>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</si>
  <si>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</si>
  <si>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</si>
  <si>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</si>
  <si>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</si>
  <si>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</si>
  <si>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</si>
  <si>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</si>
  <si>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</si>
  <si>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</si>
  <si>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</si>
  <si>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</si>
  <si>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</si>
  <si>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</si>
  <si>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</si>
  <si>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</si>
  <si>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</si>
  <si>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</si>
  <si>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</si>
  <si>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</si>
  <si>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</si>
  <si>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</si>
  <si>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</si>
  <si>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</si>
  <si>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</si>
  <si>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</si>
  <si>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</si>
  <si>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</si>
  <si>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</si>
  <si>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</si>
  <si>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</si>
  <si>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</si>
  <si>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</si>
  <si>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</si>
  <si>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</si>
  <si>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</si>
  <si>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</si>
  <si>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</si>
  <si>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</si>
  <si>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</si>
  <si>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</si>
  <si>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</si>
  <si>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</si>
  <si>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</si>
  <si>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</si>
  <si>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</si>
  <si>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</si>
  <si>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</si>
  <si>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</si>
  <si>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</si>
  <si>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</si>
  <si>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</si>
  <si>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</si>
  <si>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</si>
  <si>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</si>
  <si>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</si>
  <si>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</si>
  <si>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</si>
  <si>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</si>
  <si>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</si>
  <si>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</si>
  <si>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</si>
  <si>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</si>
  <si>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</si>
  <si>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</si>
  <si>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</si>
  <si>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</si>
  <si>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</si>
  <si>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</si>
  <si>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</si>
  <si>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</si>
  <si>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</si>
  <si>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</si>
  <si>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</si>
  <si>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</si>
  <si>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</si>
  <si>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</si>
  <si>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</si>
  <si>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</si>
  <si>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</si>
  <si>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</si>
  <si>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</si>
  <si>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</si>
  <si>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</si>
  <si>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</si>
  <si>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</si>
  <si>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</si>
  <si>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</si>
  <si>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</si>
  <si>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</si>
  <si>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</si>
  <si>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</si>
  <si>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</si>
  <si>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</si>
  <si>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</si>
  <si>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</si>
  <si>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</si>
  <si>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</si>
  <si>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</si>
  <si>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</si>
  <si>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</si>
  <si>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</si>
  <si>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</si>
  <si>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</si>
  <si>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</si>
  <si>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</si>
  <si>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</si>
  <si>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</si>
  <si>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</si>
  <si>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</si>
  <si>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</si>
  <si>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</si>
  <si>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</si>
  <si>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</si>
  <si>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</si>
  <si>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</si>
  <si>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</si>
  <si>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</si>
  <si>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</si>
  <si>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</si>
  <si>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</si>
  <si>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</si>
  <si>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</si>
  <si>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</si>
  <si>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</si>
  <si>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</si>
  <si>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</si>
  <si>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</si>
  <si>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</si>
  <si>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</si>
  <si>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</si>
  <si>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</si>
  <si>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</si>
  <si>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</si>
  <si>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</si>
  <si>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</si>
  <si>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</si>
  <si>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</si>
  <si>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</si>
  <si>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</si>
  <si>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</si>
  <si>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</si>
  <si>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</si>
  <si>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</si>
  <si>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</si>
  <si>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</si>
  <si>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</si>
  <si>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</si>
  <si>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</si>
  <si>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</si>
  <si>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</si>
  <si>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</si>
  <si>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</si>
  <si>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</si>
  <si>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</si>
  <si>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</si>
  <si>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</si>
  <si>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</si>
  <si>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</si>
  <si>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</si>
  <si>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</si>
  <si>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</si>
  <si>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</si>
  <si>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</si>
  <si>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</si>
  <si>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</si>
  <si>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</si>
  <si>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</si>
  <si>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</si>
  <si>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</si>
  <si>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</si>
  <si>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</si>
  <si>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</si>
  <si>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</si>
  <si>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</si>
  <si>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</si>
  <si>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</si>
  <si>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</si>
  <si>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</si>
  <si>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</si>
  <si>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</si>
  <si>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</si>
  <si>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</si>
  <si>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</si>
  <si>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</si>
  <si>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</si>
  <si>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</si>
  <si>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</si>
  <si>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</si>
  <si>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</si>
  <si>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</si>
  <si>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</si>
  <si>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</si>
  <si>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</si>
  <si>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</si>
  <si>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</si>
  <si>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</si>
  <si>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</si>
  <si>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</si>
  <si>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</si>
  <si>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</si>
  <si>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</si>
  <si>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</si>
  <si>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</si>
  <si>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</si>
  <si>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</si>
  <si>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</si>
  <si>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</si>
  <si>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</si>
  <si>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</si>
  <si>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</si>
  <si>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</si>
  <si>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</si>
  <si>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</si>
  <si>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</si>
  <si>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</si>
  <si>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</si>
  <si>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</si>
  <si>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</si>
  <si>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</si>
  <si>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</si>
  <si>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</si>
  <si>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</si>
  <si>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</si>
  <si>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</si>
  <si>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</si>
  <si>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</si>
  <si>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</si>
  <si>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</si>
  <si>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</si>
  <si>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</si>
  <si>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</si>
  <si>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</si>
  <si>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</si>
  <si>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</si>
  <si>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</si>
  <si>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</si>
  <si>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</si>
  <si>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</si>
  <si>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</si>
  <si>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</si>
  <si>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</si>
  <si>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</si>
  <si>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</si>
  <si>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</si>
  <si>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</si>
  <si>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</si>
  <si>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</si>
  <si>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</si>
  <si>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</si>
  <si>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</si>
  <si>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</si>
  <si>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</si>
  <si>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</si>
  <si>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</si>
  <si>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</si>
  <si>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</si>
  <si>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</si>
  <si>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</si>
  <si>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</si>
  <si>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</si>
  <si>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</si>
  <si>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</si>
  <si>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</si>
  <si>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</si>
  <si>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</si>
  <si>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</si>
  <si>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</si>
  <si>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</si>
  <si>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</si>
  <si>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</si>
  <si>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</si>
  <si>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</si>
  <si>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</si>
  <si>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</si>
  <si>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</si>
  <si>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</si>
  <si>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</si>
  <si>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</si>
  <si>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</si>
  <si>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</si>
  <si>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</si>
  <si>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</si>
  <si>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</si>
  <si>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</si>
  <si>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</si>
  <si>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</si>
  <si>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</si>
  <si>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</si>
  <si>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</si>
  <si>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</si>
  <si>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</si>
  <si>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</si>
  <si>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</si>
  <si>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</si>
  <si>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</si>
  <si>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</si>
  <si>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</si>
  <si>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</si>
  <si>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</si>
  <si>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</si>
  <si>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</si>
  <si>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</si>
  <si>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</si>
  <si>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</si>
  <si>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</si>
  <si>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</si>
  <si>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</si>
  <si>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</si>
  <si>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</si>
  <si>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</si>
  <si>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</si>
  <si>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</si>
  <si>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</si>
  <si>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</si>
  <si>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</si>
  <si>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</si>
  <si>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</si>
  <si>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</si>
  <si>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</si>
  <si>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</si>
  <si>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</si>
  <si>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</si>
  <si>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</si>
  <si>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</si>
  <si>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</si>
  <si>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</si>
  <si>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</si>
  <si>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</si>
  <si>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</si>
  <si>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</si>
  <si>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</si>
  <si>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</si>
  <si>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</si>
  <si>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</si>
  <si>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</si>
  <si>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</si>
  <si>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</si>
  <si>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</si>
  <si>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</si>
  <si>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</si>
  <si>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</si>
  <si>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</si>
  <si>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</si>
  <si>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</si>
  <si>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</si>
  <si>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</si>
  <si>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</si>
  <si>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</si>
  <si>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</si>
  <si>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</si>
  <si>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</si>
  <si>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</si>
  <si>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</si>
  <si>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</si>
  <si>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</si>
  <si>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</si>
  <si>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</si>
  <si>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</si>
  <si>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</si>
  <si>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</si>
  <si>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</si>
  <si>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</si>
  <si>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</si>
  <si>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</si>
  <si>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</si>
  <si>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</si>
  <si>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</si>
  <si>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</si>
  <si>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</si>
  <si>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</si>
  <si>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</si>
  <si>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</si>
  <si>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</si>
  <si>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</si>
  <si>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</si>
  <si>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</si>
  <si>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</si>
  <si>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</si>
  <si>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</si>
  <si>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</si>
  <si>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</si>
  <si>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</si>
  <si>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</si>
  <si>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</si>
  <si>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</si>
  <si>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</si>
  <si>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</si>
  <si>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</si>
  <si>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</si>
  <si>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</si>
  <si>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</si>
  <si>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</si>
  <si>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</si>
  <si>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</si>
  <si>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</si>
  <si>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</si>
  <si>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</si>
  <si>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</si>
  <si>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</si>
  <si>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</si>
  <si>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</si>
  <si>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</si>
  <si>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</si>
  <si>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</si>
  <si>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</si>
  <si>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</si>
  <si>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</si>
  <si>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</si>
  <si>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</si>
  <si>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</si>
  <si>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</si>
  <si>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</si>
  <si>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</si>
  <si>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</si>
  <si>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</si>
  <si>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</si>
  <si>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</si>
  <si>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</si>
  <si>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</si>
  <si>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</si>
  <si>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</si>
  <si>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</si>
  <si>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</si>
  <si>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</si>
  <si>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</si>
  <si>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</si>
  <si>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</si>
  <si>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</si>
  <si>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</si>
  <si>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</si>
  <si>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</si>
  <si>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</si>
  <si>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</si>
  <si>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</si>
  <si>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</si>
  <si>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</si>
  <si>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</si>
  <si>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</si>
  <si>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</si>
  <si>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</si>
  <si>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</si>
  <si>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</si>
  <si>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</si>
  <si>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</si>
  <si>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</si>
  <si>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</si>
  <si>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</si>
  <si>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</si>
  <si>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</si>
  <si>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</si>
  <si>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</si>
  <si>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</si>
  <si>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</si>
  <si>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</si>
  <si>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</si>
  <si>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</si>
  <si>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</si>
  <si>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</si>
  <si>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</si>
  <si>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</si>
  <si>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</si>
  <si>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</si>
  <si>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</si>
  <si>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</si>
  <si>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</si>
  <si>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</si>
  <si>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</si>
  <si>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</si>
  <si>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</si>
  <si>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</si>
  <si>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</si>
  <si>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</si>
  <si>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</si>
  <si>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</si>
  <si>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</si>
  <si>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</si>
  <si>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</si>
  <si>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</si>
  <si>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</si>
  <si>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</si>
  <si>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</si>
  <si>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</si>
  <si>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</si>
  <si>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</si>
  <si>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</si>
  <si>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</si>
  <si>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</si>
  <si>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</si>
  <si>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</si>
  <si>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</si>
  <si>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</si>
  <si>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</si>
  <si>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</si>
  <si>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</si>
  <si>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</si>
  <si>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</si>
  <si>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</si>
  <si>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</si>
  <si>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</si>
  <si>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</si>
  <si>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</si>
  <si>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</si>
  <si>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</si>
  <si>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</si>
  <si>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</si>
  <si>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</si>
  <si>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</si>
  <si>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</si>
  <si>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</si>
  <si>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</si>
  <si>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</si>
  <si>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</si>
  <si>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</si>
  <si>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</si>
  <si>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</si>
  <si>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</si>
  <si>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</si>
  <si>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</si>
  <si>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</si>
  <si>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</si>
  <si>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</si>
  <si>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</si>
  <si>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</si>
  <si>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</si>
  <si>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</si>
  <si>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</si>
  <si>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</si>
  <si>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</si>
  <si>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</si>
  <si>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</si>
  <si>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</si>
  <si>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</si>
  <si>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</si>
  <si>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</si>
  <si>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</si>
  <si>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</si>
  <si>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</si>
  <si>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</si>
  <si>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</si>
  <si>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</si>
  <si>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</si>
  <si>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</si>
  <si>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</si>
  <si>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</si>
  <si>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</si>
  <si>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</si>
  <si>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</si>
  <si>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</si>
  <si>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</si>
  <si>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</si>
  <si>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</si>
  <si>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</si>
  <si>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</si>
  <si>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</si>
  <si>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</si>
  <si>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</si>
  <si>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</si>
  <si>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</si>
  <si>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</si>
  <si>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</si>
  <si>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</si>
  <si>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</si>
  <si>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</si>
  <si>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</si>
  <si>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</si>
  <si>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</si>
  <si>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</si>
  <si>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</si>
  <si>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</si>
  <si>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</si>
  <si>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</si>
  <si>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</si>
  <si>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</si>
  <si>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</si>
  <si>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</si>
  <si>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</si>
  <si>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</si>
  <si>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</si>
  <si>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</si>
  <si>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</si>
  <si>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</si>
  <si>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</si>
  <si>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</si>
  <si>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</si>
  <si>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</si>
  <si>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</si>
  <si>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</si>
  <si>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</si>
  <si>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</si>
  <si>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</si>
  <si>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</si>
  <si>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</si>
  <si>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</si>
  <si>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</si>
  <si>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</si>
  <si>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</si>
  <si>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</si>
  <si>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</si>
  <si>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</si>
  <si>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</si>
  <si>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</si>
  <si>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</si>
  <si>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</si>
  <si>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</si>
  <si>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</si>
  <si>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</si>
  <si>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</si>
  <si>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</si>
  <si>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</si>
  <si>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</si>
  <si>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</si>
  <si>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</si>
  <si>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</si>
  <si>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</si>
  <si>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</si>
  <si>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</si>
  <si>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</si>
  <si>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</si>
  <si>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</si>
  <si>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</si>
  <si>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</si>
  <si>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</si>
  <si>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</si>
  <si>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</si>
  <si>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</si>
  <si>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</si>
  <si>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</si>
  <si>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</si>
  <si>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</si>
  <si>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</si>
  <si>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4621995#1</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</si>
  <si>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</si>
  <si>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</si>
  <si>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</si>
  <si>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</si>
  <si>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</si>
  <si>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</si>
  <si>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</si>
  <si>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</si>
  <si>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</si>
  <si>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</si>
  <si>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</si>
  <si>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</si>
  <si>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</si>
  <si>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</si>
  <si>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</si>
  <si>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</si>
  <si>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</si>
  <si>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</si>
  <si>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</si>
  <si>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</si>
  <si>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</si>
  <si>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</si>
  <si>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</si>
  <si>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</si>
  <si>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</si>
  <si>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</si>
  <si>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</si>
  <si>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</si>
  <si>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</si>
  <si>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</si>
  <si>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</si>
  <si>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</si>
  <si>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</si>
  <si>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</si>
  <si>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</si>
  <si>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</si>
  <si>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</si>
  <si>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</si>
  <si>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</si>
  <si>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</si>
  <si>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</si>
  <si>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</si>
  <si>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</si>
  <si>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</si>
  <si>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</si>
  <si>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</si>
  <si>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</si>
  <si>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</si>
  <si>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</si>
  <si>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</si>
  <si>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</si>
  <si>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</si>
  <si>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</si>
  <si>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</si>
  <si>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</si>
  <si>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</si>
  <si>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</si>
  <si>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</si>
  <si>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</si>
  <si>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</si>
  <si>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</si>
  <si>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</si>
  <si>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</si>
  <si>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</si>
  <si>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</si>
  <si>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</si>
  <si>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</si>
  <si>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</si>
  <si>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</si>
  <si>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</si>
  <si>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</si>
  <si>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</si>
  <si>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</si>
  <si>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</si>
  <si>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</si>
  <si>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</si>
  <si>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</si>
  <si>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</si>
  <si>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</si>
  <si>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</si>
  <si>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</si>
  <si>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</si>
  <si>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</si>
  <si>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</si>
  <si>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</si>
  <si>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</si>
  <si>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</si>
  <si>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</si>
  <si>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</si>
  <si>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</si>
  <si>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</si>
  <si>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</si>
  <si>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</si>
  <si>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</si>
  <si>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</si>
  <si>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</si>
  <si>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</si>
  <si>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</si>
  <si>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</si>
  <si>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</si>
  <si>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</si>
  <si>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</si>
  <si>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</si>
  <si>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</si>
  <si>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</si>
  <si>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</si>
  <si>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</si>
  <si>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</si>
  <si>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</si>
  <si>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</si>
  <si>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</si>
  <si>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</si>
  <si>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</si>
  <si>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</si>
  <si>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</si>
  <si>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</si>
  <si>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</si>
  <si>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</si>
  <si>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</si>
  <si>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</si>
  <si>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</si>
  <si>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</si>
  <si>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</si>
  <si>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</si>
  <si>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</si>
  <si>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</si>
  <si>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</si>
  <si>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</si>
  <si>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</si>
  <si>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</si>
  <si>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</si>
  <si>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</si>
  <si>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</si>
  <si>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</si>
  <si>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</si>
  <si>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</si>
  <si>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</si>
  <si>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</si>
  <si>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</si>
  <si>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</si>
  <si>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</si>
  <si>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</si>
  <si>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</si>
  <si>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</si>
  <si>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</si>
  <si>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</si>
  <si>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</si>
  <si>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</si>
  <si>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</si>
  <si>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</si>
  <si>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</si>
  <si>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</si>
  <si>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</si>
  <si>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</si>
  <si>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</si>
  <si>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</si>
  <si>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</si>
  <si>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</si>
  <si>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</si>
  <si>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</si>
  <si>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</si>
  <si>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</si>
  <si>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</si>
  <si>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</si>
  <si>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</si>
  <si>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</si>
  <si>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</si>
  <si>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</si>
  <si>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</si>
  <si>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</si>
  <si>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</si>
  <si>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</si>
  <si>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</si>
  <si>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</si>
  <si>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</si>
  <si>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</si>
  <si>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</si>
  <si>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</si>
  <si>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</si>
  <si>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</si>
  <si>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</si>
  <si>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</si>
  <si>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</si>
  <si>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</si>
  <si>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</si>
  <si>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</si>
  <si>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</si>
  <si>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</si>
  <si>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</si>
  <si>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</si>
  <si>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</si>
  <si>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</si>
  <si>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</si>
  <si>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</si>
  <si>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</si>
  <si>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</si>
  <si>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</si>
  <si>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</si>
  <si>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</si>
  <si>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</si>
  <si>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</si>
  <si>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</si>
  <si>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</si>
  <si>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</si>
  <si>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</si>
  <si>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</si>
  <si>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</si>
  <si>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</si>
  <si>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</si>
  <si>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</si>
  <si>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</si>
  <si>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</si>
  <si>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</si>
  <si>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</si>
  <si>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</si>
  <si>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</si>
  <si>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</si>
  <si>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</si>
  <si>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</si>
  <si>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</si>
  <si>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</si>
  <si>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</si>
  <si>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</si>
  <si>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</si>
  <si>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</si>
  <si>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</si>
  <si>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</si>
  <si>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</si>
  <si>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</si>
  <si>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</si>
  <si>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</si>
  <si>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</si>
  <si>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</si>
  <si>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</si>
  <si>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</si>
  <si>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</si>
  <si>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</si>
  <si>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</si>
  <si>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</si>
  <si>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</si>
  <si>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</si>
  <si>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</si>
  <si>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</si>
  <si>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</si>
  <si>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</si>
  <si>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</si>
  <si>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</si>
  <si>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</si>
  <si>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</si>
  <si>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</si>
  <si>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</si>
  <si>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</si>
  <si>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</si>
  <si>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</si>
  <si>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</si>
  <si>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</si>
  <si>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</si>
  <si>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</si>
  <si>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</si>
  <si>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</si>
  <si>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</si>
  <si>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</si>
  <si>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</si>
  <si>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</si>
  <si>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</si>
  <si>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</si>
  <si>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</si>
  <si>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</si>
  <si>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</si>
  <si>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</si>
  <si>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</si>
  <si>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</si>
  <si>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</si>
  <si>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</si>
  <si>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</si>
  <si>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</si>
  <si>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</si>
  <si>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</si>
  <si>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</si>
  <si>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</si>
  <si>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</si>
  <si>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</si>
  <si>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</si>
  <si>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</si>
  <si>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</si>
  <si>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</si>
  <si>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</si>
  <si>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</si>
  <si>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</si>
  <si>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</si>
  <si>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</si>
  <si>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</si>
  <si>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</si>
  <si>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</si>
  <si>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</si>
  <si>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</si>
  <si>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</si>
  <si>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</si>
  <si>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</si>
  <si>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</si>
  <si>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</si>
  <si>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</si>
  <si>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</si>
  <si>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</si>
  <si>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</si>
  <si>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</si>
  <si>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</si>
  <si>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</si>
  <si>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</si>
  <si>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</si>
  <si>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</si>
  <si>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</si>
  <si>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</si>
  <si>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</si>
  <si>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</si>
  <si>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</si>
  <si>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</si>
  <si>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</si>
  <si>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</si>
  <si>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</si>
  <si>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</si>
  <si>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</si>
  <si>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</si>
  <si>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</si>
  <si>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</si>
  <si>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</si>
  <si>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</si>
  <si>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</si>
  <si>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</si>
  <si>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</si>
  <si>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</si>
  <si>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</si>
  <si>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</si>
  <si>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</si>
  <si>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</si>
  <si>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</si>
  <si>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</si>
  <si>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</si>
  <si>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</si>
  <si>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</si>
  <si>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</si>
  <si>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</si>
  <si>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</si>
  <si>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</si>
  <si>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</si>
  <si>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</si>
  <si>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</si>
  <si>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</si>
  <si>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</si>
  <si>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</si>
  <si>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</si>
  <si>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</si>
  <si>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</si>
  <si>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</si>
  <si>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</si>
  <si>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</si>
  <si>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</si>
  <si>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</si>
  <si>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</si>
  <si>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</si>
  <si>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</si>
  <si>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</si>
  <si>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</si>
  <si>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</si>
  <si>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</si>
  <si>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</si>
  <si>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</si>
  <si>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</si>
  <si>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</si>
  <si>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</si>
  <si>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</si>
  <si>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</si>
  <si>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</si>
  <si>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</si>
  <si>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</si>
  <si>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</si>
  <si>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</si>
  <si>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</si>
  <si>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</si>
  <si>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</si>
  <si>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</si>
  <si>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</si>
  <si>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</si>
  <si>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</si>
  <si>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</si>
  <si>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</si>
  <si>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</si>
  <si>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</si>
  <si>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</si>
  <si>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</si>
  <si>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</si>
  <si>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</si>
  <si>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</si>
  <si>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</si>
  <si>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</si>
  <si>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</si>
  <si>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</si>
  <si>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</si>
  <si>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</si>
  <si>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</si>
  <si>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</si>
  <si>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</si>
  <si>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</si>
  <si>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</si>
  <si>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</si>
  <si>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</si>
  <si>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</si>
  <si>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</si>
  <si>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</si>
  <si>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</si>
  <si>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</si>
  <si>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</si>
  <si>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</si>
  <si>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</si>
  <si>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</si>
  <si>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</si>
  <si>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</si>
  <si>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</si>
  <si>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</si>
  <si>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</si>
  <si>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</si>
  <si>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</si>
  <si>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</si>
  <si>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</si>
  <si>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</si>
  <si>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</si>
  <si>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</si>
  <si>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</si>
  <si>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</si>
  <si>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</si>
  <si>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</si>
  <si>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</si>
  <si>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</si>
  <si>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</si>
  <si>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</si>
  <si>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</si>
  <si>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</si>
  <si>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</si>
  <si>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</si>
  <si>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</si>
  <si>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</si>
  <si>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</si>
  <si>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</si>
  <si>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</si>
  <si>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</si>
  <si>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</si>
  <si>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</si>
  <si>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</si>
  <si>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</si>
  <si>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</si>
  <si>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</si>
  <si>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</si>
  <si>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</si>
  <si>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</si>
  <si>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</si>
  <si>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</si>
  <si>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</si>
  <si>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</si>
  <si>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</si>
  <si>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</si>
  <si>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</si>
  <si>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</si>
  <si>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</si>
  <si>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</si>
  <si>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</si>
  <si>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</si>
  <si>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</si>
  <si>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</si>
  <si>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</si>
  <si>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</si>
  <si>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</si>
  <si>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</si>
  <si>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</si>
  <si>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</si>
  <si>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</si>
  <si>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</si>
  <si>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</si>
  <si>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</si>
  <si>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</si>
  <si>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</si>
  <si>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</si>
  <si>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</si>
  <si>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</si>
  <si>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</si>
  <si>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</si>
  <si>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</si>
  <si>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</si>
  <si>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</si>
  <si>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</si>
  <si>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</si>
  <si>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</si>
  <si>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</si>
  <si>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</si>
  <si>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</si>
  <si>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</si>
  <si>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</si>
  <si>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</si>
  <si>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</si>
  <si>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</si>
  <si>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</si>
  <si>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</si>
  <si>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</si>
  <si>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</si>
  <si>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</si>
  <si>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</si>
  <si>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</si>
  <si>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</si>
  <si>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</si>
  <si>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</si>
  <si>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</si>
  <si>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</si>
  <si>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</si>
  <si>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</si>
  <si>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</si>
  <si>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</si>
  <si>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</si>
  <si>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</si>
  <si>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</si>
  <si>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</si>
  <si>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</si>
  <si>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</si>
  <si>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</si>
  <si>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</si>
  <si>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</si>
  <si>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</si>
  <si>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</si>
  <si>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t>
  </si>
  <si>
    <t>Limtex</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</si>
  <si>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</si>
  <si>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</si>
  <si>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</si>
  <si>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</si>
  <si>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</si>
  <si>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</si>
  <si>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</si>
  <si>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</si>
  <si>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</si>
  <si>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</si>
  <si>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</si>
  <si>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</si>
  <si>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</si>
  <si>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</si>
  <si>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</si>
  <si>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</si>
  <si>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</si>
  <si>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</si>
  <si>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</si>
  <si>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</si>
  <si>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</si>
  <si>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</si>
  <si>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</si>
  <si>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</si>
  <si>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</si>
  <si>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</si>
  <si>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</si>
  <si>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</si>
  <si>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</si>
  <si>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</si>
  <si>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</si>
  <si>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</si>
  <si>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</si>
  <si>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</si>
  <si>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</si>
  <si>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</si>
  <si>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</si>
  <si>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</si>
  <si>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</si>
  <si>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</si>
  <si>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</si>
  <si>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</si>
  <si>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</si>
  <si>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</si>
  <si>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</si>
  <si>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</si>
  <si>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</si>
  <si>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</si>
  <si>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</si>
  <si>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</si>
  <si>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</si>
  <si>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</si>
  <si>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</si>
  <si>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</si>
  <si>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</si>
  <si>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</si>
  <si>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</si>
  <si>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</si>
  <si>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</si>
  <si>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</si>
  <si>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</si>
  <si>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</si>
  <si>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</si>
  <si>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</si>
  <si>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</si>
  <si>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</si>
  <si>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</si>
  <si>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</si>
  <si>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</si>
  <si>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</si>
  <si>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</si>
  <si>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</si>
  <si>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</si>
  <si>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</si>
  <si>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</si>
  <si>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</si>
  <si>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</si>
  <si>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</si>
  <si>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</si>
  <si>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</si>
  <si>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</si>
  <si>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</si>
  <si>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</si>
  <si>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</si>
  <si>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</si>
  <si>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</si>
  <si>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</si>
  <si>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</si>
  <si>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</si>
  <si>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</si>
  <si>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</si>
  <si>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</si>
  <si>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</si>
  <si>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</si>
  <si>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</si>
  <si>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</si>
  <si>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</si>
  <si>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</si>
  <si>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</si>
  <si>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</si>
  <si>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</si>
  <si>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</si>
  <si>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</si>
  <si>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</si>
  <si>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</si>
  <si>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</si>
  <si>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</si>
  <si>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</si>
  <si>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</si>
  <si>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</si>
  <si>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</si>
  <si>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</si>
  <si>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</si>
  <si>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</si>
  <si>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</si>
  <si>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</si>
  <si>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</si>
  <si>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</si>
  <si>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</si>
  <si>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</si>
  <si>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</si>
  <si>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</si>
  <si>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</si>
  <si>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</si>
  <si>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</si>
  <si>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</si>
  <si>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</si>
  <si>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</si>
  <si>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</si>
  <si>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</si>
  <si>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</si>
  <si>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</si>
  <si>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</si>
  <si>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</si>
  <si>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</si>
  <si>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</si>
  <si>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</si>
  <si>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</si>
  <si>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</si>
  <si>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</si>
  <si>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</si>
  <si>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</si>
  <si>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</si>
  <si>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</si>
  <si>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</si>
  <si>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</si>
  <si>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</si>
  <si>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</si>
  <si>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</si>
  <si>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</si>
  <si>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</si>
  <si>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</si>
  <si>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</si>
  <si>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</si>
  <si>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</si>
  <si>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</si>
  <si>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</si>
  <si>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</si>
  <si>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</si>
  <si>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</si>
  <si>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</si>
  <si>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</si>
  <si>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</si>
  <si>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</si>
  <si>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</si>
  <si>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</si>
  <si>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</si>
  <si>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</si>
  <si>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</si>
  <si>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</si>
  <si>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</si>
  <si>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</si>
  <si>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</si>
  <si>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</si>
  <si>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</si>
  <si>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</si>
  <si>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</si>
  <si>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</si>
  <si>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</si>
  <si>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</si>
  <si>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</si>
  <si>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</si>
  <si>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</si>
  <si>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</si>
  <si>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</si>
  <si>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</si>
  <si>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</si>
  <si>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</si>
  <si>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</si>
  <si>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</si>
  <si>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</si>
  <si>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</si>
  <si>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</si>
  <si>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</si>
  <si>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</si>
  <si>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</si>
  <si>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</si>
  <si>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</si>
  <si>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</si>
  <si>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</si>
  <si>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</si>
  <si>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</si>
  <si>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</si>
  <si>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</si>
  <si>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</si>
  <si>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</si>
  <si>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</si>
  <si>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</si>
  <si>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</si>
  <si>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</si>
  <si>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</si>
  <si>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</si>
  <si>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</si>
  <si>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</si>
  <si>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</si>
  <si>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</si>
  <si>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</si>
  <si>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</si>
  <si>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</si>
  <si>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</si>
  <si>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</si>
  <si>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</si>
  <si>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</si>
  <si>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</si>
  <si>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</si>
  <si>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</si>
  <si>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</si>
  <si>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</si>
  <si>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</si>
  <si>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</si>
  <si>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</si>
  <si>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</si>
  <si>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</si>
  <si>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</si>
  <si>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</si>
  <si>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</si>
  <si>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</si>
  <si>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</si>
  <si>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</si>
  <si>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</si>
  <si>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</si>
  <si>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</si>
  <si>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</si>
  <si>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</si>
  <si>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</si>
  <si>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</si>
  <si>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</si>
  <si>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</si>
  <si>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</si>
  <si>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</si>
  <si>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</si>
  <si>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</si>
  <si>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</si>
  <si>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</si>
  <si>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</si>
  <si>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</si>
  <si>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</si>
  <si>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</si>
  <si>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</si>
  <si>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</si>
  <si>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</si>
  <si>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</si>
  <si>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</si>
  <si>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</si>
  <si>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</si>
  <si>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</si>
  <si>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</si>
  <si>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</si>
  <si>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</si>
  <si>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</si>
  <si>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</si>
  <si>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</si>
  <si>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</si>
  <si>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</si>
  <si>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</si>
  <si>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</si>
  <si>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</si>
  <si>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</si>
  <si>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</si>
  <si>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</si>
  <si>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</si>
  <si>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</si>
  <si>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</si>
  <si>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</si>
  <si>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</si>
  <si>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</si>
  <si>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</si>
  <si>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</si>
  <si>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</si>
  <si>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</si>
  <si>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</si>
  <si>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</si>
  <si>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</si>
  <si>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</si>
  <si>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</si>
  <si>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</si>
  <si>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</si>
  <si>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</si>
  <si>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</si>
  <si>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</si>
  <si>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</si>
  <si>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</si>
  <si>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</si>
  <si>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</si>
  <si>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</si>
  <si>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</si>
  <si>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</si>
  <si>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</si>
  <si>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</si>
  <si>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</si>
  <si>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</si>
  <si>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</si>
  <si>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</si>
  <si>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</si>
  <si>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</si>
  <si>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</si>
  <si>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</si>
  <si>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</si>
  <si>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</si>
  <si>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</si>
  <si>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</si>
  <si>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</si>
  <si>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</si>
  <si>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</si>
  <si>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</si>
  <si>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</si>
  <si>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</si>
  <si>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</si>
  <si>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</si>
  <si>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</si>
  <si>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</si>
  <si>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</si>
  <si>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</si>
  <si>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</si>
  <si>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</si>
  <si>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</si>
  <si>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</si>
  <si>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</si>
  <si>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</si>
  <si>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</si>
  <si>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</si>
  <si>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</si>
  <si>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</si>
  <si>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</si>
  <si>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</si>
  <si>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</si>
  <si>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</si>
  <si>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</si>
  <si>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</si>
  <si>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</si>
  <si>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</si>
  <si>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</si>
  <si>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</si>
  <si>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</si>
  <si>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</si>
  <si>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</si>
  <si>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</si>
  <si>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</si>
  <si>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</si>
  <si>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</si>
  <si>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</si>
  <si>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</si>
  <si>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</si>
  <si>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</si>
  <si>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</si>
  <si>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</si>
  <si>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</si>
  <si>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</si>
  <si>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</si>
  <si>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</si>
  <si>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</si>
  <si>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</si>
  <si>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</si>
  <si>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</si>
  <si>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</si>
  <si>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</si>
  <si>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</si>
  <si>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</si>
  <si>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</si>
  <si>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</si>
  <si>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</si>
  <si>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</si>
  <si>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</si>
  <si>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</si>
  <si>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</si>
  <si>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</si>
  <si>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</si>
  <si>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</si>
  <si>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</si>
  <si>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</si>
  <si>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</si>
  <si>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</si>
  <si>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</si>
  <si>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</si>
  <si>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</si>
  <si>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</si>
  <si>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</si>
  <si>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</si>
  <si>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</si>
  <si>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</si>
  <si>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</si>
  <si>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</si>
  <si>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</si>
  <si>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</si>
  <si>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</si>
  <si>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</si>
  <si>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</si>
  <si>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</si>
  <si>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</si>
  <si>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</si>
  <si>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</si>
  <si>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</si>
  <si>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</si>
  <si>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</si>
  <si>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</si>
  <si>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</si>
  <si>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</si>
  <si>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</si>
  <si>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</si>
  <si>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</si>
  <si>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</si>
  <si>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</si>
  <si>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</si>
  <si>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</si>
  <si>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</si>
  <si>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</si>
  <si>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</si>
  <si>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</si>
  <si>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</si>
  <si>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</si>
  <si>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</si>
  <si>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</si>
  <si>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</si>
  <si>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</si>
  <si>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</si>
  <si>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</si>
  <si>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</si>
  <si>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</si>
  <si>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</si>
  <si>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</si>
  <si>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</si>
  <si>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</si>
  <si>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</si>
  <si>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</si>
  <si>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</si>
  <si>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</si>
  <si>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</si>
  <si>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</si>
  <si>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</si>
  <si>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</si>
  <si>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</si>
  <si>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</si>
  <si>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</si>
  <si>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</si>
  <si>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</si>
  <si>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</si>
  <si>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</si>
  <si>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</si>
  <si>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</si>
  <si>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</si>
  <si>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</si>
  <si>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</si>
  <si>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</si>
  <si>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</si>
  <si>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</si>
  <si>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</si>
  <si>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</si>
  <si>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</si>
  <si>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</si>
  <si>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</si>
  <si>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</si>
  <si>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</si>
  <si>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</si>
  <si>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</si>
  <si>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</si>
  <si>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</si>
  <si>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</si>
  <si>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</si>
  <si>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</si>
  <si>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</si>
  <si>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</si>
  <si>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</si>
  <si>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</si>
  <si>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</si>
  <si>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</si>
  <si>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</si>
  <si>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</si>
  <si>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</si>
  <si>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</si>
  <si>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</si>
  <si>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</si>
  <si>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</si>
  <si>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</si>
  <si>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</si>
  <si>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</si>
  <si>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</si>
  <si>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</si>
  <si>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</si>
  <si>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</si>
  <si>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</si>
  <si>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</si>
  <si>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</si>
  <si>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</si>
  <si>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</si>
  <si>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</si>
  <si>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</si>
  <si>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</si>
  <si>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</si>
  <si>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</si>
  <si>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</si>
  <si>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</si>
  <si>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</si>
  <si>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</si>
  <si>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</si>
  <si>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</si>
  <si>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</si>
  <si>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</si>
  <si>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</si>
  <si>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</si>
  <si>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</si>
  <si>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</si>
  <si>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</si>
  <si>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</si>
  <si>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</si>
  <si>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</si>
  <si>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</si>
  <si>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</si>
  <si>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</si>
  <si>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</si>
  <si>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</si>
  <si>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</si>
  <si>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</si>
  <si>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</si>
  <si>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</si>
  <si>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</si>
  <si>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</si>
  <si>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</si>
  <si>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</si>
  <si>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</si>
  <si>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</si>
  <si>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</si>
  <si>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</si>
  <si>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</si>
  <si>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</si>
  <si>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</si>
  <si>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</si>
  <si>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</si>
  <si>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</si>
  <si>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</si>
  <si>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</si>
  <si>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</si>
  <si>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</si>
  <si>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</si>
  <si>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</si>
  <si>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</si>
  <si>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</si>
  <si>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</si>
  <si>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</si>
  <si>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</si>
  <si>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</si>
  <si>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</si>
  <si>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</si>
  <si>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</si>
  <si>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</si>
  <si>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</si>
  <si>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</si>
  <si>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</si>
  <si>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</si>
  <si>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</si>
  <si>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</si>
  <si>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</si>
  <si>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</si>
  <si>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</si>
  <si>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</si>
  <si>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</si>
  <si>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</si>
  <si>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</si>
  <si>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</si>
  <si>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</si>
  <si>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</si>
  <si>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</si>
  <si>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</si>
  <si>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</si>
  <si>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</si>
  <si>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</si>
  <si>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</si>
  <si>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</si>
  <si>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</si>
  <si>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</si>
  <si>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</si>
  <si>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</si>
  <si>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</si>
  <si>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</si>
  <si>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</si>
  <si>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</si>
  <si>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</si>
  <si>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</si>
  <si>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</si>
  <si>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</si>
  <si>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</si>
  <si>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</si>
  <si>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</si>
  <si>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</si>
  <si>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</si>
  <si>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</si>
  <si>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</si>
  <si>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</si>
  <si>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</si>
  <si>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</si>
  <si>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</si>
  <si>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</si>
  <si>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</si>
  <si>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</si>
  <si>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</si>
  <si>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</si>
  <si>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</si>
  <si>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</si>
  <si>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</si>
  <si>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</si>
  <si>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</si>
  <si>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</si>
  <si>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</si>
  <si>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</si>
  <si>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</si>
  <si>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</si>
  <si>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</si>
  <si>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</si>
  <si>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</si>
  <si>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</si>
  <si>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</si>
  <si>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</si>
  <si>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</si>
  <si>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</si>
  <si>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</si>
  <si>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</si>
  <si>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</si>
  <si>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</si>
  <si>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</si>
  <si>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</si>
  <si>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</si>
  <si>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</si>
  <si>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</si>
  <si>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</si>
  <si>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</si>
  <si>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</si>
  <si>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</si>
  <si>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</si>
  <si>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</si>
  <si>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</si>
  <si>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</si>
  <si>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</si>
  <si>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</si>
  <si>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</si>
  <si>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</si>
  <si>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</si>
  <si>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</si>
  <si>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</si>
  <si>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</si>
  <si>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</si>
  <si>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</si>
  <si>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</si>
  <si>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</si>
  <si>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</si>
  <si>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</si>
  <si>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</si>
  <si>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</si>
  <si>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</si>
  <si>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</si>
  <si>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</si>
  <si>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</si>
  <si>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</si>
  <si>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</si>
  <si>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</si>
  <si>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</si>
  <si>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</si>
  <si>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</si>
  <si>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</si>
  <si>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</si>
  <si>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</si>
  <si>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</si>
  <si>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</si>
  <si>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</si>
  <si>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</si>
  <si>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</si>
  <si>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</si>
  <si>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</si>
  <si>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</si>
  <si>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</si>
  <si>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</si>
  <si>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</si>
  <si>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</si>
  <si>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</si>
  <si>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</si>
  <si>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</si>
  <si>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</si>
  <si>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</si>
  <si>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</si>
  <si>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</si>
  <si>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</si>
  <si>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</si>
  <si>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</si>
  <si>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</si>
  <si>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</si>
  <si>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</si>
  <si>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</si>
  <si>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</si>
  <si>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</si>
  <si>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</si>
  <si>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</si>
  <si>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</si>
  <si>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</si>
  <si>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</si>
  <si>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</si>
  <si>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</si>
  <si>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</si>
  <si>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</si>
  <si>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</si>
  <si>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</si>
  <si>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</si>
  <si>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</si>
  <si>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</si>
  <si>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</si>
  <si>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</si>
  <si>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</si>
  <si>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</si>
  <si>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</si>
  <si>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</si>
  <si>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</si>
  <si>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</si>
  <si>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</si>
  <si>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</si>
  <si>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</si>
  <si>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</si>
  <si>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</si>
  <si>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</si>
  <si>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</si>
  <si>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</si>
  <si>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</si>
  <si>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</si>
  <si>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</si>
  <si>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</si>
  <si>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</si>
  <si>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</si>
  <si>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</si>
  <si>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</si>
  <si>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</si>
  <si>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</si>
  <si>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</si>
  <si>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</si>
  <si>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</si>
  <si>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</si>
  <si>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</si>
  <si>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</si>
  <si>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</si>
  <si>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</si>
  <si>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</si>
  <si>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</si>
  <si>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</si>
  <si>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</si>
  <si>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</si>
  <si>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</si>
  <si>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</si>
  <si>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</si>
  <si>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</si>
  <si>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</si>
  <si>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</si>
  <si>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</si>
  <si>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</si>
  <si>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</si>
  <si>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</si>
  <si>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</si>
  <si>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</si>
  <si>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</si>
  <si>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</si>
  <si>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</si>
  <si>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</si>
  <si>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</si>
  <si>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</si>
  <si>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</si>
  <si>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</si>
  <si>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</si>
  <si>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</si>
  <si>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</si>
  <si>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</si>
  <si>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</si>
  <si>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</si>
  <si>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</si>
  <si>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</si>
  <si>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</si>
  <si>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</si>
  <si>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</si>
  <si>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</si>
  <si>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</si>
  <si>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</si>
  <si>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</si>
  <si>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</si>
  <si>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</si>
  <si>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</si>
  <si>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</si>
  <si>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</si>
  <si>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</si>
  <si>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</si>
  <si>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</si>
  <si>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</si>
  <si>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</si>
  <si>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</si>
  <si>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</si>
  <si>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</si>
  <si>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</si>
  <si>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</si>
  <si>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</si>
  <si>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</si>
  <si>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</si>
  <si>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</si>
  <si>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</si>
  <si>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</si>
  <si>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</si>
  <si>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</si>
  <si>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</si>
  <si>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</si>
  <si>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</si>
  <si>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</si>
  <si>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</si>
  <si>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</si>
  <si>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</si>
  <si>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</si>
  <si>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</si>
  <si>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</si>
  <si>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</si>
  <si>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</si>
  <si>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</si>
  <si>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</si>
  <si>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</si>
  <si>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</si>
  <si>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</si>
  <si>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</si>
  <si>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</si>
  <si>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</si>
  <si>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</si>
  <si>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</si>
  <si>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</si>
  <si>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</si>
  <si>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</si>
  <si>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</si>
  <si>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</si>
  <si>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</si>
  <si>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</si>
  <si>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</si>
  <si>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</si>
  <si>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</si>
  <si>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</si>
  <si>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</si>
  <si>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</si>
  <si>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</si>
  <si>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</si>
  <si>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</si>
  <si>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</si>
  <si>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</si>
  <si>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</si>
  <si>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</si>
  <si>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</si>
  <si>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</si>
  <si>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</si>
  <si>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</si>
  <si>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</si>
  <si>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</si>
  <si>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</si>
  <si>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</si>
  <si>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</si>
  <si>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</si>
  <si>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</si>
  <si>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</si>
  <si>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</si>
  <si>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</si>
  <si>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</si>
  <si>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</si>
  <si>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</si>
  <si>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</si>
  <si>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</si>
  <si>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</si>
  <si>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</si>
  <si>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</si>
  <si>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</si>
  <si>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</si>
  <si>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</si>
  <si>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</si>
  <si>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</si>
  <si>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</si>
  <si>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</si>
  <si>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</si>
  <si>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</si>
  <si>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</si>
  <si>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</si>
  <si>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</si>
  <si>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</si>
  <si>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</si>
  <si>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</si>
  <si>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</si>
  <si>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</si>
  <si>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</si>
  <si>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</si>
  <si>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</si>
  <si>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</si>
  <si>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</si>
  <si>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</si>
  <si>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</si>
  <si>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</si>
  <si>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</si>
  <si>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</si>
  <si>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</si>
  <si>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</si>
  <si>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</si>
  <si>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</si>
  <si>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</si>
  <si>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</si>
  <si>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</si>
  <si>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</si>
  <si>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</si>
  <si>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</si>
  <si>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</si>
  <si>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</si>
  <si>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</si>
  <si>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</si>
  <si>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</si>
  <si>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</si>
  <si>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</si>
  <si>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</si>
  <si>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</si>
  <si>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</si>
  <si>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</si>
  <si>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</si>
  <si>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</si>
  <si>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</si>
  <si>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</si>
  <si>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</si>
  <si>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</si>
  <si>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</si>
  <si>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</si>
  <si>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</si>
  <si>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</si>
  <si>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</si>
  <si>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</si>
  <si>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</si>
  <si>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</si>
  <si>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</si>
  <si>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</si>
  <si>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</si>
  <si>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</si>
  <si>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</si>
  <si>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</si>
  <si>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</si>
  <si>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</si>
  <si>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</si>
  <si>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</si>
  <si>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</si>
  <si>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</si>
  <si>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</si>
  <si>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</si>
  <si>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</si>
  <si>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</si>
  <si>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</si>
  <si>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</si>
  <si>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</si>
  <si>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</si>
  <si>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</si>
  <si>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</si>
  <si>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</si>
  <si>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</si>
  <si>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</si>
  <si>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</si>
  <si>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</si>
  <si>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</si>
  <si>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</si>
  <si>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</si>
  <si>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</si>
  <si>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</si>
  <si>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</si>
  <si>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</si>
  <si>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</si>
  <si>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</si>
  <si>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</si>
  <si>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</si>
  <si>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</si>
  <si>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</si>
  <si>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</si>
  <si>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</si>
  <si>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</si>
  <si>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</si>
  <si>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</si>
  <si>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</si>
  <si>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</si>
  <si>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</si>
  <si>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</si>
  <si>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</si>
  <si>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</si>
  <si>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</si>
  <si>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</si>
  <si>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</si>
  <si>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</si>
  <si>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</si>
  <si>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</si>
  <si>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</si>
  <si>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</si>
  <si>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</si>
  <si>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</si>
  <si>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</si>
  <si>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</si>
  <si>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</si>
  <si>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</si>
  <si>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</si>
  <si>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</si>
  <si>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</si>
  <si>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</si>
  <si>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</si>
  <si>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</si>
  <si>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</si>
  <si>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</si>
  <si>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</si>
  <si>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</si>
  <si>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</si>
  <si>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</si>
  <si>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</si>
  <si>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</si>
  <si>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</si>
  <si>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</si>
  <si>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</si>
  <si>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</si>
  <si>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</si>
  <si>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</si>
  <si>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</si>
  <si>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</si>
  <si>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</si>
  <si>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</si>
  <si>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</si>
  <si>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</si>
  <si>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</si>
  <si>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</si>
  <si>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</si>
  <si>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</si>
  <si>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</si>
  <si>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</si>
  <si>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</si>
  <si>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</si>
  <si>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</si>
  <si>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</si>
  <si>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</si>
  <si>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</si>
  <si>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</si>
  <si>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</si>
  <si>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</si>
  <si>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</si>
  <si>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</si>
  <si>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</si>
  <si>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</si>
  <si>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</si>
  <si>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</si>
  <si>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</si>
  <si>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</si>
  <si>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</si>
  <si>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</si>
  <si>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</si>
  <si>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</si>
  <si>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</si>
  <si>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</si>
  <si>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</si>
  <si>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</si>
  <si>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</si>
  <si>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</si>
  <si>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</si>
  <si>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</si>
  <si>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</si>
  <si>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</si>
  <si>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</si>
  <si>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</si>
  <si>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</si>
  <si>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</si>
  <si>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</si>
  <si>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</si>
  <si>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</si>
  <si>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</si>
  <si>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</si>
  <si>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</si>
  <si>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</si>
  <si>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</si>
  <si>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</si>
  <si>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</si>
  <si>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</si>
  <si>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</si>
  <si>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</si>
  <si>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</si>
  <si>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</si>
  <si>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</si>
  <si>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</si>
  <si>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</si>
  <si>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</si>
  <si>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</si>
  <si>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</si>
  <si>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</si>
  <si>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</si>
  <si>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</si>
  <si>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</si>
  <si>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</si>
  <si>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</si>
  <si>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</si>
  <si>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</si>
  <si>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</si>
  <si>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</si>
  <si>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</si>
  <si>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</si>
  <si>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</si>
  <si>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</si>
  <si>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</si>
  <si>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</si>
  <si>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</si>
  <si>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</si>
  <si>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</si>
  <si>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</si>
  <si>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</si>
  <si>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</si>
  <si>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</si>
  <si>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</si>
  <si>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</si>
  <si>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</si>
  <si>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</si>
  <si>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</si>
  <si>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</si>
  <si>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</si>
  <si>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</si>
  <si>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</si>
  <si>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</si>
  <si>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</si>
  <si>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</si>
  <si>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</si>
  <si>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</si>
  <si>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</si>
  <si>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</si>
  <si>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</si>
  <si>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</si>
  <si>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</si>
  <si>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</si>
  <si>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</si>
  <si>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</si>
  <si>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</si>
  <si>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</si>
  <si>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</si>
  <si>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</si>
  <si>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</si>
  <si>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</si>
  <si>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</si>
  <si>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</si>
  <si>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</si>
  <si>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</si>
  <si>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</si>
  <si>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</si>
  <si>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</si>
  <si>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</si>
  <si>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</si>
  <si>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</si>
  <si>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</si>
  <si>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</si>
  <si>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</si>
  <si>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</si>
  <si>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</si>
  <si>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</si>
  <si>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</si>
  <si>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</si>
  <si>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</si>
  <si>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</si>
  <si>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</si>
  <si>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</si>
  <si>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</si>
  <si>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</si>
  <si>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</si>
  <si>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</si>
  <si>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</si>
  <si>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</si>
  <si>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</si>
  <si>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</si>
  <si>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</si>
  <si>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</si>
  <si>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</si>
  <si>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</si>
  <si>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</si>
  <si>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</si>
  <si>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</si>
  <si>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</si>
  <si>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</si>
  <si>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</si>
  <si>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</si>
  <si>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</si>
  <si>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</si>
  <si>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</si>
  <si>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</si>
  <si>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</si>
  <si>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</si>
  <si>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</si>
  <si>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</si>
  <si>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</si>
  <si>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</si>
  <si>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</si>
  <si>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</si>
  <si>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</si>
  <si>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</si>
  <si>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</si>
  <si>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</si>
  <si>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</si>
  <si>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</si>
  <si>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</si>
  <si>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</si>
  <si>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</si>
  <si>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</si>
  <si>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</si>
  <si>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</si>
  <si>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</si>
  <si>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</si>
  <si>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</si>
  <si>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</si>
  <si>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</si>
  <si>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</si>
  <si>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</si>
  <si>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</si>
  <si>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</si>
  <si>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</si>
  <si>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</si>
  <si>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</si>
  <si>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</si>
  <si>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</si>
  <si>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</si>
  <si>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</si>
  <si>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</si>
  <si>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</si>
  <si>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</si>
  <si>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</si>
  <si>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</si>
  <si>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</si>
  <si>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</si>
  <si>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</si>
  <si>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</si>
  <si>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</si>
  <si>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</si>
  <si>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</si>
  <si>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</si>
  <si>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</si>
  <si>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</si>
  <si>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</si>
  <si>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</si>
  <si>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</si>
  <si>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</si>
  <si>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</si>
  <si>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</si>
  <si>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</si>
  <si>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</si>
  <si>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</si>
  <si>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</si>
  <si>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</si>
  <si>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</si>
  <si>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</si>
  <si>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</si>
  <si>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</si>
  <si>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</si>
  <si>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</si>
  <si>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</si>
  <si>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</si>
  <si>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</si>
  <si>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</si>
  <si>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</si>
  <si>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</si>
  <si>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</si>
  <si>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</si>
  <si>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</si>
  <si>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</si>
  <si>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</si>
  <si>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</si>
  <si>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</si>
  <si>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</si>
  <si>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</si>
  <si>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</si>
  <si>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</si>
  <si>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</si>
  <si>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</si>
  <si>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</si>
  <si>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</si>
  <si>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</si>
  <si>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</si>
  <si>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</si>
  <si>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</si>
  <si>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</si>
  <si>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</si>
  <si>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</si>
  <si>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</si>
  <si>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</si>
  <si>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</si>
  <si>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</si>
  <si>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</si>
  <si>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</si>
  <si>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</si>
  <si>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</si>
  <si>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</si>
  <si>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</si>
  <si>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</si>
  <si>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</si>
  <si>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</si>
  <si>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</si>
  <si>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</si>
  <si>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</si>
  <si>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</si>
  <si>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</si>
  <si>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</si>
  <si>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</si>
  <si>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</si>
  <si>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</si>
  <si>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</si>
  <si>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</si>
  <si>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</si>
  <si>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</si>
  <si>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</si>
  <si>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</si>
  <si>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</si>
  <si>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</si>
  <si>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</si>
  <si>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</si>
  <si>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</si>
  <si>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</si>
  <si>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</si>
  <si>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</si>
  <si>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</si>
  <si>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</si>
  <si>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</si>
  <si>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</si>
  <si>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</si>
  <si>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</si>
  <si>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</si>
  <si>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</si>
  <si>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</si>
  <si>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</si>
  <si>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</si>
  <si>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</si>
  <si>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</si>
  <si>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</si>
  <si>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</si>
  <si>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</si>
  <si>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</si>
  <si>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</si>
  <si>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</si>
  <si>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</si>
  <si>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</si>
  <si>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</si>
  <si>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</si>
  <si>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</si>
  <si>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</si>
  <si>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</si>
  <si>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</si>
  <si>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</si>
  <si>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</si>
  <si>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</si>
  <si>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</si>
  <si>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</si>
  <si>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</si>
  <si>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</si>
  <si>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</si>
  <si>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</si>
  <si>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</si>
  <si>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</si>
  <si>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</si>
  <si>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</si>
  <si>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</si>
  <si>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</si>
  <si>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</si>
  <si>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</si>
  <si>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</si>
  <si>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</si>
  <si>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</si>
  <si>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</si>
  <si>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</si>
  <si>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</si>
  <si>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</si>
  <si>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</si>
  <si>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</si>
  <si>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</si>
  <si>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</si>
  <si>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</si>
  <si>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</si>
  <si>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</si>
  <si>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4492319#1</t>
  </si>
  <si>
    <t>Incarpalm</t>
  </si>
  <si>
    <t>4397162#1</t>
  </si>
  <si>
    <t>Cajaseluniverso</t>
  </si>
  <si>
    <t>1158775#1</t>
  </si>
  <si>
    <t>Zona M proyectos en madera</t>
  </si>
  <si>
    <t>4602310#1</t>
  </si>
  <si>
    <t>Luxorema</t>
  </si>
  <si>
    <t>4605743#1</t>
  </si>
  <si>
    <t>Xn32studio</t>
  </si>
  <si>
    <t>4497475#1</t>
  </si>
  <si>
    <t>Loginmkt</t>
  </si>
  <si>
    <t>4550651#1</t>
  </si>
  <si>
    <t>Grupocendra</t>
  </si>
  <si>
    <t>2279209#1</t>
  </si>
  <si>
    <t>Rotesma</t>
  </si>
  <si>
    <t>4570174#1</t>
  </si>
  <si>
    <t>Monkarq</t>
  </si>
  <si>
    <t>Case Rejected. No contact email registered.</t>
  </si>
  <si>
    <t>4610092#1</t>
  </si>
  <si>
    <t>Arqsolutions Di&amp;Co.</t>
  </si>
  <si>
    <t>4507231#1</t>
  </si>
  <si>
    <t>Buroqualytec</t>
  </si>
  <si>
    <t>1639156#1</t>
  </si>
  <si>
    <t>Promasa</t>
  </si>
  <si>
    <t>2465612#1</t>
  </si>
  <si>
    <t>Network Security Systems S.A.C.</t>
  </si>
  <si>
    <t xml:space="preserve">4654447#1
</t>
  </si>
  <si>
    <t>Calidad y Atención</t>
  </si>
  <si>
    <t>4615798#1</t>
  </si>
  <si>
    <t>Nazan</t>
  </si>
  <si>
    <t>4500991#1</t>
  </si>
  <si>
    <t>Fabriesmetal</t>
  </si>
  <si>
    <t>1061303#1</t>
  </si>
  <si>
    <t>Xerox</t>
  </si>
  <si>
    <t>2919603#1</t>
  </si>
  <si>
    <t>Losadaasoc</t>
  </si>
  <si>
    <t xml:space="preserve">4654784#1
</t>
  </si>
  <si>
    <t>EMSOJU</t>
  </si>
  <si>
    <t>4614531#1</t>
  </si>
  <si>
    <t>Abogaciaempresarial</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</si>
  <si>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</si>
  <si>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</si>
  <si>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</si>
  <si>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</si>
  <si>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</si>
  <si>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</si>
  <si>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</si>
  <si>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</si>
  <si>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</si>
  <si>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4469365#1</t>
  </si>
  <si>
    <t>Grupohtc</t>
  </si>
  <si>
    <t>1145297#1</t>
  </si>
  <si>
    <t>BurtonCasanova</t>
  </si>
  <si>
    <t>1078880#1</t>
  </si>
  <si>
    <t>Geotecnia y Cimientos SA</t>
  </si>
  <si>
    <t>4336857#1</t>
  </si>
  <si>
    <t>Infactstudiogt</t>
  </si>
  <si>
    <t>4578604#1</t>
  </si>
  <si>
    <t>Grupohigh</t>
  </si>
  <si>
    <t>4528383#1</t>
  </si>
  <si>
    <t>Phoenixlog</t>
  </si>
  <si>
    <t>1010193#2</t>
  </si>
  <si>
    <t>Earthtech Engineering Ltd.</t>
  </si>
  <si>
    <t>4461557#1</t>
  </si>
  <si>
    <t>Grafico</t>
  </si>
  <si>
    <t>1927042#1</t>
  </si>
  <si>
    <t>La Manada MX</t>
  </si>
  <si>
    <t>3402442#1</t>
  </si>
  <si>
    <t>Eurococinas</t>
  </si>
  <si>
    <t>4495347#1</t>
  </si>
  <si>
    <t>Geoinglobe</t>
  </si>
  <si>
    <t>2127638#1</t>
  </si>
  <si>
    <t>Edicro</t>
  </si>
  <si>
    <t>1009978#1</t>
  </si>
  <si>
    <t>Heisecke &amp; Cía</t>
  </si>
  <si>
    <t>2239767#1</t>
  </si>
  <si>
    <t>Primoderoma S.A.</t>
  </si>
  <si>
    <t>4498953#1</t>
  </si>
  <si>
    <t>Alianzainmobiliariaestrategica</t>
  </si>
  <si>
    <t>4526571#1</t>
  </si>
  <si>
    <t>Rambal</t>
  </si>
  <si>
    <t>1414915#1</t>
  </si>
  <si>
    <t>Igproyectos</t>
  </si>
  <si>
    <t>4654789#1</t>
  </si>
  <si>
    <t>People4Lux</t>
  </si>
  <si>
    <t>4642854#1</t>
  </si>
  <si>
    <t>Rcconstruccion</t>
  </si>
  <si>
    <t>4523427#1</t>
  </si>
  <si>
    <t>Petrocentro</t>
  </si>
  <si>
    <t>4417950#1</t>
  </si>
  <si>
    <t>Cbolivar</t>
  </si>
  <si>
    <t>Reincidencia. Big deal. Old case was reinvestigated.</t>
  </si>
  <si>
    <t>588871#1</t>
  </si>
  <si>
    <t>Empírica Interiores</t>
  </si>
  <si>
    <t>4651199#1</t>
  </si>
  <si>
    <t>Corporativodelsur</t>
  </si>
  <si>
    <t>4529071#1</t>
  </si>
  <si>
    <t>3cero4</t>
  </si>
  <si>
    <t>1797375#1</t>
  </si>
  <si>
    <t>You Arq</t>
  </si>
  <si>
    <t>4654791#1</t>
  </si>
  <si>
    <t>We Are Producers</t>
  </si>
  <si>
    <t>4591978#1</t>
  </si>
  <si>
    <t>Plastihogar</t>
  </si>
  <si>
    <t>4529093#1</t>
  </si>
  <si>
    <t>Cartonerapuerto</t>
  </si>
  <si>
    <t>4652245#1</t>
  </si>
  <si>
    <t xml:space="preserve">DF Arquitectura
</t>
  </si>
  <si>
    <t>4620227#1</t>
  </si>
  <si>
    <t>Pyrproyectos</t>
  </si>
  <si>
    <t xml:space="preserve">705880#1
</t>
  </si>
  <si>
    <t>Helpdesk</t>
  </si>
  <si>
    <t>Only 3 out of 25 machines are linked to the entity</t>
  </si>
  <si>
    <t>4467931#1</t>
  </si>
  <si>
    <t>Consulconst</t>
  </si>
  <si>
    <t>4652244#1</t>
  </si>
  <si>
    <t>Arqtis Studio</t>
  </si>
  <si>
    <t>3548020#1</t>
  </si>
  <si>
    <t>Watercolor</t>
  </si>
  <si>
    <t>4468097#1</t>
  </si>
  <si>
    <t>Bgp</t>
  </si>
  <si>
    <t>4330300#1</t>
  </si>
  <si>
    <t>Tecnomyl</t>
  </si>
  <si>
    <t>4587731#1</t>
  </si>
  <si>
    <t>Atlassolar</t>
  </si>
  <si>
    <t>4649748#1</t>
  </si>
  <si>
    <t>Bioquifar</t>
  </si>
  <si>
    <t>4628311#1</t>
  </si>
  <si>
    <t>InverVÃ_x0081_</t>
  </si>
  <si>
    <t>4538555#1</t>
  </si>
  <si>
    <t>Br3ascensores</t>
  </si>
  <si>
    <t>4576120#1</t>
  </si>
  <si>
    <t>Coframare</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</si>
  <si>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</si>
  <si>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</si>
  <si>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</si>
  <si>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</si>
  <si>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</si>
  <si>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</si>
  <si>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</si>
  <si>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</si>
  <si>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</si>
  <si>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</si>
  <si>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</si>
  <si>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</si>
  <si>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</si>
  <si>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</si>
  <si>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</si>
  <si>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</si>
  <si>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</si>
  <si>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</si>
  <si>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</si>
  <si>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</si>
  <si>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</si>
  <si>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</si>
  <si>
    <t>Week 1
July 6-10</t>
  </si>
  <si>
    <t xml:space="preserve">Week 2
July 13-17
</t>
  </si>
  <si>
    <t>GOLDEN</t>
  </si>
  <si>
    <t>Week 3
July 20-24</t>
  </si>
  <si>
    <t>Week 4
July 27-31</t>
  </si>
  <si>
    <t>4650312#1</t>
  </si>
  <si>
    <t>Agimex</t>
  </si>
  <si>
    <t>4583042#1</t>
  </si>
  <si>
    <t>Descom</t>
  </si>
  <si>
    <t>4587106#1</t>
  </si>
  <si>
    <t>Dibari</t>
  </si>
  <si>
    <t>4499340#1</t>
  </si>
  <si>
    <t>Dipecla</t>
  </si>
  <si>
    <t>4608423#1</t>
  </si>
  <si>
    <t>DIVISACRUZ SRL. Sucursal 1 Cuatro CaÃ±adas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</si>
</sst>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5">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s>
  <cellStyleXfs count="1">
    <xf borderId="0" fillId="0" fontId="0" numFmtId="0" applyAlignment="1" applyFont="1"/>
  </cellStyleXfs>
  <cellXfs count="558">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76fadccf-5685-42ee-bfe6-af2bdb1c7dba}"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Kasznar"/>
        <s v="Kasznar (Status &quot;Lauched&quot; please check)"/>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ly"/>
  </cacheSource>
  <cacheFields>
    <cacheField name="Date" numFmtId="164">
      <sharedItems containsDate="1" containsString="0" containsBlank="1">
        <d v="2026-07-06T00:00:00Z"/>
        <m/>
      </sharedItems>
    </cacheField>
    <cacheField name="External Case ID" numFmtId="49">
      <sharedItems containsBlank="1">
        <s v="4650312#1"/>
        <s v="4583042#1"/>
        <s v="4587106#1"/>
        <s v="4499340#1"/>
        <s v="4608423#1"/>
        <m/>
      </sharedItems>
    </cacheField>
    <cacheField name="Case Name" numFmtId="49">
      <sharedItems containsBlank="1">
        <s v="Agimex"/>
        <s v="Descom"/>
        <s v="Dibari"/>
        <s v="Dipecla"/>
        <s v="DIVISACRUZ SRL. Sucursal 1 Cuatro CaÃ±adas"/>
        <m/>
      </sharedItems>
    </cacheField>
    <cacheField name="Country" numFmtId="0">
      <sharedItems containsBlank="1">
        <s v="Bolivia"/>
        <s v="Peru"/>
        <m/>
      </sharedItems>
    </cacheField>
    <cacheField name="Investigator" numFmtId="0">
      <sharedItems containsBlank="1">
        <s v="Enrique"/>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4"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descending">
      <items>
        <item x="0"/>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4"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5"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x="3"/>
        <item x="4"/>
        <item x="5"/>
        <item t="default"/>
      </items>
    </pivotField>
    <pivotField name="Case Name" compact="0" numFmtId="49" outline="0" multipleItemSelectionAllowed="1" showAll="0">
      <items>
        <item x="0"/>
        <item x="1"/>
        <item x="2"/>
        <item x="3"/>
        <item x="4"/>
        <item x="5"/>
        <item t="default"/>
      </items>
    </pivotField>
    <pivotField name="Country" compact="0" outline="0" multipleItemSelectionAllowed="1" showAll="0">
      <items>
        <item x="0"/>
        <item x="1"/>
        <item x="2"/>
        <item t="default"/>
      </items>
    </pivotField>
    <pivotField name="Investigator" axis="axisRow" dataField="1" compact="0" outline="0" multipleItemSelectionAllowed="1" showAll="0" sortType="descending">
      <items>
        <item x="0"/>
        <item x="1"/>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6"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x="3"/>
        <item x="4"/>
        <item x="5"/>
        <item t="default"/>
      </items>
    </pivotField>
    <pivotField name="Case Name" compact="0" numFmtId="49" outline="0" multipleItemSelectionAllowed="1" showAll="0">
      <items>
        <item x="0"/>
        <item x="1"/>
        <item x="2"/>
        <item x="3"/>
        <item x="4"/>
        <item x="5"/>
        <item t="default"/>
      </items>
    </pivotField>
    <pivotField name="Country" axis="axisRow" dataField="1" compact="0" outline="0" multipleItemSelectionAllowed="1" showAll="0" sortType="ascending">
      <items>
        <item x="2"/>
        <item x="0"/>
        <item x="1"/>
        <item t="default"/>
      </items>
    </pivotField>
    <pivotField name="Investigator" compact="0" outline="0" multipleItemSelectionAllowed="1" showAll="0">
      <items>
        <item x="0"/>
        <item x="1"/>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8"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76fadccf-5685-42ee-bfe6-af2bdb1c7dba}" id="{08b4b777-2fa1-4060-8094-9ffa2a839557}"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1" Type="http://schemas.openxmlformats.org/officeDocument/2006/relationships/table" Target="../tables/table36.xml"/><Relationship Id="rId10" Type="http://schemas.openxmlformats.org/officeDocument/2006/relationships/table" Target="../tables/table35.xml"/><Relationship Id="rId13" Type="http://schemas.openxmlformats.org/officeDocument/2006/relationships/table" Target="../tables/table38.xml"/><Relationship Id="rId12" Type="http://schemas.openxmlformats.org/officeDocument/2006/relationships/table" Target="../tables/table37.xml"/><Relationship Id="rId1" Type="http://schemas.openxmlformats.org/officeDocument/2006/relationships/drawing" Target="../drawings/drawing10.xml"/><Relationship Id="rId15" Type="http://schemas.openxmlformats.org/officeDocument/2006/relationships/table" Target="../tables/table40.xml"/><Relationship Id="rId14" Type="http://schemas.openxmlformats.org/officeDocument/2006/relationships/table" Target="../tables/table39.xml"/><Relationship Id="rId17" Type="http://schemas.openxmlformats.org/officeDocument/2006/relationships/table" Target="../tables/table42.xml"/><Relationship Id="rId16"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50</v>
      </c>
      <c r="F163" s="246">
        <f t="shared" ref="F163:F165" si="9">C163-E163</f>
        <v>-10</v>
      </c>
      <c r="G163" s="10"/>
      <c r="H163" s="23" t="s">
        <v>11</v>
      </c>
      <c r="I163" s="36">
        <v>25.0</v>
      </c>
      <c r="J163" s="10"/>
      <c r="K163" s="33">
        <f>SUM(SUMIF($K$148:$K$161, "Argentina",$L$148:$L$161))</f>
        <v>22</v>
      </c>
      <c r="L163" s="33">
        <f t="shared" ref="L163:L167" si="10">I163-K163</f>
        <v>3</v>
      </c>
    </row>
    <row r="164" outlineLevel="1">
      <c r="B164" s="19" t="s">
        <v>952</v>
      </c>
      <c r="C164" s="32">
        <v>40.0</v>
      </c>
      <c r="D164" s="10"/>
      <c r="E164" s="33">
        <f>SUM(SUMIF($E$148:$E$161,"Dominican Republic",$F$148:$F$161), SUMIF($E$148:$E$161,"Panama",$F$148:$F$161), SUMIF($E$148:$E$161,"Costa Rica",$F$148:$F$161))</f>
        <v>30</v>
      </c>
      <c r="F164" s="246">
        <f t="shared" si="9"/>
        <v>10</v>
      </c>
      <c r="G164" s="10"/>
      <c r="H164" s="22" t="s">
        <v>18</v>
      </c>
      <c r="I164" s="36">
        <v>25.0</v>
      </c>
      <c r="J164" s="10"/>
      <c r="K164" s="33">
        <f>SUM(SUMIF($K$148:$K$161, "Chile",$L$148:$L$161))</f>
        <v>14</v>
      </c>
      <c r="L164" s="33">
        <f t="shared" si="10"/>
        <v>11</v>
      </c>
    </row>
    <row r="165" outlineLevel="1">
      <c r="B165" s="19" t="s">
        <v>953</v>
      </c>
      <c r="C165" s="32">
        <v>40.0</v>
      </c>
      <c r="D165" s="10"/>
      <c r="E165" s="33">
        <f>SUM(SUMIF($E$148:$E$161,"Nicaragua",$F$148:$F$161), SUMIF($E$148:$E$161,"Guatemala",$F$148:$F$161), SUMIF($E$148:$E$161,"El Salvador",$F$148:$F$161), SUMIF($E$112:$E$125,"Belize",$F$112:$F$125), SUMIF($E$112:$E$125,"Honduras",$F$112:$F$125))</f>
        <v>31</v>
      </c>
      <c r="F165" s="246">
        <f t="shared" si="9"/>
        <v>9</v>
      </c>
      <c r="G165" s="10"/>
      <c r="H165" s="23" t="s">
        <v>954</v>
      </c>
      <c r="I165" s="36">
        <v>35.0</v>
      </c>
      <c r="J165" s="10"/>
      <c r="K165" s="33">
        <f>SUM(SUMIF($K$148:$K$161, "Ecuador",$L$148:$L$161), SUMIF($K$148:$K$161, "Colombia",$L$148:$L$161))</f>
        <v>18</v>
      </c>
      <c r="L165" s="33">
        <f t="shared" si="10"/>
        <v>17</v>
      </c>
    </row>
    <row r="166" outlineLevel="1">
      <c r="D166" s="10"/>
      <c r="E166" s="37" t="s">
        <v>40</v>
      </c>
      <c r="F166" s="38">
        <f>sum(C163:C165)</f>
        <v>120</v>
      </c>
      <c r="G166" s="10"/>
      <c r="H166" s="22" t="s">
        <v>23</v>
      </c>
      <c r="I166" s="36">
        <v>15.0</v>
      </c>
      <c r="J166" s="10"/>
      <c r="K166" s="33">
        <f>SUM(SUMIF($K$148:$K$161, "Peru",$L$148:$L$161))</f>
        <v>30</v>
      </c>
      <c r="L166" s="33">
        <f t="shared" si="10"/>
        <v>-15</v>
      </c>
    </row>
    <row r="167" outlineLevel="1">
      <c r="D167" s="10"/>
      <c r="E167" s="37" t="s">
        <v>41</v>
      </c>
      <c r="F167" s="38">
        <f>SUM(F163:F165)</f>
        <v>9</v>
      </c>
      <c r="G167" s="10"/>
      <c r="H167" s="23" t="s">
        <v>37</v>
      </c>
      <c r="I167" s="36">
        <v>20.0</v>
      </c>
      <c r="J167" s="10"/>
      <c r="K167" s="33">
        <f>SUM(SUMIF($K$148:$K$161, "Bolivia",$L$148:$L$161), SUMIF($K$148:$K$161, "Paraguay",$L$148:$L$161), SUMIF($K$148:$K$161, "Uruguay",$L$148:$L$161))</f>
        <v>9</v>
      </c>
      <c r="L167" s="33">
        <f t="shared" si="10"/>
        <v>11</v>
      </c>
    </row>
    <row r="168" outlineLevel="1">
      <c r="D168" s="10"/>
      <c r="G168" s="10"/>
      <c r="H168" s="10"/>
      <c r="I168" s="10"/>
      <c r="J168" s="10"/>
      <c r="K168" s="37" t="s">
        <v>40</v>
      </c>
      <c r="L168" s="247">
        <f>sum(I163:I167)</f>
        <v>120</v>
      </c>
    </row>
    <row r="169" outlineLevel="1">
      <c r="G169" s="10"/>
      <c r="H169" s="10"/>
      <c r="I169" s="10"/>
      <c r="J169" s="10"/>
      <c r="K169" s="37" t="s">
        <v>41</v>
      </c>
      <c r="L169" s="38">
        <f>SUM(L163:L167)</f>
        <v>27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t="s">
        <v>3667</v>
      </c>
      <c r="B1" s="451" t="s">
        <v>3668</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3669</v>
      </c>
      <c r="D2" s="273" t="s">
        <v>3670</v>
      </c>
      <c r="E2" s="402" t="s">
        <v>22</v>
      </c>
      <c r="F2" s="402" t="s">
        <v>2344</v>
      </c>
      <c r="G2" s="61"/>
      <c r="H2" s="269" t="b">
        <v>1</v>
      </c>
      <c r="J2" s="270">
        <v>46174.0</v>
      </c>
      <c r="K2" s="109" t="s">
        <v>3671</v>
      </c>
      <c r="L2" s="109" t="s">
        <v>3672</v>
      </c>
      <c r="M2" s="58"/>
      <c r="N2" s="58" t="s">
        <v>20</v>
      </c>
      <c r="O2" s="109" t="s">
        <v>3673</v>
      </c>
      <c r="P2" s="298"/>
      <c r="R2" s="369">
        <v>46182.0</v>
      </c>
      <c r="S2" s="326" t="s">
        <v>3674</v>
      </c>
      <c r="T2" s="326" t="s">
        <v>3675</v>
      </c>
      <c r="U2" s="370" t="s">
        <v>44</v>
      </c>
      <c r="V2" s="370" t="s">
        <v>9</v>
      </c>
      <c r="W2" s="195"/>
      <c r="X2" s="371" t="b">
        <v>1</v>
      </c>
      <c r="Z2" s="270">
        <v>46182.0</v>
      </c>
      <c r="AA2" s="109" t="s">
        <v>3676</v>
      </c>
      <c r="AB2" s="109" t="s">
        <v>3677</v>
      </c>
      <c r="AC2" s="58" t="s">
        <v>11</v>
      </c>
      <c r="AD2" s="58" t="s">
        <v>28</v>
      </c>
      <c r="AE2" s="109"/>
      <c r="AF2" s="298"/>
      <c r="AH2" s="455">
        <v>46188.0</v>
      </c>
      <c r="AI2" s="456" t="s">
        <v>3678</v>
      </c>
      <c r="AJ2" s="373" t="s">
        <v>3679</v>
      </c>
      <c r="AK2" s="457" t="s">
        <v>32</v>
      </c>
      <c r="AL2" s="457" t="s">
        <v>9</v>
      </c>
      <c r="AM2" s="458" t="s">
        <v>3680</v>
      </c>
      <c r="AN2" s="269" t="b">
        <v>1</v>
      </c>
      <c r="AP2" s="270">
        <v>46188.0</v>
      </c>
      <c r="AQ2" s="109" t="s">
        <v>3681</v>
      </c>
      <c r="AR2" s="297" t="s">
        <v>3682</v>
      </c>
      <c r="AS2" s="58" t="s">
        <v>11</v>
      </c>
      <c r="AT2" s="58" t="s">
        <v>20</v>
      </c>
      <c r="AU2" s="109"/>
      <c r="AV2" s="269" t="b">
        <v>1</v>
      </c>
      <c r="AX2" s="270">
        <v>46195.0</v>
      </c>
      <c r="AY2" s="109" t="s">
        <v>3683</v>
      </c>
      <c r="AZ2" s="373" t="s">
        <v>3684</v>
      </c>
      <c r="BA2" s="58" t="s">
        <v>22</v>
      </c>
      <c r="BB2" s="58" t="s">
        <v>9</v>
      </c>
      <c r="BC2" s="61"/>
      <c r="BD2" s="269" t="b">
        <v>1</v>
      </c>
      <c r="BF2" s="270">
        <v>46195.0</v>
      </c>
      <c r="BG2" s="109" t="s">
        <v>3685</v>
      </c>
      <c r="BH2" s="109" t="s">
        <v>3686</v>
      </c>
      <c r="BI2" s="58" t="s">
        <v>27</v>
      </c>
      <c r="BJ2" s="58" t="s">
        <v>14</v>
      </c>
      <c r="BK2" s="109"/>
      <c r="BL2" s="269" t="b">
        <v>1</v>
      </c>
      <c r="BM2" s="459"/>
      <c r="BN2" s="270">
        <v>46202.0</v>
      </c>
      <c r="BO2" s="109" t="s">
        <v>3687</v>
      </c>
      <c r="BP2" s="373" t="s">
        <v>3688</v>
      </c>
      <c r="BQ2" s="58" t="s">
        <v>13</v>
      </c>
      <c r="BR2" s="58" t="s">
        <v>2347</v>
      </c>
      <c r="BS2" s="61"/>
      <c r="BT2" s="269" t="b">
        <v>1</v>
      </c>
      <c r="BV2" s="270">
        <v>46202.0</v>
      </c>
      <c r="BW2" s="109" t="s">
        <v>3689</v>
      </c>
      <c r="BX2" s="109" t="s">
        <v>3690</v>
      </c>
      <c r="BY2" s="58" t="s">
        <v>23</v>
      </c>
      <c r="BZ2" s="58" t="s">
        <v>2347</v>
      </c>
      <c r="CA2" s="61"/>
      <c r="CB2" s="269" t="b">
        <v>1</v>
      </c>
    </row>
    <row r="3" ht="22.5" customHeight="1">
      <c r="A3" s="368"/>
      <c r="B3" s="270">
        <v>46174.0</v>
      </c>
      <c r="C3" s="273" t="s">
        <v>3691</v>
      </c>
      <c r="D3" s="273" t="s">
        <v>3692</v>
      </c>
      <c r="E3" s="274" t="s">
        <v>22</v>
      </c>
      <c r="F3" s="274" t="s">
        <v>2344</v>
      </c>
      <c r="G3" s="61"/>
      <c r="H3" s="269" t="b">
        <v>1</v>
      </c>
      <c r="J3" s="270">
        <v>46174.0</v>
      </c>
      <c r="K3" s="109" t="s">
        <v>3693</v>
      </c>
      <c r="L3" s="109" t="s">
        <v>3694</v>
      </c>
      <c r="M3" s="58" t="s">
        <v>18</v>
      </c>
      <c r="N3" s="58" t="s">
        <v>20</v>
      </c>
      <c r="O3" s="61"/>
      <c r="P3" s="269" t="b">
        <v>1</v>
      </c>
      <c r="R3" s="369">
        <v>46182.0</v>
      </c>
      <c r="S3" s="326" t="s">
        <v>3695</v>
      </c>
      <c r="T3" s="326" t="s">
        <v>3696</v>
      </c>
      <c r="U3" s="370" t="s">
        <v>10</v>
      </c>
      <c r="V3" s="370" t="s">
        <v>9</v>
      </c>
      <c r="W3" s="195"/>
      <c r="X3" s="371" t="b">
        <v>1</v>
      </c>
      <c r="Z3" s="403">
        <v>46181.0</v>
      </c>
      <c r="AA3" s="294" t="s">
        <v>3697</v>
      </c>
      <c r="AB3" s="294" t="s">
        <v>3698</v>
      </c>
      <c r="AC3" s="295" t="s">
        <v>23</v>
      </c>
      <c r="AD3" s="391" t="s">
        <v>2337</v>
      </c>
      <c r="AE3" s="109"/>
      <c r="AF3" s="269" t="b">
        <v>1</v>
      </c>
      <c r="AH3" s="455">
        <v>46188.0</v>
      </c>
      <c r="AI3" s="294" t="s">
        <v>3699</v>
      </c>
      <c r="AJ3" s="405" t="s">
        <v>3700</v>
      </c>
      <c r="AK3" s="391" t="s">
        <v>19</v>
      </c>
      <c r="AL3" s="391" t="s">
        <v>2344</v>
      </c>
      <c r="AM3" s="61"/>
      <c r="AN3" s="269" t="b">
        <v>1</v>
      </c>
      <c r="AP3" s="270">
        <v>46188.0</v>
      </c>
      <c r="AQ3" s="109" t="s">
        <v>3701</v>
      </c>
      <c r="AR3" s="109" t="s">
        <v>3702</v>
      </c>
      <c r="AS3" s="271" t="s">
        <v>11</v>
      </c>
      <c r="AT3" s="58" t="s">
        <v>20</v>
      </c>
      <c r="AU3" s="61"/>
      <c r="AV3" s="269" t="b">
        <v>1</v>
      </c>
      <c r="AX3" s="270">
        <v>46195.0</v>
      </c>
      <c r="AY3" s="109" t="s">
        <v>3703</v>
      </c>
      <c r="AZ3" s="373" t="s">
        <v>3704</v>
      </c>
      <c r="BA3" s="58" t="s">
        <v>16</v>
      </c>
      <c r="BB3" s="58" t="s">
        <v>9</v>
      </c>
      <c r="BC3" s="109" t="s">
        <v>3705</v>
      </c>
      <c r="BD3" s="269" t="b">
        <v>1</v>
      </c>
      <c r="BF3" s="270">
        <v>46195.0</v>
      </c>
      <c r="BG3" s="460" t="s">
        <v>3706</v>
      </c>
      <c r="BH3" s="460" t="s">
        <v>3707</v>
      </c>
      <c r="BI3" s="461" t="s">
        <v>27</v>
      </c>
      <c r="BJ3" s="58" t="s">
        <v>14</v>
      </c>
      <c r="BK3" s="61"/>
      <c r="BL3" s="269" t="b">
        <v>1</v>
      </c>
      <c r="BM3" s="459"/>
      <c r="BN3" s="270">
        <v>46203.0</v>
      </c>
      <c r="BO3" s="109" t="s">
        <v>3708</v>
      </c>
      <c r="BP3" s="373" t="s">
        <v>3709</v>
      </c>
      <c r="BQ3" s="58" t="s">
        <v>16</v>
      </c>
      <c r="BR3" s="58" t="s">
        <v>9</v>
      </c>
      <c r="BS3" s="109"/>
      <c r="BT3" s="269" t="b">
        <v>1</v>
      </c>
      <c r="BV3" s="403">
        <v>46202.0</v>
      </c>
      <c r="BW3" s="294" t="s">
        <v>3710</v>
      </c>
      <c r="BX3" s="294" t="s">
        <v>3711</v>
      </c>
      <c r="BY3" s="295" t="s">
        <v>23</v>
      </c>
      <c r="BZ3" s="295" t="s">
        <v>2337</v>
      </c>
      <c r="CA3" s="61"/>
      <c r="CB3" s="269" t="b">
        <v>1</v>
      </c>
    </row>
    <row r="4" ht="22.5" customHeight="1">
      <c r="A4" s="368"/>
      <c r="B4" s="270">
        <v>46174.0</v>
      </c>
      <c r="C4" s="312" t="s">
        <v>3712</v>
      </c>
      <c r="D4" s="373" t="s">
        <v>3713</v>
      </c>
      <c r="E4" s="58" t="s">
        <v>22</v>
      </c>
      <c r="F4" s="58" t="s">
        <v>2344</v>
      </c>
      <c r="G4" s="61"/>
      <c r="H4" s="269" t="b">
        <v>1</v>
      </c>
      <c r="J4" s="270">
        <v>46174.0</v>
      </c>
      <c r="K4" s="109" t="s">
        <v>3714</v>
      </c>
      <c r="L4" s="317" t="s">
        <v>3715</v>
      </c>
      <c r="M4" s="58" t="s">
        <v>18</v>
      </c>
      <c r="N4" s="58" t="s">
        <v>20</v>
      </c>
      <c r="O4" s="61"/>
      <c r="P4" s="269" t="b">
        <v>1</v>
      </c>
      <c r="R4" s="369">
        <v>46182.0</v>
      </c>
      <c r="S4" s="326" t="s">
        <v>3716</v>
      </c>
      <c r="T4" s="326" t="s">
        <v>3717</v>
      </c>
      <c r="U4" s="370"/>
      <c r="V4" s="370" t="s">
        <v>9</v>
      </c>
      <c r="W4" s="326" t="s">
        <v>3718</v>
      </c>
      <c r="X4" s="371"/>
      <c r="Z4" s="401">
        <v>46181.0</v>
      </c>
      <c r="AA4" s="273" t="s">
        <v>3719</v>
      </c>
      <c r="AB4" s="273" t="s">
        <v>3720</v>
      </c>
      <c r="AC4" s="342" t="s">
        <v>21</v>
      </c>
      <c r="AD4" s="402" t="s">
        <v>2337</v>
      </c>
      <c r="AE4" s="61"/>
      <c r="AF4" s="269" t="b">
        <v>1</v>
      </c>
      <c r="AH4" s="379">
        <v>46188.0</v>
      </c>
      <c r="AI4" s="430" t="s">
        <v>3721</v>
      </c>
      <c r="AJ4" s="430" t="s">
        <v>3722</v>
      </c>
      <c r="AK4" s="431" t="s">
        <v>32</v>
      </c>
      <c r="AL4" s="462" t="s">
        <v>2344</v>
      </c>
      <c r="AM4" s="61"/>
      <c r="AN4" s="269" t="b">
        <v>1</v>
      </c>
      <c r="AP4" s="270">
        <v>46188.0</v>
      </c>
      <c r="AQ4" s="109" t="s">
        <v>3723</v>
      </c>
      <c r="AR4" s="109" t="s">
        <v>3724</v>
      </c>
      <c r="AS4" s="58" t="s">
        <v>11</v>
      </c>
      <c r="AT4" s="58" t="s">
        <v>20</v>
      </c>
      <c r="AU4" s="109"/>
      <c r="AV4" s="269" t="b">
        <v>1</v>
      </c>
      <c r="AX4" s="379">
        <v>46195.0</v>
      </c>
      <c r="AY4" s="384" t="s">
        <v>3725</v>
      </c>
      <c r="AZ4" s="373" t="s">
        <v>3726</v>
      </c>
      <c r="BA4" s="58" t="s">
        <v>19</v>
      </c>
      <c r="BB4" s="58" t="s">
        <v>2347</v>
      </c>
      <c r="BC4" s="61"/>
      <c r="BD4" s="269" t="b">
        <v>1</v>
      </c>
      <c r="BF4" s="270">
        <v>46195.0</v>
      </c>
      <c r="BG4" s="463" t="s">
        <v>3727</v>
      </c>
      <c r="BH4" s="463" t="s">
        <v>3728</v>
      </c>
      <c r="BI4" s="464" t="s">
        <v>27</v>
      </c>
      <c r="BJ4" s="58" t="s">
        <v>14</v>
      </c>
      <c r="BK4" s="109"/>
      <c r="BL4" s="269" t="b">
        <v>1</v>
      </c>
      <c r="BM4" s="459"/>
      <c r="BN4" s="270">
        <v>46203.0</v>
      </c>
      <c r="BO4" s="109" t="s">
        <v>3729</v>
      </c>
      <c r="BP4" s="373" t="s">
        <v>3730</v>
      </c>
      <c r="BQ4" s="58" t="s">
        <v>22</v>
      </c>
      <c r="BR4" s="58" t="s">
        <v>2347</v>
      </c>
      <c r="BS4" s="61"/>
      <c r="BT4" s="269" t="b">
        <v>1</v>
      </c>
      <c r="BV4" s="401">
        <v>46202.0</v>
      </c>
      <c r="BW4" s="465" t="s">
        <v>3731</v>
      </c>
      <c r="BX4" s="273" t="s">
        <v>3732</v>
      </c>
      <c r="BY4" s="274" t="s">
        <v>11</v>
      </c>
      <c r="BZ4" s="274" t="s">
        <v>2337</v>
      </c>
      <c r="CA4" s="61"/>
      <c r="CB4" s="269" t="b">
        <v>1</v>
      </c>
    </row>
    <row r="5" ht="22.5" customHeight="1">
      <c r="A5" s="368"/>
      <c r="B5" s="270">
        <v>46174.0</v>
      </c>
      <c r="C5" s="312" t="s">
        <v>3733</v>
      </c>
      <c r="D5" s="373" t="s">
        <v>3734</v>
      </c>
      <c r="E5" s="344" t="s">
        <v>22</v>
      </c>
      <c r="F5" s="344" t="s">
        <v>2344</v>
      </c>
      <c r="G5" s="61"/>
      <c r="H5" s="269" t="b">
        <v>1</v>
      </c>
      <c r="J5" s="270">
        <v>46174.0</v>
      </c>
      <c r="K5" s="109" t="s">
        <v>3735</v>
      </c>
      <c r="L5" s="109" t="s">
        <v>3736</v>
      </c>
      <c r="M5" s="58"/>
      <c r="N5" s="58" t="s">
        <v>20</v>
      </c>
      <c r="O5" s="109" t="s">
        <v>3737</v>
      </c>
      <c r="P5" s="298"/>
      <c r="R5" s="369">
        <v>46182.0</v>
      </c>
      <c r="S5" s="326" t="s">
        <v>3738</v>
      </c>
      <c r="T5" s="326" t="s">
        <v>3739</v>
      </c>
      <c r="U5" s="370" t="s">
        <v>10</v>
      </c>
      <c r="V5" s="370" t="s">
        <v>9</v>
      </c>
      <c r="W5" s="195"/>
      <c r="X5" s="371" t="b">
        <v>1</v>
      </c>
      <c r="Z5" s="403">
        <v>46181.0</v>
      </c>
      <c r="AA5" s="294" t="s">
        <v>3740</v>
      </c>
      <c r="AB5" s="294" t="s">
        <v>3741</v>
      </c>
      <c r="AC5" s="391" t="s">
        <v>18</v>
      </c>
      <c r="AD5" s="391" t="s">
        <v>2337</v>
      </c>
      <c r="AE5" s="109"/>
      <c r="AF5" s="269" t="b">
        <v>1</v>
      </c>
      <c r="AH5" s="455">
        <v>46188.0</v>
      </c>
      <c r="AI5" s="273" t="s">
        <v>3742</v>
      </c>
      <c r="AJ5" s="273" t="s">
        <v>3743</v>
      </c>
      <c r="AK5" s="402" t="s">
        <v>22</v>
      </c>
      <c r="AL5" s="462" t="s">
        <v>2344</v>
      </c>
      <c r="AM5" s="61"/>
      <c r="AN5" s="269" t="b">
        <v>1</v>
      </c>
      <c r="AP5" s="270">
        <v>46188.0</v>
      </c>
      <c r="AQ5" s="384" t="s">
        <v>3744</v>
      </c>
      <c r="AR5" s="109" t="s">
        <v>3745</v>
      </c>
      <c r="AS5" s="58" t="s">
        <v>11</v>
      </c>
      <c r="AT5" s="58" t="s">
        <v>20</v>
      </c>
      <c r="AU5" s="61"/>
      <c r="AV5" s="269" t="b">
        <v>1</v>
      </c>
      <c r="AX5" s="270">
        <v>46195.0</v>
      </c>
      <c r="AY5" s="384" t="s">
        <v>3746</v>
      </c>
      <c r="AZ5" s="373" t="s">
        <v>3747</v>
      </c>
      <c r="BA5" s="58" t="s">
        <v>22</v>
      </c>
      <c r="BB5" s="58" t="s">
        <v>9</v>
      </c>
      <c r="BC5" s="61"/>
      <c r="BD5" s="269" t="b">
        <v>1</v>
      </c>
      <c r="BF5" s="270">
        <v>46195.0</v>
      </c>
      <c r="BG5" s="460" t="s">
        <v>3748</v>
      </c>
      <c r="BH5" s="460" t="s">
        <v>3749</v>
      </c>
      <c r="BI5" s="461" t="s">
        <v>11</v>
      </c>
      <c r="BJ5" s="58" t="s">
        <v>14</v>
      </c>
      <c r="BK5" s="109"/>
      <c r="BL5" s="269" t="b">
        <v>1</v>
      </c>
      <c r="BM5" s="459"/>
      <c r="BN5" s="270">
        <v>46203.0</v>
      </c>
      <c r="BO5" s="109" t="s">
        <v>3750</v>
      </c>
      <c r="BP5" s="373" t="s">
        <v>3751</v>
      </c>
      <c r="BQ5" s="58" t="s">
        <v>32</v>
      </c>
      <c r="BR5" s="58" t="s">
        <v>9</v>
      </c>
      <c r="BS5" s="61"/>
      <c r="BT5" s="269" t="b">
        <v>1</v>
      </c>
      <c r="BV5" s="403">
        <v>46202.0</v>
      </c>
      <c r="BW5" s="294" t="s">
        <v>3752</v>
      </c>
      <c r="BX5" s="294" t="s">
        <v>3753</v>
      </c>
      <c r="BY5" s="295" t="s">
        <v>11</v>
      </c>
      <c r="BZ5" s="295" t="s">
        <v>2337</v>
      </c>
      <c r="CA5" s="61"/>
      <c r="CB5" s="269" t="b">
        <v>1</v>
      </c>
    </row>
    <row r="6" ht="22.5" customHeight="1">
      <c r="A6" s="368"/>
      <c r="B6" s="270">
        <v>46174.0</v>
      </c>
      <c r="C6" s="273" t="s">
        <v>3754</v>
      </c>
      <c r="D6" s="273" t="s">
        <v>3755</v>
      </c>
      <c r="E6" s="402" t="s">
        <v>32</v>
      </c>
      <c r="F6" s="402" t="s">
        <v>2344</v>
      </c>
      <c r="G6" s="61"/>
      <c r="H6" s="269" t="b">
        <v>1</v>
      </c>
      <c r="J6" s="270">
        <v>46174.0</v>
      </c>
      <c r="K6" s="109" t="s">
        <v>3756</v>
      </c>
      <c r="L6" s="109" t="s">
        <v>3757</v>
      </c>
      <c r="M6" s="58"/>
      <c r="N6" s="58" t="s">
        <v>20</v>
      </c>
      <c r="O6" s="109" t="s">
        <v>3758</v>
      </c>
      <c r="P6" s="298"/>
      <c r="R6" s="369">
        <v>46182.0</v>
      </c>
      <c r="S6" s="326" t="s">
        <v>3759</v>
      </c>
      <c r="T6" s="326" t="s">
        <v>3760</v>
      </c>
      <c r="U6" s="370" t="s">
        <v>10</v>
      </c>
      <c r="V6" s="370" t="s">
        <v>9</v>
      </c>
      <c r="W6" s="326"/>
      <c r="X6" s="371" t="b">
        <v>1</v>
      </c>
      <c r="Z6" s="401">
        <v>46181.0</v>
      </c>
      <c r="AA6" s="273" t="s">
        <v>3761</v>
      </c>
      <c r="AB6" s="273" t="s">
        <v>3762</v>
      </c>
      <c r="AC6" s="402" t="s">
        <v>27</v>
      </c>
      <c r="AD6" s="402" t="s">
        <v>2337</v>
      </c>
      <c r="AE6" s="61"/>
      <c r="AF6" s="269" t="b">
        <v>1</v>
      </c>
      <c r="AH6" s="379">
        <v>46188.0</v>
      </c>
      <c r="AI6" s="294" t="s">
        <v>3763</v>
      </c>
      <c r="AJ6" s="294" t="s">
        <v>3764</v>
      </c>
      <c r="AK6" s="391" t="s">
        <v>16</v>
      </c>
      <c r="AL6" s="466" t="s">
        <v>2344</v>
      </c>
      <c r="AM6" s="61"/>
      <c r="AN6" s="269" t="b">
        <v>1</v>
      </c>
      <c r="AP6" s="270">
        <v>46188.0</v>
      </c>
      <c r="AQ6" s="384" t="s">
        <v>3765</v>
      </c>
      <c r="AR6" s="109" t="s">
        <v>3766</v>
      </c>
      <c r="AS6" s="58" t="s">
        <v>11</v>
      </c>
      <c r="AT6" s="58" t="s">
        <v>20</v>
      </c>
      <c r="AU6" s="109"/>
      <c r="AV6" s="269" t="b">
        <v>1</v>
      </c>
      <c r="AX6" s="270">
        <v>46195.0</v>
      </c>
      <c r="AY6" s="384" t="s">
        <v>3767</v>
      </c>
      <c r="AZ6" s="373" t="s">
        <v>3768</v>
      </c>
      <c r="BA6" s="58" t="s">
        <v>22</v>
      </c>
      <c r="BB6" s="58" t="s">
        <v>9</v>
      </c>
      <c r="BC6" s="109"/>
      <c r="BD6" s="269" t="b">
        <v>1</v>
      </c>
      <c r="BF6" s="270">
        <v>46195.0</v>
      </c>
      <c r="BG6" s="384" t="s">
        <v>3769</v>
      </c>
      <c r="BH6" s="109" t="s">
        <v>3770</v>
      </c>
      <c r="BI6" s="58" t="s">
        <v>11</v>
      </c>
      <c r="BJ6" s="58" t="s">
        <v>14</v>
      </c>
      <c r="BK6" s="109"/>
      <c r="BL6" s="269" t="b">
        <v>1</v>
      </c>
      <c r="BM6" s="459"/>
      <c r="BN6" s="270">
        <v>46203.0</v>
      </c>
      <c r="BO6" s="109" t="s">
        <v>3771</v>
      </c>
      <c r="BP6" s="373" t="s">
        <v>3772</v>
      </c>
      <c r="BQ6" s="58" t="s">
        <v>22</v>
      </c>
      <c r="BR6" s="58" t="s">
        <v>9</v>
      </c>
      <c r="BS6" s="109"/>
      <c r="BT6" s="269" t="b">
        <v>1</v>
      </c>
      <c r="BV6" s="380">
        <v>46202.0</v>
      </c>
      <c r="BW6" s="294" t="s">
        <v>3773</v>
      </c>
      <c r="BX6" s="294" t="s">
        <v>3774</v>
      </c>
      <c r="BY6" s="295" t="s">
        <v>21</v>
      </c>
      <c r="BZ6" s="295" t="s">
        <v>2338</v>
      </c>
      <c r="CA6" s="61"/>
      <c r="CB6" s="269" t="b">
        <v>1</v>
      </c>
    </row>
    <row r="7" ht="22.5" customHeight="1">
      <c r="A7" s="368"/>
      <c r="B7" s="270">
        <v>46174.0</v>
      </c>
      <c r="C7" s="109" t="s">
        <v>3775</v>
      </c>
      <c r="D7" s="373" t="s">
        <v>3776</v>
      </c>
      <c r="E7" s="58" t="s">
        <v>22</v>
      </c>
      <c r="F7" s="58" t="s">
        <v>2347</v>
      </c>
      <c r="G7" s="61"/>
      <c r="H7" s="269" t="b">
        <v>1</v>
      </c>
      <c r="J7" s="270">
        <v>46174.0</v>
      </c>
      <c r="K7" s="109" t="s">
        <v>3777</v>
      </c>
      <c r="L7" s="109" t="s">
        <v>3778</v>
      </c>
      <c r="M7" s="58" t="s">
        <v>11</v>
      </c>
      <c r="N7" s="58" t="s">
        <v>20</v>
      </c>
      <c r="O7" s="61"/>
      <c r="P7" s="269" t="b">
        <v>1</v>
      </c>
      <c r="R7" s="369">
        <v>46182.0</v>
      </c>
      <c r="S7" s="326" t="s">
        <v>3779</v>
      </c>
      <c r="T7" s="326" t="s">
        <v>3780</v>
      </c>
      <c r="U7" s="370" t="s">
        <v>950</v>
      </c>
      <c r="V7" s="370" t="s">
        <v>9</v>
      </c>
      <c r="W7" s="195"/>
      <c r="X7" s="371" t="b">
        <v>1</v>
      </c>
      <c r="Z7" s="403">
        <v>46181.0</v>
      </c>
      <c r="AA7" s="294" t="s">
        <v>3781</v>
      </c>
      <c r="AB7" s="294" t="s">
        <v>3782</v>
      </c>
      <c r="AC7" s="391" t="s">
        <v>18</v>
      </c>
      <c r="AD7" s="391" t="s">
        <v>2337</v>
      </c>
      <c r="AE7" s="109"/>
      <c r="AF7" s="269" t="b">
        <v>1</v>
      </c>
      <c r="AH7" s="379">
        <v>46188.0</v>
      </c>
      <c r="AI7" s="405" t="s">
        <v>3783</v>
      </c>
      <c r="AJ7" s="405" t="s">
        <v>3784</v>
      </c>
      <c r="AK7" s="406" t="s">
        <v>32</v>
      </c>
      <c r="AL7" s="466" t="s">
        <v>2344</v>
      </c>
      <c r="AM7" s="109" t="s">
        <v>3785</v>
      </c>
      <c r="AN7" s="269" t="b">
        <v>1</v>
      </c>
      <c r="AP7" s="270">
        <v>46188.0</v>
      </c>
      <c r="AQ7" s="109" t="s">
        <v>3786</v>
      </c>
      <c r="AR7" s="109" t="s">
        <v>3787</v>
      </c>
      <c r="AS7" s="58" t="s">
        <v>11</v>
      </c>
      <c r="AT7" s="58" t="s">
        <v>20</v>
      </c>
      <c r="AU7" s="109" t="s">
        <v>3788</v>
      </c>
      <c r="AV7" s="269" t="b">
        <v>1</v>
      </c>
      <c r="AX7" s="379">
        <v>46195.0</v>
      </c>
      <c r="AY7" s="109" t="s">
        <v>3789</v>
      </c>
      <c r="AZ7" s="373" t="s">
        <v>3790</v>
      </c>
      <c r="BA7" s="58" t="s">
        <v>19</v>
      </c>
      <c r="BB7" s="58" t="s">
        <v>2347</v>
      </c>
      <c r="BC7" s="61"/>
      <c r="BD7" s="269" t="b">
        <v>1</v>
      </c>
      <c r="BF7" s="270">
        <v>46195.0</v>
      </c>
      <c r="BG7" s="109" t="s">
        <v>3791</v>
      </c>
      <c r="BH7" s="109" t="s">
        <v>3792</v>
      </c>
      <c r="BI7" s="58" t="s">
        <v>11</v>
      </c>
      <c r="BJ7" s="58" t="s">
        <v>14</v>
      </c>
      <c r="BK7" s="109"/>
      <c r="BL7" s="269" t="b">
        <v>1</v>
      </c>
      <c r="BM7" s="459"/>
      <c r="BN7" s="270">
        <v>46203.0</v>
      </c>
      <c r="BO7" s="109" t="s">
        <v>3793</v>
      </c>
      <c r="BP7" s="373" t="s">
        <v>3794</v>
      </c>
      <c r="BQ7" s="58" t="s">
        <v>22</v>
      </c>
      <c r="BR7" s="58" t="s">
        <v>2347</v>
      </c>
      <c r="BS7" s="61"/>
      <c r="BT7" s="269" t="b">
        <v>1</v>
      </c>
      <c r="BV7" s="382">
        <v>46202.0</v>
      </c>
      <c r="BW7" s="273" t="s">
        <v>3795</v>
      </c>
      <c r="BX7" s="273" t="s">
        <v>3796</v>
      </c>
      <c r="BY7" s="274"/>
      <c r="BZ7" s="274" t="s">
        <v>2338</v>
      </c>
      <c r="CA7" s="109" t="s">
        <v>3797</v>
      </c>
      <c r="CB7" s="298"/>
    </row>
    <row r="8" ht="22.5" customHeight="1">
      <c r="A8" s="368"/>
      <c r="B8" s="270">
        <v>46175.0</v>
      </c>
      <c r="C8" s="109" t="s">
        <v>3798</v>
      </c>
      <c r="D8" s="467" t="s">
        <v>3799</v>
      </c>
      <c r="E8" s="58" t="s">
        <v>22</v>
      </c>
      <c r="F8" s="58" t="s">
        <v>12</v>
      </c>
      <c r="G8" s="61"/>
      <c r="H8" s="269" t="b">
        <v>1</v>
      </c>
      <c r="J8" s="270">
        <v>46174.0</v>
      </c>
      <c r="K8" s="109" t="s">
        <v>3800</v>
      </c>
      <c r="L8" s="109" t="s">
        <v>3801</v>
      </c>
      <c r="M8" s="58" t="s">
        <v>11</v>
      </c>
      <c r="N8" s="58" t="s">
        <v>20</v>
      </c>
      <c r="O8" s="61"/>
      <c r="P8" s="269" t="b">
        <v>1</v>
      </c>
      <c r="R8" s="468">
        <v>46182.0</v>
      </c>
      <c r="S8" s="469" t="s">
        <v>3802</v>
      </c>
      <c r="T8" s="460" t="s">
        <v>3803</v>
      </c>
      <c r="U8" s="470" t="s">
        <v>19</v>
      </c>
      <c r="V8" s="471" t="s">
        <v>2347</v>
      </c>
      <c r="W8" s="109"/>
      <c r="X8" s="269" t="b">
        <v>1</v>
      </c>
      <c r="Z8" s="401">
        <v>46181.0</v>
      </c>
      <c r="AA8" s="273" t="s">
        <v>3804</v>
      </c>
      <c r="AB8" s="273" t="s">
        <v>3805</v>
      </c>
      <c r="AC8" s="402" t="s">
        <v>18</v>
      </c>
      <c r="AD8" s="402" t="s">
        <v>2337</v>
      </c>
      <c r="AE8" s="61"/>
      <c r="AF8" s="269" t="b">
        <v>1</v>
      </c>
      <c r="AH8" s="379">
        <v>46188.0</v>
      </c>
      <c r="AI8" s="472" t="s">
        <v>3806</v>
      </c>
      <c r="AJ8" s="405" t="s">
        <v>3807</v>
      </c>
      <c r="AK8" s="466" t="s">
        <v>13</v>
      </c>
      <c r="AL8" s="466" t="s">
        <v>2344</v>
      </c>
      <c r="AM8" s="61"/>
      <c r="AN8" s="269" t="b">
        <v>1</v>
      </c>
      <c r="AP8" s="270">
        <v>46188.0</v>
      </c>
      <c r="AQ8" s="109" t="s">
        <v>3808</v>
      </c>
      <c r="AR8" s="109" t="s">
        <v>3809</v>
      </c>
      <c r="AS8" s="58" t="s">
        <v>11</v>
      </c>
      <c r="AT8" s="58" t="s">
        <v>20</v>
      </c>
      <c r="AU8" s="61"/>
      <c r="AV8" s="269" t="b">
        <v>1</v>
      </c>
      <c r="AX8" s="379">
        <v>46195.0</v>
      </c>
      <c r="AY8" s="384" t="s">
        <v>3810</v>
      </c>
      <c r="AZ8" s="473" t="s">
        <v>3811</v>
      </c>
      <c r="BA8" s="58" t="s">
        <v>44</v>
      </c>
      <c r="BB8" s="58" t="s">
        <v>2347</v>
      </c>
      <c r="BC8" s="61"/>
      <c r="BD8" s="269" t="b">
        <v>1</v>
      </c>
      <c r="BF8" s="270">
        <v>46195.0</v>
      </c>
      <c r="BG8" s="109" t="s">
        <v>3812</v>
      </c>
      <c r="BH8" s="109" t="s">
        <v>3813</v>
      </c>
      <c r="BI8" s="58" t="s">
        <v>11</v>
      </c>
      <c r="BJ8" s="58" t="s">
        <v>14</v>
      </c>
      <c r="BK8" s="61"/>
      <c r="BL8" s="269" t="b">
        <v>1</v>
      </c>
      <c r="BM8" s="459"/>
      <c r="BN8" s="270">
        <v>46203.0</v>
      </c>
      <c r="BO8" s="294" t="s">
        <v>3814</v>
      </c>
      <c r="BP8" s="294" t="s">
        <v>3815</v>
      </c>
      <c r="BQ8" s="295" t="s">
        <v>22</v>
      </c>
      <c r="BR8" s="58" t="s">
        <v>12</v>
      </c>
      <c r="BS8" s="61"/>
      <c r="BT8" s="269" t="b">
        <v>1</v>
      </c>
      <c r="BV8" s="380">
        <v>46202.0</v>
      </c>
      <c r="BW8" s="294" t="s">
        <v>3816</v>
      </c>
      <c r="BX8" s="294" t="s">
        <v>3817</v>
      </c>
      <c r="BY8" s="381"/>
      <c r="BZ8" s="406" t="s">
        <v>2338</v>
      </c>
      <c r="CA8" s="61"/>
      <c r="CB8" s="298"/>
    </row>
    <row r="9" ht="22.5" customHeight="1">
      <c r="A9" s="368"/>
      <c r="B9" s="270">
        <v>46175.0</v>
      </c>
      <c r="C9" s="109" t="s">
        <v>3818</v>
      </c>
      <c r="D9" s="373" t="s">
        <v>3819</v>
      </c>
      <c r="E9" s="58" t="s">
        <v>950</v>
      </c>
      <c r="F9" s="58" t="s">
        <v>12</v>
      </c>
      <c r="G9" s="61"/>
      <c r="H9" s="269" t="b">
        <v>1</v>
      </c>
      <c r="J9" s="403">
        <v>46174.0</v>
      </c>
      <c r="K9" s="294" t="s">
        <v>3820</v>
      </c>
      <c r="L9" s="294" t="s">
        <v>3821</v>
      </c>
      <c r="M9" s="295" t="s">
        <v>27</v>
      </c>
      <c r="N9" s="295" t="s">
        <v>2337</v>
      </c>
      <c r="O9" s="61"/>
      <c r="P9" s="269" t="b">
        <v>1</v>
      </c>
      <c r="R9" s="369">
        <v>46182.0</v>
      </c>
      <c r="S9" s="469" t="s">
        <v>3822</v>
      </c>
      <c r="T9" s="469" t="s">
        <v>3823</v>
      </c>
      <c r="U9" s="464" t="s">
        <v>19</v>
      </c>
      <c r="V9" s="474" t="s">
        <v>9</v>
      </c>
      <c r="W9" s="61"/>
      <c r="X9" s="269" t="b">
        <v>1</v>
      </c>
      <c r="Z9" s="403">
        <v>46181.0</v>
      </c>
      <c r="AA9" s="294" t="s">
        <v>3824</v>
      </c>
      <c r="AB9" s="294" t="s">
        <v>3825</v>
      </c>
      <c r="AC9" s="391" t="s">
        <v>27</v>
      </c>
      <c r="AD9" s="391" t="s">
        <v>2337</v>
      </c>
      <c r="AE9" s="61"/>
      <c r="AF9" s="269" t="b">
        <v>1</v>
      </c>
      <c r="AH9" s="379">
        <v>46188.0</v>
      </c>
      <c r="AI9" s="475" t="s">
        <v>3826</v>
      </c>
      <c r="AJ9" s="273" t="s">
        <v>3827</v>
      </c>
      <c r="AK9" s="462" t="s">
        <v>16</v>
      </c>
      <c r="AL9" s="462" t="s">
        <v>2344</v>
      </c>
      <c r="AM9" s="109" t="s">
        <v>3828</v>
      </c>
      <c r="AN9" s="269" t="b">
        <v>1</v>
      </c>
      <c r="AP9" s="476">
        <v>46188.0</v>
      </c>
      <c r="AQ9" s="460" t="s">
        <v>3829</v>
      </c>
      <c r="AR9" s="460" t="s">
        <v>3830</v>
      </c>
      <c r="AS9" s="464" t="s">
        <v>11</v>
      </c>
      <c r="AT9" s="470" t="s">
        <v>20</v>
      </c>
      <c r="AU9" s="109"/>
      <c r="AV9" s="269" t="b">
        <v>1</v>
      </c>
      <c r="AX9" s="379">
        <v>46195.0</v>
      </c>
      <c r="AY9" s="384" t="s">
        <v>3831</v>
      </c>
      <c r="AZ9" s="477" t="s">
        <v>3832</v>
      </c>
      <c r="BA9" s="58" t="s">
        <v>24</v>
      </c>
      <c r="BB9" s="58" t="s">
        <v>2347</v>
      </c>
      <c r="BC9" s="61"/>
      <c r="BD9" s="269" t="b">
        <v>1</v>
      </c>
      <c r="BF9" s="401">
        <v>46195.0</v>
      </c>
      <c r="BG9" s="273" t="s">
        <v>3833</v>
      </c>
      <c r="BH9" s="273" t="s">
        <v>3834</v>
      </c>
      <c r="BI9" s="402" t="s">
        <v>30</v>
      </c>
      <c r="BJ9" s="478" t="s">
        <v>2337</v>
      </c>
      <c r="BK9" s="479"/>
      <c r="BL9" s="269" t="b">
        <v>1</v>
      </c>
      <c r="BM9" s="459"/>
      <c r="BN9" s="270">
        <v>46203.0</v>
      </c>
      <c r="BO9" s="273" t="s">
        <v>3835</v>
      </c>
      <c r="BP9" s="273" t="s">
        <v>3836</v>
      </c>
      <c r="BQ9" s="274" t="s">
        <v>22</v>
      </c>
      <c r="BR9" s="58" t="s">
        <v>12</v>
      </c>
      <c r="BS9" s="61"/>
      <c r="BT9" s="269" t="b">
        <v>1</v>
      </c>
      <c r="BV9" s="382">
        <v>46202.0</v>
      </c>
      <c r="BW9" s="430" t="s">
        <v>3837</v>
      </c>
      <c r="BX9" s="430" t="s">
        <v>3838</v>
      </c>
      <c r="BY9" s="410" t="s">
        <v>23</v>
      </c>
      <c r="BZ9" s="410" t="s">
        <v>2338</v>
      </c>
      <c r="CA9" s="61"/>
      <c r="CB9" s="269" t="b">
        <v>1</v>
      </c>
    </row>
    <row r="10" ht="22.5" customHeight="1">
      <c r="A10" s="368"/>
      <c r="B10" s="270">
        <v>46175.0</v>
      </c>
      <c r="C10" s="273" t="s">
        <v>3839</v>
      </c>
      <c r="D10" s="413" t="s">
        <v>3840</v>
      </c>
      <c r="E10" s="58" t="s">
        <v>19</v>
      </c>
      <c r="F10" s="58" t="s">
        <v>12</v>
      </c>
      <c r="G10" s="61"/>
      <c r="H10" s="269" t="b">
        <v>1</v>
      </c>
      <c r="J10" s="401">
        <v>46174.0</v>
      </c>
      <c r="K10" s="273" t="s">
        <v>3841</v>
      </c>
      <c r="L10" s="273" t="s">
        <v>3842</v>
      </c>
      <c r="M10" s="274" t="s">
        <v>15</v>
      </c>
      <c r="N10" s="274" t="s">
        <v>2337</v>
      </c>
      <c r="O10" s="109" t="s">
        <v>3843</v>
      </c>
      <c r="P10" s="298"/>
      <c r="R10" s="369">
        <v>46182.0</v>
      </c>
      <c r="S10" s="469" t="s">
        <v>3844</v>
      </c>
      <c r="T10" s="469" t="s">
        <v>3845</v>
      </c>
      <c r="U10" s="58" t="s">
        <v>32</v>
      </c>
      <c r="V10" s="58" t="s">
        <v>9</v>
      </c>
      <c r="W10" s="61"/>
      <c r="X10" s="269" t="b">
        <v>1</v>
      </c>
      <c r="Z10" s="401">
        <v>46181.0</v>
      </c>
      <c r="AA10" s="273" t="s">
        <v>3846</v>
      </c>
      <c r="AB10" s="273" t="s">
        <v>3847</v>
      </c>
      <c r="AC10" s="402" t="s">
        <v>18</v>
      </c>
      <c r="AD10" s="402" t="s">
        <v>2337</v>
      </c>
      <c r="AE10" s="61"/>
      <c r="AF10" s="269" t="b">
        <v>1</v>
      </c>
      <c r="AH10" s="379">
        <v>46188.0</v>
      </c>
      <c r="AI10" s="472" t="s">
        <v>3848</v>
      </c>
      <c r="AJ10" s="405" t="s">
        <v>3849</v>
      </c>
      <c r="AK10" s="480" t="s">
        <v>13</v>
      </c>
      <c r="AL10" s="466" t="s">
        <v>2344</v>
      </c>
      <c r="AM10" s="109"/>
      <c r="AN10" s="269" t="b">
        <v>1</v>
      </c>
      <c r="AP10" s="403">
        <v>46188.0</v>
      </c>
      <c r="AQ10" s="294" t="s">
        <v>3850</v>
      </c>
      <c r="AR10" s="294" t="s">
        <v>3851</v>
      </c>
      <c r="AS10" s="391" t="s">
        <v>11</v>
      </c>
      <c r="AT10" s="295" t="s">
        <v>2337</v>
      </c>
      <c r="AU10" s="109"/>
      <c r="AV10" s="269" t="b">
        <v>1</v>
      </c>
      <c r="AX10" s="270">
        <v>46195.0</v>
      </c>
      <c r="AY10" s="273" t="s">
        <v>3852</v>
      </c>
      <c r="AZ10" s="413" t="s">
        <v>3853</v>
      </c>
      <c r="BA10" s="274" t="s">
        <v>22</v>
      </c>
      <c r="BB10" s="58" t="s">
        <v>12</v>
      </c>
      <c r="BC10" s="61"/>
      <c r="BD10" s="269" t="b">
        <v>1</v>
      </c>
      <c r="BF10" s="403">
        <v>46195.0</v>
      </c>
      <c r="BG10" s="294" t="s">
        <v>3854</v>
      </c>
      <c r="BH10" s="294" t="s">
        <v>3855</v>
      </c>
      <c r="BI10" s="391" t="s">
        <v>15</v>
      </c>
      <c r="BJ10" s="481" t="s">
        <v>2337</v>
      </c>
      <c r="BK10" s="482"/>
      <c r="BL10" s="269" t="b">
        <v>1</v>
      </c>
      <c r="BM10" s="459"/>
      <c r="BN10" s="270">
        <v>46203.0</v>
      </c>
      <c r="BO10" s="294" t="s">
        <v>3856</v>
      </c>
      <c r="BP10" s="294" t="s">
        <v>3857</v>
      </c>
      <c r="BQ10" s="295" t="s">
        <v>22</v>
      </c>
      <c r="BR10" s="58" t="s">
        <v>12</v>
      </c>
      <c r="BS10" s="61"/>
      <c r="BT10" s="269" t="b">
        <v>1</v>
      </c>
      <c r="BV10" s="380">
        <v>46202.0</v>
      </c>
      <c r="BW10" s="294" t="s">
        <v>3858</v>
      </c>
      <c r="BX10" s="294" t="s">
        <v>3859</v>
      </c>
      <c r="BY10" s="381" t="s">
        <v>23</v>
      </c>
      <c r="BZ10" s="295" t="s">
        <v>2338</v>
      </c>
      <c r="CA10" s="61"/>
      <c r="CB10" s="269" t="b">
        <v>1</v>
      </c>
    </row>
    <row r="11" ht="22.5" customHeight="1">
      <c r="A11" s="368"/>
      <c r="B11" s="270">
        <v>46175.0</v>
      </c>
      <c r="C11" s="273" t="s">
        <v>3860</v>
      </c>
      <c r="D11" s="273" t="s">
        <v>3861</v>
      </c>
      <c r="E11" s="402" t="s">
        <v>22</v>
      </c>
      <c r="F11" s="58" t="s">
        <v>12</v>
      </c>
      <c r="G11" s="61"/>
      <c r="H11" s="269" t="b">
        <v>1</v>
      </c>
      <c r="J11" s="403">
        <v>46174.0</v>
      </c>
      <c r="K11" s="417" t="s">
        <v>3862</v>
      </c>
      <c r="L11" s="294" t="s">
        <v>3863</v>
      </c>
      <c r="M11" s="295" t="s">
        <v>18</v>
      </c>
      <c r="N11" s="295" t="s">
        <v>2337</v>
      </c>
      <c r="O11" s="109" t="s">
        <v>3864</v>
      </c>
      <c r="P11" s="269" t="b">
        <v>1</v>
      </c>
      <c r="R11" s="270">
        <v>46182.0</v>
      </c>
      <c r="S11" s="273" t="s">
        <v>3865</v>
      </c>
      <c r="T11" s="413" t="s">
        <v>3866</v>
      </c>
      <c r="U11" s="402" t="s">
        <v>32</v>
      </c>
      <c r="V11" s="58" t="s">
        <v>12</v>
      </c>
      <c r="W11" s="109"/>
      <c r="X11" s="269" t="b">
        <v>1</v>
      </c>
      <c r="Z11" s="270">
        <v>46182.0</v>
      </c>
      <c r="AA11" s="109" t="s">
        <v>3867</v>
      </c>
      <c r="AB11" s="109" t="s">
        <v>3868</v>
      </c>
      <c r="AC11" s="58" t="s">
        <v>21</v>
      </c>
      <c r="AD11" s="58" t="s">
        <v>28</v>
      </c>
      <c r="AE11" s="61"/>
      <c r="AF11" s="269" t="b">
        <v>1</v>
      </c>
      <c r="AH11" s="379">
        <v>46188.0</v>
      </c>
      <c r="AI11" s="430" t="s">
        <v>3869</v>
      </c>
      <c r="AJ11" s="430" t="s">
        <v>3870</v>
      </c>
      <c r="AK11" s="410" t="s">
        <v>13</v>
      </c>
      <c r="AL11" s="431" t="s">
        <v>2344</v>
      </c>
      <c r="AM11" s="109" t="s">
        <v>3871</v>
      </c>
      <c r="AN11" s="269" t="b">
        <v>1</v>
      </c>
      <c r="AP11" s="401">
        <v>46188.0</v>
      </c>
      <c r="AQ11" s="273" t="s">
        <v>3872</v>
      </c>
      <c r="AR11" s="273" t="s">
        <v>3873</v>
      </c>
      <c r="AS11" s="483" t="s">
        <v>27</v>
      </c>
      <c r="AT11" s="274" t="s">
        <v>2337</v>
      </c>
      <c r="AU11" s="109"/>
      <c r="AV11" s="269" t="b">
        <v>1</v>
      </c>
      <c r="AX11" s="379">
        <v>46195.0</v>
      </c>
      <c r="AY11" s="294" t="s">
        <v>3874</v>
      </c>
      <c r="AZ11" s="411" t="s">
        <v>3875</v>
      </c>
      <c r="BA11" s="391" t="s">
        <v>22</v>
      </c>
      <c r="BB11" s="58" t="s">
        <v>12</v>
      </c>
      <c r="BC11" s="109"/>
      <c r="BD11" s="269" t="b">
        <v>1</v>
      </c>
      <c r="BF11" s="401">
        <v>46195.0</v>
      </c>
      <c r="BG11" s="273" t="s">
        <v>3876</v>
      </c>
      <c r="BH11" s="273" t="s">
        <v>3877</v>
      </c>
      <c r="BI11" s="402" t="s">
        <v>30</v>
      </c>
      <c r="BJ11" s="478" t="s">
        <v>2337</v>
      </c>
      <c r="BK11" s="484" t="s">
        <v>3878</v>
      </c>
      <c r="BL11" s="269" t="b">
        <v>0</v>
      </c>
      <c r="BM11" s="459"/>
      <c r="BN11" s="270">
        <v>46203.0</v>
      </c>
      <c r="BO11" s="430" t="s">
        <v>3879</v>
      </c>
      <c r="BP11" s="430" t="s">
        <v>3880</v>
      </c>
      <c r="BQ11" s="410" t="s">
        <v>13</v>
      </c>
      <c r="BR11" s="58" t="s">
        <v>12</v>
      </c>
      <c r="BS11" s="109"/>
      <c r="BT11" s="269" t="b">
        <v>1</v>
      </c>
      <c r="BV11" s="401">
        <v>46202.0</v>
      </c>
      <c r="BW11" s="273" t="s">
        <v>3881</v>
      </c>
      <c r="BX11" s="273" t="s">
        <v>3882</v>
      </c>
      <c r="BY11" s="274" t="s">
        <v>27</v>
      </c>
      <c r="BZ11" s="274" t="s">
        <v>2337</v>
      </c>
      <c r="CA11" s="61"/>
      <c r="CB11" s="269" t="b">
        <v>1</v>
      </c>
    </row>
    <row r="12" ht="22.5" customHeight="1">
      <c r="A12" s="368"/>
      <c r="B12" s="270">
        <v>46175.0</v>
      </c>
      <c r="C12" s="294" t="s">
        <v>3883</v>
      </c>
      <c r="D12" s="294" t="s">
        <v>3884</v>
      </c>
      <c r="E12" s="391" t="s">
        <v>22</v>
      </c>
      <c r="F12" s="58" t="s">
        <v>12</v>
      </c>
      <c r="G12" s="61"/>
      <c r="H12" s="269" t="b">
        <v>1</v>
      </c>
      <c r="J12" s="401">
        <v>46174.0</v>
      </c>
      <c r="K12" s="465" t="s">
        <v>3885</v>
      </c>
      <c r="L12" s="273" t="s">
        <v>3886</v>
      </c>
      <c r="M12" s="274" t="s">
        <v>27</v>
      </c>
      <c r="N12" s="274" t="s">
        <v>2337</v>
      </c>
      <c r="O12" s="109" t="s">
        <v>3864</v>
      </c>
      <c r="P12" s="269" t="b">
        <v>1</v>
      </c>
      <c r="R12" s="270">
        <v>46182.0</v>
      </c>
      <c r="S12" s="294" t="s">
        <v>3887</v>
      </c>
      <c r="T12" s="411" t="s">
        <v>3888</v>
      </c>
      <c r="U12" s="391" t="s">
        <v>22</v>
      </c>
      <c r="V12" s="58" t="s">
        <v>12</v>
      </c>
      <c r="W12" s="61"/>
      <c r="X12" s="269" t="b">
        <v>1</v>
      </c>
      <c r="Z12" s="270">
        <v>46182.0</v>
      </c>
      <c r="AA12" s="109" t="s">
        <v>3889</v>
      </c>
      <c r="AB12" s="109" t="s">
        <v>3890</v>
      </c>
      <c r="AC12" s="58" t="s">
        <v>30</v>
      </c>
      <c r="AD12" s="58" t="s">
        <v>28</v>
      </c>
      <c r="AE12" s="109"/>
      <c r="AF12" s="269" t="b">
        <v>1</v>
      </c>
      <c r="AH12" s="379">
        <v>46188.0</v>
      </c>
      <c r="AI12" s="273" t="s">
        <v>3891</v>
      </c>
      <c r="AJ12" s="273" t="s">
        <v>3892</v>
      </c>
      <c r="AK12" s="402" t="s">
        <v>24</v>
      </c>
      <c r="AL12" s="402" t="s">
        <v>2344</v>
      </c>
      <c r="AM12" s="61"/>
      <c r="AN12" s="269" t="b">
        <v>1</v>
      </c>
      <c r="AP12" s="403">
        <v>46188.0</v>
      </c>
      <c r="AQ12" s="294" t="s">
        <v>3893</v>
      </c>
      <c r="AR12" s="294" t="s">
        <v>3894</v>
      </c>
      <c r="AS12" s="391" t="s">
        <v>27</v>
      </c>
      <c r="AT12" s="295" t="s">
        <v>2337</v>
      </c>
      <c r="AU12" s="109"/>
      <c r="AV12" s="269" t="b">
        <v>1</v>
      </c>
      <c r="AX12" s="379">
        <v>46195.0</v>
      </c>
      <c r="AY12" s="273" t="s">
        <v>3895</v>
      </c>
      <c r="AZ12" s="413" t="s">
        <v>3896</v>
      </c>
      <c r="BA12" s="402" t="s">
        <v>22</v>
      </c>
      <c r="BB12" s="58" t="s">
        <v>12</v>
      </c>
      <c r="BC12" s="61"/>
      <c r="BD12" s="269" t="b">
        <v>1</v>
      </c>
      <c r="BF12" s="403">
        <v>46195.0</v>
      </c>
      <c r="BG12" s="294" t="s">
        <v>3897</v>
      </c>
      <c r="BH12" s="294" t="s">
        <v>3898</v>
      </c>
      <c r="BI12" s="391" t="s">
        <v>18</v>
      </c>
      <c r="BJ12" s="481" t="s">
        <v>2337</v>
      </c>
      <c r="BK12" s="482"/>
      <c r="BL12" s="269" t="b">
        <v>1</v>
      </c>
      <c r="BM12" s="459"/>
      <c r="BN12" s="270">
        <v>46203.0</v>
      </c>
      <c r="BO12" s="294" t="s">
        <v>3899</v>
      </c>
      <c r="BP12" s="294" t="s">
        <v>3900</v>
      </c>
      <c r="BQ12" s="295" t="s">
        <v>22</v>
      </c>
      <c r="BR12" s="58" t="s">
        <v>12</v>
      </c>
      <c r="BS12" s="61"/>
      <c r="BT12" s="269" t="b">
        <v>1</v>
      </c>
      <c r="BV12" s="403">
        <v>46202.0</v>
      </c>
      <c r="BW12" s="294" t="s">
        <v>3901</v>
      </c>
      <c r="BX12" s="294" t="s">
        <v>3902</v>
      </c>
      <c r="BY12" s="295" t="s">
        <v>23</v>
      </c>
      <c r="BZ12" s="295" t="s">
        <v>2337</v>
      </c>
      <c r="CA12" s="61"/>
      <c r="CB12" s="269" t="b">
        <v>1</v>
      </c>
    </row>
    <row r="13" ht="22.5" customHeight="1">
      <c r="A13" s="368"/>
      <c r="B13" s="270">
        <v>46175.0</v>
      </c>
      <c r="C13" s="273" t="s">
        <v>3903</v>
      </c>
      <c r="D13" s="273" t="s">
        <v>3904</v>
      </c>
      <c r="E13" s="402" t="s">
        <v>22</v>
      </c>
      <c r="F13" s="58" t="s">
        <v>12</v>
      </c>
      <c r="G13" s="61"/>
      <c r="H13" s="269" t="b">
        <v>1</v>
      </c>
      <c r="J13" s="403">
        <v>46174.0</v>
      </c>
      <c r="K13" s="294" t="s">
        <v>3905</v>
      </c>
      <c r="L13" s="294" t="s">
        <v>3906</v>
      </c>
      <c r="M13" s="295" t="s">
        <v>27</v>
      </c>
      <c r="N13" s="295" t="s">
        <v>2337</v>
      </c>
      <c r="O13" s="61"/>
      <c r="P13" s="269" t="b">
        <v>1</v>
      </c>
      <c r="R13" s="270">
        <v>46182.0</v>
      </c>
      <c r="S13" s="273" t="s">
        <v>3907</v>
      </c>
      <c r="T13" s="413" t="s">
        <v>3908</v>
      </c>
      <c r="U13" s="402" t="s">
        <v>32</v>
      </c>
      <c r="V13" s="58" t="s">
        <v>12</v>
      </c>
      <c r="W13" s="61"/>
      <c r="X13" s="269" t="b">
        <v>1</v>
      </c>
      <c r="Z13" s="270">
        <v>46182.0</v>
      </c>
      <c r="AA13" s="109" t="s">
        <v>3909</v>
      </c>
      <c r="AB13" s="109" t="s">
        <v>3910</v>
      </c>
      <c r="AC13" s="58" t="s">
        <v>25</v>
      </c>
      <c r="AD13" s="58" t="s">
        <v>28</v>
      </c>
      <c r="AE13" s="109"/>
      <c r="AF13" s="269" t="b">
        <v>1</v>
      </c>
      <c r="AH13" s="379">
        <v>46188.0</v>
      </c>
      <c r="AI13" s="273" t="s">
        <v>3911</v>
      </c>
      <c r="AJ13" s="273" t="s">
        <v>3912</v>
      </c>
      <c r="AK13" s="402" t="s">
        <v>13</v>
      </c>
      <c r="AL13" s="402" t="s">
        <v>2344</v>
      </c>
      <c r="AM13" s="61"/>
      <c r="AN13" s="269" t="b">
        <v>1</v>
      </c>
      <c r="AP13" s="401">
        <v>46188.0</v>
      </c>
      <c r="AQ13" s="273" t="s">
        <v>3913</v>
      </c>
      <c r="AR13" s="273" t="s">
        <v>3914</v>
      </c>
      <c r="AS13" s="402" t="s">
        <v>27</v>
      </c>
      <c r="AT13" s="402" t="s">
        <v>2337</v>
      </c>
      <c r="AU13" s="61"/>
      <c r="AV13" s="269" t="b">
        <v>1</v>
      </c>
      <c r="AX13" s="379">
        <v>46195.0</v>
      </c>
      <c r="AY13" s="294" t="s">
        <v>3915</v>
      </c>
      <c r="AZ13" s="411" t="s">
        <v>3916</v>
      </c>
      <c r="BA13" s="295" t="s">
        <v>16</v>
      </c>
      <c r="BB13" s="58" t="s">
        <v>12</v>
      </c>
      <c r="BC13" s="109"/>
      <c r="BD13" s="269" t="b">
        <v>1</v>
      </c>
      <c r="BF13" s="401">
        <v>46195.0</v>
      </c>
      <c r="BG13" s="273" t="s">
        <v>3917</v>
      </c>
      <c r="BH13" s="273" t="s">
        <v>3918</v>
      </c>
      <c r="BI13" s="402" t="s">
        <v>27</v>
      </c>
      <c r="BJ13" s="485" t="s">
        <v>2337</v>
      </c>
      <c r="BK13" s="479"/>
      <c r="BL13" s="269" t="b">
        <v>1</v>
      </c>
      <c r="BM13" s="459"/>
      <c r="BN13" s="270">
        <v>46203.0</v>
      </c>
      <c r="BO13" s="273" t="s">
        <v>3919</v>
      </c>
      <c r="BP13" s="273" t="s">
        <v>3920</v>
      </c>
      <c r="BQ13" s="274" t="s">
        <v>22</v>
      </c>
      <c r="BR13" s="58" t="s">
        <v>12</v>
      </c>
      <c r="BS13" s="109" t="s">
        <v>3921</v>
      </c>
      <c r="BT13" s="269"/>
      <c r="BV13" s="401">
        <v>46202.0</v>
      </c>
      <c r="BW13" s="273" t="s">
        <v>3922</v>
      </c>
      <c r="BX13" s="273" t="s">
        <v>3923</v>
      </c>
      <c r="BY13" s="274" t="s">
        <v>18</v>
      </c>
      <c r="BZ13" s="274" t="s">
        <v>2337</v>
      </c>
      <c r="CA13" s="61"/>
      <c r="CB13" s="269" t="b">
        <v>1</v>
      </c>
    </row>
    <row r="14" ht="22.5" customHeight="1">
      <c r="A14" s="368"/>
      <c r="B14" s="270">
        <v>46175.0</v>
      </c>
      <c r="C14" s="312" t="s">
        <v>3924</v>
      </c>
      <c r="D14" s="486" t="s">
        <v>3925</v>
      </c>
      <c r="E14" s="58" t="s">
        <v>10</v>
      </c>
      <c r="F14" s="58" t="s">
        <v>2349</v>
      </c>
      <c r="G14" s="61"/>
      <c r="H14" s="269" t="b">
        <v>1</v>
      </c>
      <c r="J14" s="401">
        <v>46174.0</v>
      </c>
      <c r="K14" s="273" t="s">
        <v>3926</v>
      </c>
      <c r="L14" s="273" t="s">
        <v>3927</v>
      </c>
      <c r="M14" s="274" t="s">
        <v>11</v>
      </c>
      <c r="N14" s="274" t="s">
        <v>2337</v>
      </c>
      <c r="O14" s="61"/>
      <c r="P14" s="269" t="b">
        <v>1</v>
      </c>
      <c r="R14" s="270">
        <v>46182.0</v>
      </c>
      <c r="S14" s="294" t="s">
        <v>3928</v>
      </c>
      <c r="T14" s="411" t="s">
        <v>3929</v>
      </c>
      <c r="U14" s="391" t="s">
        <v>10</v>
      </c>
      <c r="V14" s="58" t="s">
        <v>12</v>
      </c>
      <c r="W14" s="109"/>
      <c r="X14" s="269" t="b">
        <v>1</v>
      </c>
      <c r="Z14" s="270">
        <v>46182.0</v>
      </c>
      <c r="AA14" s="109" t="s">
        <v>3930</v>
      </c>
      <c r="AB14" s="109" t="s">
        <v>3931</v>
      </c>
      <c r="AC14" s="58" t="s">
        <v>23</v>
      </c>
      <c r="AD14" s="58" t="s">
        <v>28</v>
      </c>
      <c r="AE14" s="109"/>
      <c r="AF14" s="269" t="b">
        <v>1</v>
      </c>
      <c r="AH14" s="379">
        <v>46188.0</v>
      </c>
      <c r="AI14" s="294" t="s">
        <v>3932</v>
      </c>
      <c r="AJ14" s="294" t="s">
        <v>3933</v>
      </c>
      <c r="AK14" s="391" t="s">
        <v>16</v>
      </c>
      <c r="AL14" s="391" t="s">
        <v>2344</v>
      </c>
      <c r="AM14" s="61"/>
      <c r="AN14" s="269" t="b">
        <v>1</v>
      </c>
      <c r="AP14" s="403">
        <v>46188.0</v>
      </c>
      <c r="AQ14" s="294" t="s">
        <v>3934</v>
      </c>
      <c r="AR14" s="294" t="s">
        <v>3935</v>
      </c>
      <c r="AS14" s="391" t="s">
        <v>27</v>
      </c>
      <c r="AT14" s="391" t="s">
        <v>2337</v>
      </c>
      <c r="AU14" s="61"/>
      <c r="AV14" s="269" t="b">
        <v>1</v>
      </c>
      <c r="AX14" s="270">
        <v>46195.0</v>
      </c>
      <c r="AY14" s="273" t="s">
        <v>3936</v>
      </c>
      <c r="AZ14" s="413" t="s">
        <v>3937</v>
      </c>
      <c r="BA14" s="402" t="s">
        <v>22</v>
      </c>
      <c r="BB14" s="58" t="s">
        <v>12</v>
      </c>
      <c r="BC14" s="61"/>
      <c r="BD14" s="269" t="b">
        <v>1</v>
      </c>
      <c r="BF14" s="403">
        <v>46195.0</v>
      </c>
      <c r="BG14" s="294" t="s">
        <v>3938</v>
      </c>
      <c r="BH14" s="294" t="s">
        <v>3939</v>
      </c>
      <c r="BI14" s="295" t="s">
        <v>27</v>
      </c>
      <c r="BJ14" s="487" t="s">
        <v>2337</v>
      </c>
      <c r="BK14" s="482"/>
      <c r="BL14" s="269" t="b">
        <v>1</v>
      </c>
      <c r="BM14" s="459"/>
      <c r="BN14" s="270">
        <v>46203.0</v>
      </c>
      <c r="BO14" s="405" t="s">
        <v>3940</v>
      </c>
      <c r="BP14" s="405" t="s">
        <v>3941</v>
      </c>
      <c r="BQ14" s="406" t="s">
        <v>22</v>
      </c>
      <c r="BR14" s="58" t="s">
        <v>12</v>
      </c>
      <c r="BS14" s="61"/>
      <c r="BT14" s="269" t="b">
        <v>1</v>
      </c>
      <c r="BV14" s="403">
        <v>46202.0</v>
      </c>
      <c r="BW14" s="294" t="s">
        <v>3942</v>
      </c>
      <c r="BX14" s="294" t="s">
        <v>3943</v>
      </c>
      <c r="BY14" s="295" t="s">
        <v>11</v>
      </c>
      <c r="BZ14" s="295" t="s">
        <v>2337</v>
      </c>
      <c r="CA14" s="61"/>
      <c r="CB14" s="269" t="b">
        <v>1</v>
      </c>
    </row>
    <row r="15" ht="22.5" customHeight="1">
      <c r="A15" s="368"/>
      <c r="B15" s="270">
        <v>46175.0</v>
      </c>
      <c r="C15" s="294" t="s">
        <v>3944</v>
      </c>
      <c r="D15" s="294" t="s">
        <v>3945</v>
      </c>
      <c r="E15" s="391" t="s">
        <v>22</v>
      </c>
      <c r="F15" s="391" t="s">
        <v>2344</v>
      </c>
      <c r="G15" s="61"/>
      <c r="H15" s="269" t="b">
        <v>1</v>
      </c>
      <c r="J15" s="403">
        <v>46174.0</v>
      </c>
      <c r="K15" s="294" t="s">
        <v>3946</v>
      </c>
      <c r="L15" s="294" t="s">
        <v>3947</v>
      </c>
      <c r="M15" s="295" t="s">
        <v>11</v>
      </c>
      <c r="N15" s="295" t="s">
        <v>2337</v>
      </c>
      <c r="O15" s="61"/>
      <c r="P15" s="269" t="b">
        <v>1</v>
      </c>
      <c r="R15" s="270">
        <v>46182.0</v>
      </c>
      <c r="S15" s="488" t="s">
        <v>3948</v>
      </c>
      <c r="T15" s="273" t="s">
        <v>3949</v>
      </c>
      <c r="U15" s="402" t="s">
        <v>24</v>
      </c>
      <c r="V15" s="402" t="s">
        <v>2344</v>
      </c>
      <c r="W15" s="61"/>
      <c r="X15" s="269" t="b">
        <v>1</v>
      </c>
      <c r="Z15" s="270">
        <v>46182.0</v>
      </c>
      <c r="AA15" s="384" t="s">
        <v>3950</v>
      </c>
      <c r="AB15" s="109" t="s">
        <v>3951</v>
      </c>
      <c r="AC15" s="58" t="s">
        <v>27</v>
      </c>
      <c r="AD15" s="58" t="s">
        <v>28</v>
      </c>
      <c r="AE15" s="109"/>
      <c r="AF15" s="269" t="b">
        <v>1</v>
      </c>
      <c r="AH15" s="379">
        <v>46188.0</v>
      </c>
      <c r="AI15" s="294" t="s">
        <v>3952</v>
      </c>
      <c r="AJ15" s="294" t="s">
        <v>3953</v>
      </c>
      <c r="AK15" s="391" t="s">
        <v>32</v>
      </c>
      <c r="AL15" s="391" t="s">
        <v>2344</v>
      </c>
      <c r="AM15" s="61"/>
      <c r="AN15" s="269" t="b">
        <v>1</v>
      </c>
      <c r="AP15" s="401">
        <v>46188.0</v>
      </c>
      <c r="AQ15" s="273" t="s">
        <v>3954</v>
      </c>
      <c r="AR15" s="273" t="s">
        <v>3955</v>
      </c>
      <c r="AS15" s="402" t="s">
        <v>27</v>
      </c>
      <c r="AT15" s="402" t="s">
        <v>2337</v>
      </c>
      <c r="AU15" s="109"/>
      <c r="AV15" s="269" t="b">
        <v>1</v>
      </c>
      <c r="AX15" s="270">
        <v>46195.0</v>
      </c>
      <c r="AY15" s="294" t="s">
        <v>3956</v>
      </c>
      <c r="AZ15" s="411" t="s">
        <v>3957</v>
      </c>
      <c r="BA15" s="391" t="s">
        <v>22</v>
      </c>
      <c r="BB15" s="58" t="s">
        <v>12</v>
      </c>
      <c r="BC15" s="61"/>
      <c r="BD15" s="269" t="b">
        <v>1</v>
      </c>
      <c r="BF15" s="401">
        <v>46195.0</v>
      </c>
      <c r="BG15" s="273" t="s">
        <v>3958</v>
      </c>
      <c r="BH15" s="273" t="s">
        <v>3959</v>
      </c>
      <c r="BI15" s="274" t="s">
        <v>27</v>
      </c>
      <c r="BJ15" s="485" t="s">
        <v>2337</v>
      </c>
      <c r="BK15" s="479"/>
      <c r="BL15" s="269" t="b">
        <v>1</v>
      </c>
      <c r="BM15" s="459"/>
      <c r="BN15" s="270">
        <v>46204.0</v>
      </c>
      <c r="BO15" s="417" t="s">
        <v>3960</v>
      </c>
      <c r="BP15" s="489" t="s">
        <v>3961</v>
      </c>
      <c r="BQ15" s="418" t="s">
        <v>22</v>
      </c>
      <c r="BR15" s="58" t="s">
        <v>9</v>
      </c>
      <c r="BS15" s="109" t="s">
        <v>3962</v>
      </c>
      <c r="BT15" s="269" t="b">
        <v>1</v>
      </c>
      <c r="BV15" s="401">
        <v>46202.0</v>
      </c>
      <c r="BW15" s="273" t="s">
        <v>3963</v>
      </c>
      <c r="BX15" s="273" t="s">
        <v>3964</v>
      </c>
      <c r="BY15" s="274" t="s">
        <v>23</v>
      </c>
      <c r="BZ15" s="274" t="s">
        <v>2337</v>
      </c>
      <c r="CA15" s="61"/>
      <c r="CB15" s="269" t="b">
        <v>1</v>
      </c>
    </row>
    <row r="16" ht="22.5" customHeight="1">
      <c r="A16" s="368"/>
      <c r="B16" s="270">
        <v>46175.0</v>
      </c>
      <c r="C16" s="273" t="s">
        <v>3965</v>
      </c>
      <c r="D16" s="273" t="s">
        <v>3966</v>
      </c>
      <c r="E16" s="402"/>
      <c r="F16" s="402" t="s">
        <v>2344</v>
      </c>
      <c r="G16" s="427" t="s">
        <v>2432</v>
      </c>
      <c r="H16" s="269"/>
      <c r="J16" s="401">
        <v>46174.0</v>
      </c>
      <c r="K16" s="273" t="s">
        <v>3967</v>
      </c>
      <c r="L16" s="273" t="s">
        <v>3968</v>
      </c>
      <c r="M16" s="274" t="s">
        <v>23</v>
      </c>
      <c r="N16" s="274" t="s">
        <v>2337</v>
      </c>
      <c r="O16" s="61"/>
      <c r="P16" s="269" t="b">
        <v>1</v>
      </c>
      <c r="R16" s="270">
        <v>46182.0</v>
      </c>
      <c r="S16" s="488" t="s">
        <v>3969</v>
      </c>
      <c r="T16" s="294" t="s">
        <v>3970</v>
      </c>
      <c r="U16" s="391" t="s">
        <v>13</v>
      </c>
      <c r="V16" s="391" t="s">
        <v>2344</v>
      </c>
      <c r="W16" s="61"/>
      <c r="X16" s="269" t="b">
        <v>1</v>
      </c>
      <c r="Z16" s="270">
        <v>46182.0</v>
      </c>
      <c r="AA16" s="109" t="s">
        <v>3971</v>
      </c>
      <c r="AB16" s="109" t="s">
        <v>3972</v>
      </c>
      <c r="AC16" s="58" t="s">
        <v>11</v>
      </c>
      <c r="AD16" s="58" t="s">
        <v>20</v>
      </c>
      <c r="AE16" s="61"/>
      <c r="AF16" s="269" t="b">
        <v>1</v>
      </c>
      <c r="AH16" s="379">
        <v>46188.0</v>
      </c>
      <c r="AI16" s="430" t="s">
        <v>3973</v>
      </c>
      <c r="AJ16" s="430" t="s">
        <v>3974</v>
      </c>
      <c r="AK16" s="431" t="s">
        <v>32</v>
      </c>
      <c r="AL16" s="431" t="s">
        <v>2344</v>
      </c>
      <c r="AM16" s="61"/>
      <c r="AN16" s="269" t="b">
        <v>1</v>
      </c>
      <c r="AP16" s="403">
        <v>46188.0</v>
      </c>
      <c r="AQ16" s="294" t="s">
        <v>3975</v>
      </c>
      <c r="AR16" s="294" t="s">
        <v>3976</v>
      </c>
      <c r="AS16" s="391" t="s">
        <v>27</v>
      </c>
      <c r="AT16" s="391" t="s">
        <v>2337</v>
      </c>
      <c r="AU16" s="61"/>
      <c r="AV16" s="269" t="b">
        <v>1</v>
      </c>
      <c r="AX16" s="270">
        <v>46195.0</v>
      </c>
      <c r="AY16" s="273" t="s">
        <v>3977</v>
      </c>
      <c r="AZ16" s="413" t="s">
        <v>3978</v>
      </c>
      <c r="BA16" s="402" t="s">
        <v>22</v>
      </c>
      <c r="BB16" s="58" t="s">
        <v>12</v>
      </c>
      <c r="BC16" s="61"/>
      <c r="BD16" s="269" t="b">
        <v>1</v>
      </c>
      <c r="BF16" s="403">
        <v>46195.0</v>
      </c>
      <c r="BG16" s="417" t="s">
        <v>3979</v>
      </c>
      <c r="BH16" s="294" t="s">
        <v>3980</v>
      </c>
      <c r="BI16" s="295" t="s">
        <v>27</v>
      </c>
      <c r="BJ16" s="487" t="s">
        <v>2337</v>
      </c>
      <c r="BK16" s="490" t="s">
        <v>3981</v>
      </c>
      <c r="BL16" s="269" t="b">
        <v>1</v>
      </c>
      <c r="BM16" s="459"/>
      <c r="BN16" s="270">
        <v>46204.0</v>
      </c>
      <c r="BO16" s="465" t="s">
        <v>3982</v>
      </c>
      <c r="BP16" s="491" t="s">
        <v>3983</v>
      </c>
      <c r="BQ16" s="492" t="s">
        <v>22</v>
      </c>
      <c r="BR16" s="58" t="s">
        <v>9</v>
      </c>
      <c r="BS16" s="61"/>
      <c r="BT16" s="269" t="b">
        <v>1</v>
      </c>
      <c r="BV16" s="403">
        <v>46203.0</v>
      </c>
      <c r="BW16" s="294" t="s">
        <v>3984</v>
      </c>
      <c r="BX16" s="294" t="s">
        <v>3985</v>
      </c>
      <c r="BY16" s="295" t="s">
        <v>11</v>
      </c>
      <c r="BZ16" s="295" t="s">
        <v>2337</v>
      </c>
      <c r="CA16" s="109" t="s">
        <v>3986</v>
      </c>
      <c r="CB16" s="269" t="b">
        <v>1</v>
      </c>
    </row>
    <row r="17" ht="22.5" customHeight="1">
      <c r="A17" s="368"/>
      <c r="B17" s="270">
        <v>46175.0</v>
      </c>
      <c r="C17" s="273" t="s">
        <v>3987</v>
      </c>
      <c r="D17" s="273" t="s">
        <v>3988</v>
      </c>
      <c r="E17" s="402"/>
      <c r="F17" s="274" t="s">
        <v>2344</v>
      </c>
      <c r="G17" s="427" t="s">
        <v>2432</v>
      </c>
      <c r="H17" s="269"/>
      <c r="J17" s="380">
        <v>46174.0</v>
      </c>
      <c r="K17" s="294" t="s">
        <v>3989</v>
      </c>
      <c r="L17" s="294" t="s">
        <v>3990</v>
      </c>
      <c r="M17" s="381" t="s">
        <v>11</v>
      </c>
      <c r="N17" s="404" t="s">
        <v>2338</v>
      </c>
      <c r="O17" s="61"/>
      <c r="P17" s="269" t="b">
        <v>1</v>
      </c>
      <c r="R17" s="270">
        <v>46182.0</v>
      </c>
      <c r="S17" s="488" t="s">
        <v>3991</v>
      </c>
      <c r="T17" s="294" t="s">
        <v>3992</v>
      </c>
      <c r="U17" s="391"/>
      <c r="V17" s="391" t="s">
        <v>2344</v>
      </c>
      <c r="W17" s="109" t="s">
        <v>3993</v>
      </c>
      <c r="X17" s="269" t="b">
        <v>1</v>
      </c>
      <c r="Z17" s="270">
        <v>46182.0</v>
      </c>
      <c r="AA17" s="109" t="s">
        <v>725</v>
      </c>
      <c r="AB17" s="109" t="s">
        <v>726</v>
      </c>
      <c r="AC17" s="58" t="s">
        <v>18</v>
      </c>
      <c r="AD17" s="58" t="s">
        <v>20</v>
      </c>
      <c r="AE17" s="109"/>
      <c r="AF17" s="269" t="b">
        <v>1</v>
      </c>
      <c r="AH17" s="379">
        <v>46188.0</v>
      </c>
      <c r="AI17" s="273" t="s">
        <v>3994</v>
      </c>
      <c r="AJ17" s="273" t="s">
        <v>3995</v>
      </c>
      <c r="AK17" s="402" t="s">
        <v>22</v>
      </c>
      <c r="AL17" s="402" t="s">
        <v>2344</v>
      </c>
      <c r="AM17" s="109" t="s">
        <v>3996</v>
      </c>
      <c r="AN17" s="269" t="b">
        <v>1</v>
      </c>
      <c r="AP17" s="401">
        <v>46188.0</v>
      </c>
      <c r="AQ17" s="273" t="s">
        <v>3997</v>
      </c>
      <c r="AR17" s="273" t="s">
        <v>3998</v>
      </c>
      <c r="AS17" s="402" t="s">
        <v>27</v>
      </c>
      <c r="AT17" s="402" t="s">
        <v>2337</v>
      </c>
      <c r="AU17" s="61"/>
      <c r="AV17" s="269" t="b">
        <v>1</v>
      </c>
      <c r="AX17" s="270">
        <v>46195.0</v>
      </c>
      <c r="AY17" s="294" t="s">
        <v>3999</v>
      </c>
      <c r="AZ17" s="411" t="s">
        <v>4000</v>
      </c>
      <c r="BA17" s="391" t="s">
        <v>22</v>
      </c>
      <c r="BB17" s="58" t="s">
        <v>12</v>
      </c>
      <c r="BC17" s="61"/>
      <c r="BD17" s="269" t="b">
        <v>1</v>
      </c>
      <c r="BF17" s="476">
        <v>46196.0</v>
      </c>
      <c r="BG17" s="460" t="s">
        <v>4001</v>
      </c>
      <c r="BH17" s="460" t="s">
        <v>4002</v>
      </c>
      <c r="BI17" s="470" t="s">
        <v>11</v>
      </c>
      <c r="BJ17" s="493" t="s">
        <v>28</v>
      </c>
      <c r="BK17" s="61"/>
      <c r="BL17" s="269"/>
      <c r="BM17" s="459"/>
      <c r="BN17" s="270">
        <v>46204.0</v>
      </c>
      <c r="BO17" s="312" t="s">
        <v>4003</v>
      </c>
      <c r="BP17" s="489" t="s">
        <v>4004</v>
      </c>
      <c r="BQ17" s="418" t="s">
        <v>22</v>
      </c>
      <c r="BR17" s="58" t="s">
        <v>2347</v>
      </c>
      <c r="BS17" s="61"/>
      <c r="BT17" s="269" t="b">
        <v>1</v>
      </c>
      <c r="BV17" s="380">
        <v>46203.0</v>
      </c>
      <c r="BW17" s="405" t="s">
        <v>4005</v>
      </c>
      <c r="BX17" s="405" t="s">
        <v>4006</v>
      </c>
      <c r="BY17" s="406" t="s">
        <v>23</v>
      </c>
      <c r="BZ17" s="406" t="s">
        <v>2338</v>
      </c>
      <c r="CA17" s="61"/>
      <c r="CB17" s="269" t="b">
        <v>1</v>
      </c>
    </row>
    <row r="18" ht="22.5" customHeight="1">
      <c r="A18" s="368"/>
      <c r="B18" s="270">
        <v>46175.0</v>
      </c>
      <c r="C18" s="273" t="s">
        <v>4007</v>
      </c>
      <c r="D18" s="273" t="s">
        <v>4008</v>
      </c>
      <c r="E18" s="402" t="s">
        <v>22</v>
      </c>
      <c r="F18" s="402" t="s">
        <v>2344</v>
      </c>
      <c r="G18" s="61"/>
      <c r="H18" s="269" t="b">
        <v>1</v>
      </c>
      <c r="J18" s="382">
        <v>46174.0</v>
      </c>
      <c r="K18" s="273" t="s">
        <v>4009</v>
      </c>
      <c r="L18" s="273" t="s">
        <v>4010</v>
      </c>
      <c r="M18" s="399" t="s">
        <v>11</v>
      </c>
      <c r="N18" s="410" t="s">
        <v>2338</v>
      </c>
      <c r="O18" s="109" t="s">
        <v>4011</v>
      </c>
      <c r="P18" s="298"/>
      <c r="R18" s="270">
        <v>46182.0</v>
      </c>
      <c r="S18" s="488" t="s">
        <v>4012</v>
      </c>
      <c r="T18" s="273" t="s">
        <v>2186</v>
      </c>
      <c r="U18" s="402"/>
      <c r="V18" s="402" t="s">
        <v>2344</v>
      </c>
      <c r="W18" s="109" t="s">
        <v>4013</v>
      </c>
      <c r="X18" s="269"/>
      <c r="Z18" s="270">
        <v>46182.0</v>
      </c>
      <c r="AA18" s="109" t="s">
        <v>4014</v>
      </c>
      <c r="AB18" s="109" t="s">
        <v>4015</v>
      </c>
      <c r="AC18" s="58" t="s">
        <v>11</v>
      </c>
      <c r="AD18" s="58" t="s">
        <v>20</v>
      </c>
      <c r="AE18" s="109" t="s">
        <v>4016</v>
      </c>
      <c r="AF18" s="269" t="b">
        <v>1</v>
      </c>
      <c r="AH18" s="494">
        <v>46188.0</v>
      </c>
      <c r="AI18" s="378" t="s">
        <v>4017</v>
      </c>
      <c r="AJ18" s="378" t="s">
        <v>4018</v>
      </c>
      <c r="AK18" s="376" t="s">
        <v>22</v>
      </c>
      <c r="AL18" s="376" t="s">
        <v>28</v>
      </c>
      <c r="AM18" s="495" t="s">
        <v>4019</v>
      </c>
      <c r="AN18" s="269" t="b">
        <v>1</v>
      </c>
      <c r="AP18" s="380">
        <v>46188.0</v>
      </c>
      <c r="AQ18" s="294" t="s">
        <v>4020</v>
      </c>
      <c r="AR18" s="294" t="s">
        <v>4021</v>
      </c>
      <c r="AS18" s="409"/>
      <c r="AT18" s="391" t="s">
        <v>2338</v>
      </c>
      <c r="AU18" s="61"/>
      <c r="AV18" s="269"/>
      <c r="AX18" s="270">
        <v>46195.0</v>
      </c>
      <c r="AY18" s="273" t="s">
        <v>4022</v>
      </c>
      <c r="AZ18" s="413" t="s">
        <v>4023</v>
      </c>
      <c r="BA18" s="402" t="s">
        <v>22</v>
      </c>
      <c r="BB18" s="58" t="s">
        <v>12</v>
      </c>
      <c r="BC18" s="61"/>
      <c r="BD18" s="269" t="b">
        <v>1</v>
      </c>
      <c r="BF18" s="380">
        <v>46196.0</v>
      </c>
      <c r="BG18" s="294" t="s">
        <v>4024</v>
      </c>
      <c r="BH18" s="294" t="s">
        <v>4025</v>
      </c>
      <c r="BI18" s="295" t="s">
        <v>18</v>
      </c>
      <c r="BJ18" s="295" t="s">
        <v>2338</v>
      </c>
      <c r="BK18" s="61"/>
      <c r="BL18" s="269" t="b">
        <v>1</v>
      </c>
      <c r="BM18" s="459"/>
      <c r="BN18" s="270">
        <v>46204.0</v>
      </c>
      <c r="BO18" s="465" t="s">
        <v>4026</v>
      </c>
      <c r="BP18" s="491" t="s">
        <v>4027</v>
      </c>
      <c r="BQ18" s="492" t="s">
        <v>13</v>
      </c>
      <c r="BR18" s="58" t="s">
        <v>9</v>
      </c>
      <c r="BS18" s="61"/>
      <c r="BT18" s="269" t="b">
        <v>1</v>
      </c>
      <c r="BV18" s="382">
        <v>46203.0</v>
      </c>
      <c r="BW18" s="273" t="s">
        <v>4028</v>
      </c>
      <c r="BX18" s="273" t="s">
        <v>4029</v>
      </c>
      <c r="BY18" s="274" t="s">
        <v>23</v>
      </c>
      <c r="BZ18" s="274" t="s">
        <v>2338</v>
      </c>
      <c r="CA18" s="109" t="s">
        <v>3986</v>
      </c>
      <c r="CB18" s="269" t="b">
        <v>1</v>
      </c>
    </row>
    <row r="19" ht="22.5" customHeight="1">
      <c r="A19" s="368"/>
      <c r="B19" s="270">
        <v>46175.0</v>
      </c>
      <c r="C19" s="294" t="s">
        <v>4030</v>
      </c>
      <c r="D19" s="294" t="s">
        <v>4031</v>
      </c>
      <c r="E19" s="391" t="s">
        <v>24</v>
      </c>
      <c r="F19" s="295" t="s">
        <v>2344</v>
      </c>
      <c r="G19" s="61"/>
      <c r="H19" s="269" t="b">
        <v>1</v>
      </c>
      <c r="J19" s="380">
        <v>46174.0</v>
      </c>
      <c r="K19" s="417" t="s">
        <v>4032</v>
      </c>
      <c r="L19" s="294" t="s">
        <v>4033</v>
      </c>
      <c r="M19" s="441" t="s">
        <v>23</v>
      </c>
      <c r="N19" s="404" t="s">
        <v>2338</v>
      </c>
      <c r="O19" s="109" t="s">
        <v>3864</v>
      </c>
      <c r="P19" s="269" t="b">
        <v>1</v>
      </c>
      <c r="R19" s="270">
        <v>46182.0</v>
      </c>
      <c r="S19" s="488" t="s">
        <v>4034</v>
      </c>
      <c r="T19" s="273" t="s">
        <v>4035</v>
      </c>
      <c r="U19" s="402"/>
      <c r="V19" s="402" t="s">
        <v>2344</v>
      </c>
      <c r="W19" s="109" t="s">
        <v>4036</v>
      </c>
      <c r="X19" s="269" t="b">
        <v>1</v>
      </c>
      <c r="Z19" s="270">
        <v>46182.0</v>
      </c>
      <c r="AA19" s="109" t="s">
        <v>4037</v>
      </c>
      <c r="AB19" s="109" t="s">
        <v>4038</v>
      </c>
      <c r="AC19" s="58" t="s">
        <v>18</v>
      </c>
      <c r="AD19" s="58" t="s">
        <v>20</v>
      </c>
      <c r="AE19" s="61"/>
      <c r="AF19" s="269" t="b">
        <v>1</v>
      </c>
      <c r="AH19" s="494">
        <v>46188.0</v>
      </c>
      <c r="AI19" s="373" t="s">
        <v>4039</v>
      </c>
      <c r="AJ19" s="373" t="s">
        <v>4040</v>
      </c>
      <c r="AK19" s="374" t="s">
        <v>22</v>
      </c>
      <c r="AL19" s="374" t="s">
        <v>2347</v>
      </c>
      <c r="AM19" s="61"/>
      <c r="AN19" s="269" t="b">
        <v>1</v>
      </c>
      <c r="AP19" s="382">
        <v>46188.0</v>
      </c>
      <c r="AQ19" s="273" t="s">
        <v>4041</v>
      </c>
      <c r="AR19" s="273" t="s">
        <v>4042</v>
      </c>
      <c r="AS19" s="395" t="s">
        <v>18</v>
      </c>
      <c r="AT19" s="410" t="s">
        <v>2338</v>
      </c>
      <c r="AU19" s="496"/>
      <c r="AV19" s="269" t="b">
        <v>1</v>
      </c>
      <c r="AX19" s="270">
        <v>46195.0</v>
      </c>
      <c r="AY19" s="273" t="s">
        <v>4043</v>
      </c>
      <c r="AZ19" s="109" t="s">
        <v>4044</v>
      </c>
      <c r="BA19" s="58" t="s">
        <v>13</v>
      </c>
      <c r="BB19" s="58" t="s">
        <v>9</v>
      </c>
      <c r="BC19" s="61"/>
      <c r="BD19" s="269" t="b">
        <v>1</v>
      </c>
      <c r="BF19" s="382">
        <v>46196.0</v>
      </c>
      <c r="BG19" s="430" t="s">
        <v>4045</v>
      </c>
      <c r="BH19" s="430" t="s">
        <v>4046</v>
      </c>
      <c r="BI19" s="410" t="s">
        <v>30</v>
      </c>
      <c r="BJ19" s="410" t="s">
        <v>2338</v>
      </c>
      <c r="BK19" s="109"/>
      <c r="BL19" s="269" t="b">
        <v>1</v>
      </c>
      <c r="BM19" s="459"/>
      <c r="BN19" s="270">
        <v>46204.0</v>
      </c>
      <c r="BO19" s="465" t="s">
        <v>4047</v>
      </c>
      <c r="BP19" s="109" t="s">
        <v>4048</v>
      </c>
      <c r="BQ19" s="58" t="s">
        <v>44</v>
      </c>
      <c r="BR19" s="58" t="s">
        <v>9</v>
      </c>
      <c r="BS19" s="61"/>
      <c r="BT19" s="269" t="b">
        <v>1</v>
      </c>
      <c r="BV19" s="401">
        <v>46203.0</v>
      </c>
      <c r="BW19" s="273" t="s">
        <v>4049</v>
      </c>
      <c r="BX19" s="273" t="s">
        <v>4050</v>
      </c>
      <c r="BY19" s="274" t="s">
        <v>21</v>
      </c>
      <c r="BZ19" s="274" t="s">
        <v>2337</v>
      </c>
      <c r="CA19" s="109" t="s">
        <v>4051</v>
      </c>
      <c r="CB19" s="269" t="b">
        <v>1</v>
      </c>
    </row>
    <row r="20" ht="22.5" customHeight="1">
      <c r="A20" s="368"/>
      <c r="B20" s="270">
        <v>46175.0</v>
      </c>
      <c r="C20" s="273" t="s">
        <v>4052</v>
      </c>
      <c r="D20" s="273" t="s">
        <v>4053</v>
      </c>
      <c r="E20" s="402"/>
      <c r="F20" s="274" t="s">
        <v>2344</v>
      </c>
      <c r="G20" s="109" t="s">
        <v>4054</v>
      </c>
      <c r="H20" s="269"/>
      <c r="J20" s="382">
        <v>46174.0</v>
      </c>
      <c r="K20" s="273" t="s">
        <v>4055</v>
      </c>
      <c r="L20" s="273" t="s">
        <v>4056</v>
      </c>
      <c r="M20" s="399" t="s">
        <v>23</v>
      </c>
      <c r="N20" s="274" t="s">
        <v>2338</v>
      </c>
      <c r="O20" s="61"/>
      <c r="P20" s="269" t="b">
        <v>1</v>
      </c>
      <c r="R20" s="270">
        <v>46183.0</v>
      </c>
      <c r="S20" s="273" t="s">
        <v>4057</v>
      </c>
      <c r="T20" s="413" t="s">
        <v>4058</v>
      </c>
      <c r="U20" s="402" t="s">
        <v>13</v>
      </c>
      <c r="V20" s="58" t="s">
        <v>12</v>
      </c>
      <c r="W20" s="61"/>
      <c r="X20" s="269" t="b">
        <v>1</v>
      </c>
      <c r="Z20" s="270">
        <v>46182.0</v>
      </c>
      <c r="AA20" s="109" t="s">
        <v>4059</v>
      </c>
      <c r="AB20" s="407" t="s">
        <v>4060</v>
      </c>
      <c r="AC20" s="58" t="s">
        <v>11</v>
      </c>
      <c r="AD20" s="58" t="s">
        <v>20</v>
      </c>
      <c r="AE20" s="109" t="s">
        <v>4016</v>
      </c>
      <c r="AF20" s="269" t="b">
        <v>1</v>
      </c>
      <c r="AH20" s="379">
        <v>46188.0</v>
      </c>
      <c r="AI20" s="497" t="s">
        <v>4061</v>
      </c>
      <c r="AJ20" s="373" t="s">
        <v>4062</v>
      </c>
      <c r="AK20" s="457" t="s">
        <v>22</v>
      </c>
      <c r="AL20" s="457" t="s">
        <v>2347</v>
      </c>
      <c r="AM20" s="109"/>
      <c r="AN20" s="269" t="b">
        <v>1</v>
      </c>
      <c r="AP20" s="380">
        <v>46188.0</v>
      </c>
      <c r="AQ20" s="294" t="s">
        <v>4063</v>
      </c>
      <c r="AR20" s="294" t="s">
        <v>4064</v>
      </c>
      <c r="AS20" s="409" t="s">
        <v>18</v>
      </c>
      <c r="AT20" s="295" t="s">
        <v>2338</v>
      </c>
      <c r="AU20" s="498"/>
      <c r="AV20" s="269" t="b">
        <v>1</v>
      </c>
      <c r="AX20" s="270">
        <v>46195.0</v>
      </c>
      <c r="AY20" s="465" t="s">
        <v>4065</v>
      </c>
      <c r="AZ20" s="109" t="s">
        <v>4066</v>
      </c>
      <c r="BA20" s="58" t="s">
        <v>32</v>
      </c>
      <c r="BB20" s="58" t="s">
        <v>9</v>
      </c>
      <c r="BC20" s="61"/>
      <c r="BD20" s="269" t="b">
        <v>1</v>
      </c>
      <c r="BF20" s="380">
        <v>46196.0</v>
      </c>
      <c r="BG20" s="294" t="s">
        <v>4067</v>
      </c>
      <c r="BH20" s="294" t="s">
        <v>4068</v>
      </c>
      <c r="BI20" s="295" t="s">
        <v>23</v>
      </c>
      <c r="BJ20" s="295" t="s">
        <v>2338</v>
      </c>
      <c r="BK20" s="109"/>
      <c r="BL20" s="269" t="b">
        <v>1</v>
      </c>
      <c r="BM20" s="459"/>
      <c r="BN20" s="270">
        <v>46204.0</v>
      </c>
      <c r="BO20" s="465" t="s">
        <v>4069</v>
      </c>
      <c r="BP20" s="109" t="s">
        <v>4070</v>
      </c>
      <c r="BQ20" s="58" t="s">
        <v>22</v>
      </c>
      <c r="BR20" s="58" t="s">
        <v>9</v>
      </c>
      <c r="BS20" s="61"/>
      <c r="BT20" s="269" t="b">
        <v>1</v>
      </c>
      <c r="BV20" s="403">
        <v>46203.0</v>
      </c>
      <c r="BW20" s="294" t="s">
        <v>4071</v>
      </c>
      <c r="BX20" s="294" t="s">
        <v>4072</v>
      </c>
      <c r="BY20" s="295" t="s">
        <v>30</v>
      </c>
      <c r="BZ20" s="295" t="s">
        <v>2337</v>
      </c>
      <c r="CA20" s="109"/>
      <c r="CB20" s="269" t="b">
        <v>1</v>
      </c>
    </row>
    <row r="21" ht="22.5" customHeight="1">
      <c r="A21" s="368"/>
      <c r="B21" s="270">
        <v>46175.0</v>
      </c>
      <c r="C21" s="430" t="s">
        <v>4073</v>
      </c>
      <c r="D21" s="430" t="s">
        <v>4074</v>
      </c>
      <c r="E21" s="431" t="s">
        <v>22</v>
      </c>
      <c r="F21" s="58" t="s">
        <v>12</v>
      </c>
      <c r="G21" s="61"/>
      <c r="H21" s="269" t="b">
        <v>1</v>
      </c>
      <c r="J21" s="380">
        <v>46174.0</v>
      </c>
      <c r="K21" s="294" t="s">
        <v>4075</v>
      </c>
      <c r="L21" s="294" t="s">
        <v>4076</v>
      </c>
      <c r="M21" s="441" t="s">
        <v>23</v>
      </c>
      <c r="N21" s="406" t="s">
        <v>2338</v>
      </c>
      <c r="O21" s="61"/>
      <c r="P21" s="269" t="b">
        <v>1</v>
      </c>
      <c r="R21" s="270">
        <v>46183.0</v>
      </c>
      <c r="S21" s="294" t="s">
        <v>4077</v>
      </c>
      <c r="T21" s="411" t="s">
        <v>4078</v>
      </c>
      <c r="U21" s="391" t="s">
        <v>10</v>
      </c>
      <c r="V21" s="58" t="s">
        <v>12</v>
      </c>
      <c r="W21" s="109"/>
      <c r="X21" s="269" t="b">
        <v>1</v>
      </c>
      <c r="Z21" s="270">
        <v>46182.0</v>
      </c>
      <c r="AA21" s="109" t="s">
        <v>4079</v>
      </c>
      <c r="AB21" s="109" t="s">
        <v>4080</v>
      </c>
      <c r="AC21" s="58" t="s">
        <v>11</v>
      </c>
      <c r="AD21" s="58" t="s">
        <v>20</v>
      </c>
      <c r="AE21" s="109"/>
      <c r="AF21" s="298"/>
      <c r="AH21" s="379">
        <v>46188.0</v>
      </c>
      <c r="AI21" s="499" t="s">
        <v>4081</v>
      </c>
      <c r="AJ21" s="373" t="s">
        <v>4082</v>
      </c>
      <c r="AK21" s="457" t="s">
        <v>22</v>
      </c>
      <c r="AL21" s="457" t="s">
        <v>2347</v>
      </c>
      <c r="AM21" s="61"/>
      <c r="AN21" s="269" t="b">
        <v>1</v>
      </c>
      <c r="AP21" s="382">
        <v>46188.0</v>
      </c>
      <c r="AQ21" s="273" t="s">
        <v>4083</v>
      </c>
      <c r="AR21" s="273" t="s">
        <v>4084</v>
      </c>
      <c r="AS21" s="395" t="s">
        <v>30</v>
      </c>
      <c r="AT21" s="410" t="s">
        <v>2338</v>
      </c>
      <c r="AU21" s="496"/>
      <c r="AV21" s="269" t="b">
        <v>1</v>
      </c>
      <c r="AX21" s="270">
        <v>46195.0</v>
      </c>
      <c r="AY21" s="465" t="s">
        <v>4085</v>
      </c>
      <c r="AZ21" s="500" t="s">
        <v>4086</v>
      </c>
      <c r="BA21" s="58" t="s">
        <v>32</v>
      </c>
      <c r="BB21" s="58" t="s">
        <v>9</v>
      </c>
      <c r="BC21" s="61"/>
      <c r="BD21" s="269" t="b">
        <v>1</v>
      </c>
      <c r="BF21" s="382">
        <v>46196.0</v>
      </c>
      <c r="BG21" s="430" t="s">
        <v>4087</v>
      </c>
      <c r="BH21" s="430" t="s">
        <v>4088</v>
      </c>
      <c r="BI21" s="410"/>
      <c r="BJ21" s="410" t="s">
        <v>2338</v>
      </c>
      <c r="BK21" s="61"/>
      <c r="BL21" s="298"/>
      <c r="BM21" s="501"/>
      <c r="BN21" s="270">
        <v>46204.0</v>
      </c>
      <c r="BO21" s="465" t="s">
        <v>4089</v>
      </c>
      <c r="BP21" s="500" t="s">
        <v>4090</v>
      </c>
      <c r="BQ21" s="58" t="s">
        <v>24</v>
      </c>
      <c r="BR21" s="58" t="s">
        <v>9</v>
      </c>
      <c r="BS21" s="109" t="s">
        <v>4091</v>
      </c>
      <c r="BT21" s="269" t="b">
        <v>1</v>
      </c>
      <c r="BV21" s="401">
        <v>46203.0</v>
      </c>
      <c r="BW21" s="273" t="s">
        <v>4092</v>
      </c>
      <c r="BX21" s="273" t="s">
        <v>4093</v>
      </c>
      <c r="BY21" s="274" t="s">
        <v>11</v>
      </c>
      <c r="BZ21" s="274" t="s">
        <v>2337</v>
      </c>
      <c r="CA21" s="61"/>
      <c r="CB21" s="298"/>
    </row>
    <row r="22" ht="22.5" customHeight="1">
      <c r="A22" s="368"/>
      <c r="B22" s="270">
        <v>46176.0</v>
      </c>
      <c r="C22" s="312" t="s">
        <v>4094</v>
      </c>
      <c r="D22" s="502" t="s">
        <v>4095</v>
      </c>
      <c r="E22" s="58" t="s">
        <v>22</v>
      </c>
      <c r="F22" s="58" t="s">
        <v>2349</v>
      </c>
      <c r="G22" s="61"/>
      <c r="H22" s="269" t="b">
        <v>1</v>
      </c>
      <c r="J22" s="382">
        <v>46174.0</v>
      </c>
      <c r="K22" s="273" t="s">
        <v>4096</v>
      </c>
      <c r="L22" s="273" t="s">
        <v>4097</v>
      </c>
      <c r="M22" s="274" t="s">
        <v>23</v>
      </c>
      <c r="N22" s="274" t="s">
        <v>2338</v>
      </c>
      <c r="O22" s="61"/>
      <c r="P22" s="269" t="b">
        <v>1</v>
      </c>
      <c r="R22" s="270">
        <v>46183.0</v>
      </c>
      <c r="S22" s="273" t="s">
        <v>4098</v>
      </c>
      <c r="T22" s="413" t="s">
        <v>4099</v>
      </c>
      <c r="U22" s="402" t="s">
        <v>32</v>
      </c>
      <c r="V22" s="58" t="s">
        <v>12</v>
      </c>
      <c r="W22" s="61"/>
      <c r="X22" s="269" t="b">
        <v>1</v>
      </c>
      <c r="Z22" s="270">
        <v>46182.0</v>
      </c>
      <c r="AA22" s="109" t="s">
        <v>4100</v>
      </c>
      <c r="AB22" s="109" t="s">
        <v>4101</v>
      </c>
      <c r="AC22" s="58" t="s">
        <v>11</v>
      </c>
      <c r="AD22" s="58" t="s">
        <v>20</v>
      </c>
      <c r="AE22" s="61"/>
      <c r="AF22" s="269" t="b">
        <v>1</v>
      </c>
      <c r="AH22" s="379">
        <v>46188.0</v>
      </c>
      <c r="AI22" s="294" t="s">
        <v>4102</v>
      </c>
      <c r="AJ22" s="411" t="s">
        <v>4103</v>
      </c>
      <c r="AK22" s="391" t="s">
        <v>22</v>
      </c>
      <c r="AL22" s="503" t="s">
        <v>12</v>
      </c>
      <c r="AM22" s="61"/>
      <c r="AN22" s="269" t="b">
        <v>1</v>
      </c>
      <c r="AP22" s="380">
        <v>46188.0</v>
      </c>
      <c r="AQ22" s="294" t="s">
        <v>4104</v>
      </c>
      <c r="AR22" s="294" t="s">
        <v>4105</v>
      </c>
      <c r="AS22" s="409" t="s">
        <v>18</v>
      </c>
      <c r="AT22" s="295" t="s">
        <v>2338</v>
      </c>
      <c r="AU22" s="498"/>
      <c r="AV22" s="269" t="b">
        <v>1</v>
      </c>
      <c r="AX22" s="270">
        <v>46195.0</v>
      </c>
      <c r="AY22" s="465" t="s">
        <v>4106</v>
      </c>
      <c r="AZ22" s="373" t="s">
        <v>4107</v>
      </c>
      <c r="BA22" s="58" t="s">
        <v>32</v>
      </c>
      <c r="BB22" s="58" t="s">
        <v>9</v>
      </c>
      <c r="BC22" s="61"/>
      <c r="BD22" s="269" t="b">
        <v>1</v>
      </c>
      <c r="BF22" s="380">
        <v>46196.0</v>
      </c>
      <c r="BG22" s="294" t="s">
        <v>4108</v>
      </c>
      <c r="BH22" s="294" t="s">
        <v>4109</v>
      </c>
      <c r="BI22" s="409" t="s">
        <v>23</v>
      </c>
      <c r="BJ22" s="391" t="s">
        <v>2338</v>
      </c>
      <c r="BK22" s="61"/>
      <c r="BL22" s="269" t="b">
        <v>1</v>
      </c>
      <c r="BM22" s="459"/>
      <c r="BN22" s="270">
        <v>46204.0</v>
      </c>
      <c r="BO22" s="465" t="s">
        <v>4110</v>
      </c>
      <c r="BP22" s="373" t="s">
        <v>4111</v>
      </c>
      <c r="BQ22" s="58" t="s">
        <v>24</v>
      </c>
      <c r="BR22" s="58" t="s">
        <v>9</v>
      </c>
      <c r="BS22" s="61"/>
      <c r="BT22" s="269" t="b">
        <v>1</v>
      </c>
      <c r="BV22" s="432">
        <v>46204.0</v>
      </c>
      <c r="BW22" s="417" t="s">
        <v>4112</v>
      </c>
      <c r="BX22" s="417" t="s">
        <v>4113</v>
      </c>
      <c r="BY22" s="433" t="s">
        <v>11</v>
      </c>
      <c r="BZ22" s="418" t="s">
        <v>20</v>
      </c>
      <c r="CA22" s="61"/>
      <c r="CB22" s="269" t="b">
        <v>1</v>
      </c>
    </row>
    <row r="23" ht="22.5" customHeight="1">
      <c r="A23" s="368"/>
      <c r="B23" s="270">
        <v>46176.0</v>
      </c>
      <c r="C23" s="405" t="s">
        <v>4114</v>
      </c>
      <c r="D23" s="405" t="s">
        <v>4115</v>
      </c>
      <c r="E23" s="504" t="s">
        <v>22</v>
      </c>
      <c r="F23" s="58" t="s">
        <v>12</v>
      </c>
      <c r="G23" s="61"/>
      <c r="H23" s="269" t="b">
        <v>1</v>
      </c>
      <c r="J23" s="403">
        <v>46175.0</v>
      </c>
      <c r="K23" s="294" t="s">
        <v>4116</v>
      </c>
      <c r="L23" s="294" t="s">
        <v>4117</v>
      </c>
      <c r="M23" s="391" t="s">
        <v>23</v>
      </c>
      <c r="N23" s="391" t="s">
        <v>2337</v>
      </c>
      <c r="O23" s="61"/>
      <c r="P23" s="269" t="b">
        <v>1</v>
      </c>
      <c r="R23" s="270">
        <v>46183.0</v>
      </c>
      <c r="S23" s="294" t="s">
        <v>4118</v>
      </c>
      <c r="T23" s="411" t="s">
        <v>4119</v>
      </c>
      <c r="U23" s="391" t="s">
        <v>24</v>
      </c>
      <c r="V23" s="58" t="s">
        <v>12</v>
      </c>
      <c r="W23" s="61"/>
      <c r="X23" s="269" t="b">
        <v>1</v>
      </c>
      <c r="Z23" s="270">
        <v>46182.0</v>
      </c>
      <c r="AA23" s="109" t="s">
        <v>4120</v>
      </c>
      <c r="AB23" s="109" t="s">
        <v>4121</v>
      </c>
      <c r="AC23" s="58" t="s">
        <v>21</v>
      </c>
      <c r="AD23" s="58" t="s">
        <v>20</v>
      </c>
      <c r="AE23" s="61"/>
      <c r="AF23" s="269" t="b">
        <v>1</v>
      </c>
      <c r="AH23" s="494">
        <v>46188.0</v>
      </c>
      <c r="AI23" s="430" t="s">
        <v>4122</v>
      </c>
      <c r="AJ23" s="505" t="s">
        <v>4123</v>
      </c>
      <c r="AK23" s="431" t="s">
        <v>22</v>
      </c>
      <c r="AL23" s="503" t="s">
        <v>12</v>
      </c>
      <c r="AM23" s="61"/>
      <c r="AN23" s="269" t="b">
        <v>1</v>
      </c>
      <c r="AP23" s="382">
        <v>46188.0</v>
      </c>
      <c r="AQ23" s="273" t="s">
        <v>4124</v>
      </c>
      <c r="AR23" s="273" t="s">
        <v>4125</v>
      </c>
      <c r="AS23" s="395" t="s">
        <v>21</v>
      </c>
      <c r="AT23" s="410" t="s">
        <v>2338</v>
      </c>
      <c r="AU23" s="496"/>
      <c r="AV23" s="269" t="b">
        <v>1</v>
      </c>
      <c r="AX23" s="270">
        <v>46196.0</v>
      </c>
      <c r="AY23" s="109" t="s">
        <v>4126</v>
      </c>
      <c r="AZ23" s="373" t="s">
        <v>4127</v>
      </c>
      <c r="BA23" s="322" t="s">
        <v>19</v>
      </c>
      <c r="BB23" s="58" t="s">
        <v>9</v>
      </c>
      <c r="BC23" s="61"/>
      <c r="BD23" s="269" t="b">
        <v>1</v>
      </c>
      <c r="BF23" s="382">
        <v>46196.0</v>
      </c>
      <c r="BG23" s="273" t="s">
        <v>4128</v>
      </c>
      <c r="BH23" s="273" t="s">
        <v>4129</v>
      </c>
      <c r="BI23" s="402"/>
      <c r="BJ23" s="402" t="s">
        <v>2338</v>
      </c>
      <c r="BK23" s="109" t="s">
        <v>4130</v>
      </c>
      <c r="BL23" s="269"/>
      <c r="BM23" s="459"/>
      <c r="BN23" s="270">
        <v>46204.0</v>
      </c>
      <c r="BO23" s="109" t="s">
        <v>4131</v>
      </c>
      <c r="BP23" s="373" t="s">
        <v>4132</v>
      </c>
      <c r="BQ23" s="322" t="s">
        <v>10</v>
      </c>
      <c r="BR23" s="58" t="s">
        <v>9</v>
      </c>
      <c r="BS23" s="61"/>
      <c r="BT23" s="269" t="b">
        <v>1</v>
      </c>
      <c r="BV23" s="506">
        <v>46204.0</v>
      </c>
      <c r="BW23" s="465" t="s">
        <v>4133</v>
      </c>
      <c r="BX23" s="465" t="s">
        <v>4134</v>
      </c>
      <c r="BY23" s="492" t="s">
        <v>23</v>
      </c>
      <c r="BZ23" s="492" t="s">
        <v>20</v>
      </c>
      <c r="CA23" s="109"/>
      <c r="CB23" s="269" t="b">
        <v>1</v>
      </c>
    </row>
    <row r="24" ht="22.5" customHeight="1">
      <c r="A24" s="368"/>
      <c r="B24" s="270">
        <v>46176.0</v>
      </c>
      <c r="C24" s="109" t="s">
        <v>4135</v>
      </c>
      <c r="D24" s="373" t="s">
        <v>4136</v>
      </c>
      <c r="E24" s="58" t="s">
        <v>32</v>
      </c>
      <c r="F24" s="58" t="s">
        <v>2349</v>
      </c>
      <c r="G24" s="109"/>
      <c r="H24" s="269" t="b">
        <v>1</v>
      </c>
      <c r="J24" s="401">
        <v>46175.0</v>
      </c>
      <c r="K24" s="273" t="s">
        <v>4137</v>
      </c>
      <c r="L24" s="273" t="s">
        <v>4138</v>
      </c>
      <c r="M24" s="402" t="s">
        <v>27</v>
      </c>
      <c r="N24" s="402" t="s">
        <v>2337</v>
      </c>
      <c r="O24" s="109"/>
      <c r="P24" s="269" t="b">
        <v>1</v>
      </c>
      <c r="R24" s="270">
        <v>46183.0</v>
      </c>
      <c r="S24" s="109" t="s">
        <v>4139</v>
      </c>
      <c r="T24" s="109" t="s">
        <v>4140</v>
      </c>
      <c r="U24" s="58"/>
      <c r="V24" s="58" t="s">
        <v>2347</v>
      </c>
      <c r="W24" s="109" t="s">
        <v>4141</v>
      </c>
      <c r="X24" s="269"/>
      <c r="Z24" s="270">
        <v>46182.0</v>
      </c>
      <c r="AA24" s="109" t="s">
        <v>4142</v>
      </c>
      <c r="AB24" s="109" t="s">
        <v>4143</v>
      </c>
      <c r="AC24" s="58" t="s">
        <v>11</v>
      </c>
      <c r="AD24" s="58" t="s">
        <v>20</v>
      </c>
      <c r="AE24" s="61"/>
      <c r="AF24" s="269" t="b">
        <v>1</v>
      </c>
      <c r="AH24" s="379">
        <v>46188.0</v>
      </c>
      <c r="AI24" s="405" t="s">
        <v>4144</v>
      </c>
      <c r="AJ24" s="507" t="s">
        <v>4145</v>
      </c>
      <c r="AK24" s="504" t="s">
        <v>22</v>
      </c>
      <c r="AL24" s="457" t="s">
        <v>12</v>
      </c>
      <c r="AM24" s="109"/>
      <c r="AN24" s="269" t="b">
        <v>1</v>
      </c>
      <c r="AP24" s="380">
        <v>46188.0</v>
      </c>
      <c r="AQ24" s="294" t="s">
        <v>4146</v>
      </c>
      <c r="AR24" s="294" t="s">
        <v>4147</v>
      </c>
      <c r="AS24" s="409" t="s">
        <v>18</v>
      </c>
      <c r="AT24" s="295" t="s">
        <v>2338</v>
      </c>
      <c r="AU24" s="61"/>
      <c r="AV24" s="269" t="b">
        <v>1</v>
      </c>
      <c r="AX24" s="270">
        <v>46196.0</v>
      </c>
      <c r="AY24" s="384" t="s">
        <v>4148</v>
      </c>
      <c r="AZ24" s="373" t="s">
        <v>4149</v>
      </c>
      <c r="BA24" s="58" t="s">
        <v>22</v>
      </c>
      <c r="BB24" s="322" t="s">
        <v>9</v>
      </c>
      <c r="BC24" s="61"/>
      <c r="BD24" s="269" t="b">
        <v>1</v>
      </c>
      <c r="BF24" s="380">
        <v>46196.0</v>
      </c>
      <c r="BG24" s="405" t="s">
        <v>4150</v>
      </c>
      <c r="BH24" s="405" t="s">
        <v>4151</v>
      </c>
      <c r="BI24" s="396" t="s">
        <v>23</v>
      </c>
      <c r="BJ24" s="504" t="s">
        <v>2338</v>
      </c>
      <c r="BK24" s="61"/>
      <c r="BL24" s="269" t="b">
        <v>1</v>
      </c>
      <c r="BM24" s="459"/>
      <c r="BN24" s="270">
        <v>46204.0</v>
      </c>
      <c r="BO24" s="384" t="s">
        <v>4152</v>
      </c>
      <c r="BP24" s="373" t="s">
        <v>4153</v>
      </c>
      <c r="BQ24" s="58" t="s">
        <v>24</v>
      </c>
      <c r="BR24" s="322" t="s">
        <v>9</v>
      </c>
      <c r="BS24" s="61"/>
      <c r="BT24" s="269" t="b">
        <v>1</v>
      </c>
      <c r="BV24" s="432">
        <v>46204.0</v>
      </c>
      <c r="BW24" s="508" t="s">
        <v>4154</v>
      </c>
      <c r="BX24" s="508" t="s">
        <v>4155</v>
      </c>
      <c r="BY24" s="434" t="s">
        <v>23</v>
      </c>
      <c r="BZ24" s="509" t="s">
        <v>20</v>
      </c>
      <c r="CA24" s="61"/>
      <c r="CB24" s="269" t="b">
        <v>1</v>
      </c>
    </row>
    <row r="25" ht="22.5" customHeight="1">
      <c r="A25" s="368"/>
      <c r="B25" s="270">
        <v>46176.0</v>
      </c>
      <c r="C25" s="430" t="s">
        <v>4156</v>
      </c>
      <c r="D25" s="430" t="s">
        <v>4157</v>
      </c>
      <c r="E25" s="431" t="s">
        <v>32</v>
      </c>
      <c r="F25" s="58" t="s">
        <v>12</v>
      </c>
      <c r="G25" s="61"/>
      <c r="H25" s="269" t="b">
        <v>1</v>
      </c>
      <c r="J25" s="403">
        <v>46175.0</v>
      </c>
      <c r="K25" s="294" t="s">
        <v>4158</v>
      </c>
      <c r="L25" s="294" t="s">
        <v>4159</v>
      </c>
      <c r="M25" s="391" t="s">
        <v>23</v>
      </c>
      <c r="N25" s="391" t="s">
        <v>2337</v>
      </c>
      <c r="O25" s="61"/>
      <c r="P25" s="269" t="b">
        <v>1</v>
      </c>
      <c r="R25" s="270">
        <v>46183.0</v>
      </c>
      <c r="S25" s="109" t="s">
        <v>4160</v>
      </c>
      <c r="T25" s="109" t="s">
        <v>4161</v>
      </c>
      <c r="U25" s="58" t="s">
        <v>24</v>
      </c>
      <c r="V25" s="58" t="s">
        <v>2347</v>
      </c>
      <c r="W25" s="61"/>
      <c r="X25" s="269" t="b">
        <v>1</v>
      </c>
      <c r="Z25" s="270">
        <v>46182.0</v>
      </c>
      <c r="AA25" s="109" t="s">
        <v>4162</v>
      </c>
      <c r="AB25" s="109" t="s">
        <v>4163</v>
      </c>
      <c r="AC25" s="58" t="s">
        <v>21</v>
      </c>
      <c r="AD25" s="58" t="s">
        <v>20</v>
      </c>
      <c r="AE25" s="61"/>
      <c r="AF25" s="269" t="b">
        <v>1</v>
      </c>
      <c r="AH25" s="379">
        <v>46188.0</v>
      </c>
      <c r="AI25" s="273" t="s">
        <v>4164</v>
      </c>
      <c r="AJ25" s="413" t="s">
        <v>4165</v>
      </c>
      <c r="AK25" s="402" t="s">
        <v>22</v>
      </c>
      <c r="AL25" s="457" t="s">
        <v>12</v>
      </c>
      <c r="AM25" s="61"/>
      <c r="AN25" s="269" t="b">
        <v>1</v>
      </c>
      <c r="AP25" s="382">
        <v>46188.0</v>
      </c>
      <c r="AQ25" s="273" t="s">
        <v>4166</v>
      </c>
      <c r="AR25" s="273" t="s">
        <v>4167</v>
      </c>
      <c r="AS25" s="395" t="s">
        <v>18</v>
      </c>
      <c r="AT25" s="410" t="s">
        <v>2338</v>
      </c>
      <c r="AU25" s="61"/>
      <c r="AV25" s="269" t="b">
        <v>1</v>
      </c>
      <c r="AX25" s="270">
        <v>46196.0</v>
      </c>
      <c r="AY25" s="384" t="s">
        <v>4168</v>
      </c>
      <c r="AZ25" s="373" t="s">
        <v>4169</v>
      </c>
      <c r="BA25" s="58" t="s">
        <v>32</v>
      </c>
      <c r="BB25" s="58" t="s">
        <v>9</v>
      </c>
      <c r="BC25" s="61"/>
      <c r="BD25" s="269" t="b">
        <v>1</v>
      </c>
      <c r="BF25" s="380">
        <v>46196.0</v>
      </c>
      <c r="BG25" s="273" t="s">
        <v>4170</v>
      </c>
      <c r="BH25" s="273" t="s">
        <v>4171</v>
      </c>
      <c r="BI25" s="395" t="s">
        <v>25</v>
      </c>
      <c r="BJ25" s="402" t="s">
        <v>2338</v>
      </c>
      <c r="BK25" s="61"/>
      <c r="BL25" s="269" t="b">
        <v>1</v>
      </c>
      <c r="BM25" s="459"/>
      <c r="BN25" s="270">
        <v>46204.0</v>
      </c>
      <c r="BO25" s="384" t="s">
        <v>4172</v>
      </c>
      <c r="BP25" s="373" t="s">
        <v>4173</v>
      </c>
      <c r="BQ25" s="58" t="s">
        <v>22</v>
      </c>
      <c r="BR25" s="58" t="s">
        <v>2347</v>
      </c>
      <c r="BS25" s="61"/>
      <c r="BT25" s="269" t="b">
        <v>1</v>
      </c>
      <c r="BV25" s="432">
        <v>46204.0</v>
      </c>
      <c r="BW25" s="465" t="s">
        <v>4174</v>
      </c>
      <c r="BX25" s="465" t="s">
        <v>4175</v>
      </c>
      <c r="BY25" s="510" t="s">
        <v>23</v>
      </c>
      <c r="BZ25" s="492" t="s">
        <v>20</v>
      </c>
      <c r="CA25" s="61"/>
      <c r="CB25" s="269" t="b">
        <v>1</v>
      </c>
    </row>
    <row r="26" ht="22.5" customHeight="1">
      <c r="A26" s="368"/>
      <c r="B26" s="270">
        <v>46176.0</v>
      </c>
      <c r="C26" s="294" t="s">
        <v>4176</v>
      </c>
      <c r="D26" s="294" t="s">
        <v>4177</v>
      </c>
      <c r="E26" s="391" t="s">
        <v>32</v>
      </c>
      <c r="F26" s="58" t="s">
        <v>12</v>
      </c>
      <c r="G26" s="61"/>
      <c r="H26" s="269" t="b">
        <v>1</v>
      </c>
      <c r="J26" s="401">
        <v>46175.0</v>
      </c>
      <c r="K26" s="273" t="s">
        <v>4178</v>
      </c>
      <c r="L26" s="273" t="s">
        <v>4179</v>
      </c>
      <c r="M26" s="402" t="s">
        <v>23</v>
      </c>
      <c r="N26" s="402" t="s">
        <v>2337</v>
      </c>
      <c r="O26" s="61"/>
      <c r="P26" s="269" t="b">
        <v>1</v>
      </c>
      <c r="R26" s="270">
        <v>46183.0</v>
      </c>
      <c r="S26" s="109" t="s">
        <v>4180</v>
      </c>
      <c r="T26" s="109" t="s">
        <v>4181</v>
      </c>
      <c r="U26" s="58" t="s">
        <v>24</v>
      </c>
      <c r="V26" s="58" t="s">
        <v>9</v>
      </c>
      <c r="W26" s="61"/>
      <c r="X26" s="269" t="b">
        <v>1</v>
      </c>
      <c r="Z26" s="270">
        <v>46182.0</v>
      </c>
      <c r="AA26" s="109" t="s">
        <v>4182</v>
      </c>
      <c r="AB26" s="109" t="s">
        <v>4183</v>
      </c>
      <c r="AC26" s="58" t="s">
        <v>21</v>
      </c>
      <c r="AD26" s="58" t="s">
        <v>20</v>
      </c>
      <c r="AE26" s="109"/>
      <c r="AF26" s="269" t="b">
        <v>1</v>
      </c>
      <c r="AH26" s="511">
        <v>46189.0</v>
      </c>
      <c r="AI26" s="109" t="s">
        <v>4184</v>
      </c>
      <c r="AJ26" s="373" t="s">
        <v>4185</v>
      </c>
      <c r="AK26" s="322" t="s">
        <v>22</v>
      </c>
      <c r="AL26" s="58" t="s">
        <v>9</v>
      </c>
      <c r="AM26" s="61"/>
      <c r="AN26" s="269" t="b">
        <v>1</v>
      </c>
      <c r="AP26" s="382">
        <v>46188.0</v>
      </c>
      <c r="AQ26" s="460" t="s">
        <v>4186</v>
      </c>
      <c r="AR26" s="460" t="s">
        <v>4187</v>
      </c>
      <c r="AS26" s="461" t="s">
        <v>21</v>
      </c>
      <c r="AT26" s="461" t="s">
        <v>14</v>
      </c>
      <c r="AU26" s="61"/>
      <c r="AV26" s="269" t="b">
        <v>1</v>
      </c>
      <c r="AX26" s="270">
        <v>46196.0</v>
      </c>
      <c r="AY26" s="384" t="s">
        <v>4188</v>
      </c>
      <c r="AZ26" s="439" t="s">
        <v>4189</v>
      </c>
      <c r="BA26" s="58" t="s">
        <v>24</v>
      </c>
      <c r="BB26" s="58" t="s">
        <v>9</v>
      </c>
      <c r="BC26" s="61"/>
      <c r="BD26" s="269" t="b">
        <v>1</v>
      </c>
      <c r="BF26" s="380">
        <v>46196.0</v>
      </c>
      <c r="BG26" s="405" t="s">
        <v>4190</v>
      </c>
      <c r="BH26" s="405" t="s">
        <v>4191</v>
      </c>
      <c r="BI26" s="504" t="s">
        <v>21</v>
      </c>
      <c r="BJ26" s="504" t="s">
        <v>2338</v>
      </c>
      <c r="BK26" s="61"/>
      <c r="BL26" s="269" t="b">
        <v>1</v>
      </c>
      <c r="BM26" s="459"/>
      <c r="BN26" s="270">
        <v>46204.0</v>
      </c>
      <c r="BO26" s="384" t="s">
        <v>4192</v>
      </c>
      <c r="BP26" s="439" t="s">
        <v>4193</v>
      </c>
      <c r="BQ26" s="58" t="s">
        <v>44</v>
      </c>
      <c r="BR26" s="58" t="s">
        <v>2347</v>
      </c>
      <c r="BS26" s="61"/>
      <c r="BT26" s="269" t="b">
        <v>1</v>
      </c>
      <c r="BV26" s="432">
        <v>46204.0</v>
      </c>
      <c r="BW26" s="508" t="s">
        <v>4194</v>
      </c>
      <c r="BX26" s="508" t="s">
        <v>4195</v>
      </c>
      <c r="BY26" s="509" t="s">
        <v>23</v>
      </c>
      <c r="BZ26" s="509" t="s">
        <v>20</v>
      </c>
      <c r="CA26" s="61"/>
      <c r="CB26" s="269"/>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98"/>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4051</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3864</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98"/>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98"/>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98"/>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98"/>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98"/>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98"/>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98"/>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98"/>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98"/>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98"/>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98"/>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98"/>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98"/>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98"/>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98"/>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98"/>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98"/>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98"/>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98"/>
    </row>
    <row r="89" ht="22.5" customHeight="1">
      <c r="A89" s="368"/>
      <c r="B89" s="369"/>
      <c r="C89" s="326"/>
      <c r="D89" s="326"/>
      <c r="E89" s="370"/>
      <c r="F89" s="385"/>
      <c r="G89" s="326"/>
      <c r="H89" s="371"/>
      <c r="J89" s="543">
        <v>46181.0</v>
      </c>
      <c r="K89" s="536" t="s">
        <v>5438</v>
      </c>
      <c r="L89" s="536" t="s">
        <v>5439</v>
      </c>
      <c r="M89" s="544" t="s">
        <v>11</v>
      </c>
      <c r="N89" s="545" t="s">
        <v>28</v>
      </c>
      <c r="O89" s="536" t="s">
        <v>4051</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98"/>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98"/>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98"/>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98"/>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98"/>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98"/>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98"/>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c r="BV96" s="380">
        <v>46206.0</v>
      </c>
      <c r="BW96" s="109" t="s">
        <v>5554</v>
      </c>
      <c r="BX96" s="109" t="s">
        <v>5555</v>
      </c>
      <c r="BY96" s="58" t="s">
        <v>27</v>
      </c>
      <c r="BZ96" s="58" t="s">
        <v>14</v>
      </c>
      <c r="CA96" s="549" t="s">
        <v>5556</v>
      </c>
      <c r="CB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3986</v>
      </c>
      <c r="BD97" s="269" t="b">
        <v>1</v>
      </c>
      <c r="BF97" s="194"/>
      <c r="BG97" s="61"/>
      <c r="BH97" s="61"/>
      <c r="BI97" s="81"/>
      <c r="BJ97" s="81"/>
      <c r="BK97" s="61"/>
      <c r="BL97" s="291"/>
      <c r="BM97" s="501"/>
      <c r="BN97" s="270">
        <v>46210.0</v>
      </c>
      <c r="BO97" s="109" t="s">
        <v>5566</v>
      </c>
      <c r="BP97" s="373" t="s">
        <v>5567</v>
      </c>
      <c r="BQ97" s="58" t="s">
        <v>19</v>
      </c>
      <c r="BR97" s="58" t="s">
        <v>2347</v>
      </c>
      <c r="BS97" s="109"/>
      <c r="BT97" s="269"/>
      <c r="BV97" s="194"/>
      <c r="BW97" s="61"/>
      <c r="BX97" s="61"/>
      <c r="BY97" s="81"/>
      <c r="BZ97" s="81"/>
      <c r="CA97" s="61"/>
      <c r="CB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5568</v>
      </c>
      <c r="AB98" s="273" t="s">
        <v>5569</v>
      </c>
      <c r="AC98" s="274" t="s">
        <v>30</v>
      </c>
      <c r="AD98" s="274" t="s">
        <v>2337</v>
      </c>
      <c r="AE98" s="61"/>
      <c r="AF98" s="269" t="b">
        <v>1</v>
      </c>
      <c r="AH98" s="270">
        <v>46192.0</v>
      </c>
      <c r="AI98" s="109" t="s">
        <v>5570</v>
      </c>
      <c r="AJ98" s="373" t="s">
        <v>5571</v>
      </c>
      <c r="AK98" s="58" t="s">
        <v>16</v>
      </c>
      <c r="AL98" s="58" t="s">
        <v>9</v>
      </c>
      <c r="AM98" s="109" t="s">
        <v>5572</v>
      </c>
      <c r="AN98" s="269" t="b">
        <v>1</v>
      </c>
      <c r="AP98" s="382">
        <v>46192.0</v>
      </c>
      <c r="AQ98" s="273" t="s">
        <v>5573</v>
      </c>
      <c r="AR98" s="273" t="s">
        <v>5574</v>
      </c>
      <c r="AS98" s="383" t="s">
        <v>18</v>
      </c>
      <c r="AT98" s="410" t="s">
        <v>2338</v>
      </c>
      <c r="AU98" s="61"/>
      <c r="AV98" s="269" t="b">
        <v>1</v>
      </c>
      <c r="AX98" s="270">
        <v>46199.0</v>
      </c>
      <c r="AY98" s="109" t="s">
        <v>5575</v>
      </c>
      <c r="AZ98" s="373" t="s">
        <v>5576</v>
      </c>
      <c r="BA98" s="58" t="s">
        <v>22</v>
      </c>
      <c r="BB98" s="58" t="s">
        <v>28</v>
      </c>
      <c r="BC98" s="61"/>
      <c r="BD98" s="269" t="b">
        <v>1</v>
      </c>
      <c r="BF98" s="194"/>
      <c r="BG98" s="61"/>
      <c r="BH98" s="61"/>
      <c r="BI98" s="81"/>
      <c r="BJ98" s="81"/>
      <c r="BK98" s="61"/>
      <c r="BL98" s="291"/>
      <c r="BM98" s="501"/>
      <c r="BN98" s="270">
        <v>46210.0</v>
      </c>
      <c r="BO98" s="312" t="s">
        <v>5577</v>
      </c>
      <c r="BP98" s="465" t="s">
        <v>5578</v>
      </c>
      <c r="BQ98" s="492" t="s">
        <v>22</v>
      </c>
      <c r="BR98" s="492" t="s">
        <v>2344</v>
      </c>
      <c r="BS98" s="61"/>
      <c r="BT98" s="269"/>
      <c r="BV98" s="194"/>
      <c r="BW98" s="61"/>
      <c r="BX98" s="61"/>
      <c r="BY98" s="81"/>
      <c r="BZ98" s="81"/>
      <c r="CA98" s="61"/>
      <c r="CB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5579</v>
      </c>
      <c r="AB99" s="294" t="s">
        <v>5580</v>
      </c>
      <c r="AC99" s="295" t="s">
        <v>30</v>
      </c>
      <c r="AD99" s="295" t="s">
        <v>2337</v>
      </c>
      <c r="AE99" s="109"/>
      <c r="AF99" s="269" t="b">
        <v>1</v>
      </c>
      <c r="AH99" s="270">
        <v>46192.0</v>
      </c>
      <c r="AI99" s="109" t="s">
        <v>5581</v>
      </c>
      <c r="AJ99" s="373" t="s">
        <v>5582</v>
      </c>
      <c r="AK99" s="58" t="s">
        <v>10</v>
      </c>
      <c r="AL99" s="58" t="s">
        <v>9</v>
      </c>
      <c r="AM99" s="61"/>
      <c r="AN99" s="269" t="b">
        <v>1</v>
      </c>
      <c r="AP99" s="380">
        <v>46192.0</v>
      </c>
      <c r="AQ99" s="294" t="s">
        <v>5583</v>
      </c>
      <c r="AR99" s="294" t="s">
        <v>5584</v>
      </c>
      <c r="AS99" s="381" t="s">
        <v>25</v>
      </c>
      <c r="AT99" s="295" t="s">
        <v>2338</v>
      </c>
      <c r="AU99" s="61"/>
      <c r="AV99" s="269" t="b">
        <v>1</v>
      </c>
      <c r="AX99" s="270">
        <v>46200.0</v>
      </c>
      <c r="AY99" s="109" t="s">
        <v>5585</v>
      </c>
      <c r="AZ99" s="373" t="s">
        <v>5586</v>
      </c>
      <c r="BA99" s="58" t="s">
        <v>22</v>
      </c>
      <c r="BB99" s="58" t="s">
        <v>2347</v>
      </c>
      <c r="BC99" s="61"/>
      <c r="BD99" s="269" t="b">
        <v>1</v>
      </c>
      <c r="BF99" s="194"/>
      <c r="BG99" s="61"/>
      <c r="BH99" s="61"/>
      <c r="BI99" s="81"/>
      <c r="BJ99" s="81"/>
      <c r="BK99" s="61"/>
      <c r="BL99" s="298"/>
      <c r="BM99" s="501"/>
      <c r="BN99" s="270">
        <v>46210.0</v>
      </c>
      <c r="BO99" s="294" t="s">
        <v>5587</v>
      </c>
      <c r="BP99" s="294" t="s">
        <v>5588</v>
      </c>
      <c r="BQ99" s="295" t="s">
        <v>22</v>
      </c>
      <c r="BR99" s="295" t="s">
        <v>2344</v>
      </c>
      <c r="BS99" s="61"/>
      <c r="BT99" s="269"/>
      <c r="BV99" s="194"/>
      <c r="BW99" s="61"/>
      <c r="BX99" s="61"/>
      <c r="BY99" s="81"/>
      <c r="BZ99" s="81"/>
      <c r="CA99" s="61"/>
      <c r="CB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5589</v>
      </c>
      <c r="AB100" s="273" t="s">
        <v>5590</v>
      </c>
      <c r="AC100" s="274" t="s">
        <v>30</v>
      </c>
      <c r="AD100" s="274" t="s">
        <v>2337</v>
      </c>
      <c r="AE100" s="61"/>
      <c r="AF100" s="269" t="b">
        <v>1</v>
      </c>
      <c r="AH100" s="270">
        <v>46192.0</v>
      </c>
      <c r="AI100" s="109" t="s">
        <v>5591</v>
      </c>
      <c r="AJ100" s="373" t="s">
        <v>5592</v>
      </c>
      <c r="AK100" s="58" t="s">
        <v>44</v>
      </c>
      <c r="AL100" s="58" t="s">
        <v>9</v>
      </c>
      <c r="AM100" s="61"/>
      <c r="AN100" s="269" t="b">
        <v>1</v>
      </c>
      <c r="AP100" s="382">
        <v>46192.0</v>
      </c>
      <c r="AQ100" s="430" t="s">
        <v>5593</v>
      </c>
      <c r="AR100" s="430" t="s">
        <v>5594</v>
      </c>
      <c r="AS100" s="410" t="s">
        <v>21</v>
      </c>
      <c r="AT100" s="410" t="s">
        <v>2338</v>
      </c>
      <c r="AU100" s="61"/>
      <c r="AV100" s="269" t="b">
        <v>1</v>
      </c>
      <c r="AX100" s="270">
        <v>46201.0</v>
      </c>
      <c r="AY100" s="109" t="s">
        <v>5595</v>
      </c>
      <c r="AZ100" s="373" t="s">
        <v>5596</v>
      </c>
      <c r="BA100" s="58"/>
      <c r="BB100" s="58" t="s">
        <v>2347</v>
      </c>
      <c r="BC100" s="109" t="s">
        <v>5597</v>
      </c>
      <c r="BD100" s="298"/>
      <c r="BF100" s="194"/>
      <c r="BG100" s="61"/>
      <c r="BH100" s="61"/>
      <c r="BI100" s="81"/>
      <c r="BJ100" s="81"/>
      <c r="BK100" s="61"/>
      <c r="BL100" s="298"/>
      <c r="BM100" s="501"/>
      <c r="BN100" s="270">
        <v>46210.0</v>
      </c>
      <c r="BO100" s="294" t="s">
        <v>5598</v>
      </c>
      <c r="BP100" s="294" t="s">
        <v>5599</v>
      </c>
      <c r="BQ100" s="391" t="s">
        <v>22</v>
      </c>
      <c r="BR100" s="391" t="s">
        <v>2344</v>
      </c>
      <c r="BS100" s="109"/>
      <c r="BT100" s="298"/>
      <c r="BV100" s="194"/>
      <c r="BW100" s="61"/>
      <c r="BX100" s="61"/>
      <c r="BY100" s="81"/>
      <c r="BZ100" s="81"/>
      <c r="CA100" s="61"/>
      <c r="CB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5600</v>
      </c>
      <c r="AB101" s="294" t="s">
        <v>5601</v>
      </c>
      <c r="AC101" s="295" t="s">
        <v>30</v>
      </c>
      <c r="AD101" s="295" t="s">
        <v>2337</v>
      </c>
      <c r="AE101" s="109"/>
      <c r="AF101" s="269" t="b">
        <v>1</v>
      </c>
      <c r="AH101" s="270">
        <v>46192.0</v>
      </c>
      <c r="AI101" s="312" t="s">
        <v>5602</v>
      </c>
      <c r="AJ101" s="373" t="s">
        <v>5603</v>
      </c>
      <c r="AK101" s="58" t="s">
        <v>19</v>
      </c>
      <c r="AL101" s="58" t="s">
        <v>9</v>
      </c>
      <c r="AM101" s="61"/>
      <c r="AN101" s="269" t="b">
        <v>1</v>
      </c>
      <c r="AP101" s="380">
        <v>46192.0</v>
      </c>
      <c r="AQ101" s="294" t="s">
        <v>5604</v>
      </c>
      <c r="AR101" s="294" t="s">
        <v>5605</v>
      </c>
      <c r="AS101" s="295" t="s">
        <v>23</v>
      </c>
      <c r="AT101" s="295" t="s">
        <v>2338</v>
      </c>
      <c r="AU101" s="61"/>
      <c r="AV101" s="269" t="b">
        <v>1</v>
      </c>
      <c r="AX101" s="270">
        <v>46202.0</v>
      </c>
      <c r="AY101" s="109" t="s">
        <v>5606</v>
      </c>
      <c r="AZ101" s="373" t="s">
        <v>5607</v>
      </c>
      <c r="BA101" s="58" t="s">
        <v>22</v>
      </c>
      <c r="BB101" s="58" t="s">
        <v>28</v>
      </c>
      <c r="BC101" s="61"/>
      <c r="BD101" s="269" t="b">
        <v>1</v>
      </c>
      <c r="BF101" s="194"/>
      <c r="BG101" s="61"/>
      <c r="BH101" s="61"/>
      <c r="BI101" s="81"/>
      <c r="BJ101" s="81"/>
      <c r="BK101" s="61"/>
      <c r="BL101" s="298"/>
      <c r="BM101" s="501"/>
      <c r="BN101" s="270">
        <v>46210.0</v>
      </c>
      <c r="BO101" s="294" t="s">
        <v>5608</v>
      </c>
      <c r="BP101" s="294" t="s">
        <v>5609</v>
      </c>
      <c r="BQ101" s="295" t="s">
        <v>22</v>
      </c>
      <c r="BR101" s="295" t="s">
        <v>2344</v>
      </c>
      <c r="BS101" s="61"/>
      <c r="BT101" s="269"/>
      <c r="BV101" s="194"/>
      <c r="BW101" s="61"/>
      <c r="BX101" s="61"/>
      <c r="BY101" s="81"/>
      <c r="BZ101" s="81"/>
      <c r="CA101" s="61"/>
      <c r="CB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5610</v>
      </c>
      <c r="AB102" s="273" t="s">
        <v>5611</v>
      </c>
      <c r="AC102" s="402" t="s">
        <v>30</v>
      </c>
      <c r="AD102" s="402" t="s">
        <v>2337</v>
      </c>
      <c r="AE102" s="109"/>
      <c r="AF102" s="269" t="b">
        <v>1</v>
      </c>
      <c r="AH102" s="270">
        <v>46192.0</v>
      </c>
      <c r="AI102" s="312" t="s">
        <v>5612</v>
      </c>
      <c r="AJ102" s="373" t="s">
        <v>5613</v>
      </c>
      <c r="AK102" s="58" t="s">
        <v>32</v>
      </c>
      <c r="AL102" s="58" t="s">
        <v>2347</v>
      </c>
      <c r="AM102" s="61"/>
      <c r="AN102" s="269" t="b">
        <v>1</v>
      </c>
      <c r="AP102" s="382">
        <v>46192.0</v>
      </c>
      <c r="AQ102" s="273" t="s">
        <v>5614</v>
      </c>
      <c r="AR102" s="273" t="s">
        <v>5615</v>
      </c>
      <c r="AS102" s="274" t="s">
        <v>11</v>
      </c>
      <c r="AT102" s="274" t="s">
        <v>2338</v>
      </c>
      <c r="AU102" s="61"/>
      <c r="AV102" s="269" t="b">
        <v>1</v>
      </c>
      <c r="AX102" s="270">
        <v>46202.0</v>
      </c>
      <c r="AY102" s="109" t="s">
        <v>5616</v>
      </c>
      <c r="AZ102" s="373" t="s">
        <v>5617</v>
      </c>
      <c r="BA102" s="58" t="s">
        <v>22</v>
      </c>
      <c r="BB102" s="58" t="s">
        <v>28</v>
      </c>
      <c r="BC102" s="61"/>
      <c r="BD102" s="269" t="b">
        <v>1</v>
      </c>
      <c r="BF102" s="194"/>
      <c r="BG102" s="61"/>
      <c r="BH102" s="61"/>
      <c r="BI102" s="81"/>
      <c r="BJ102" s="81"/>
      <c r="BK102" s="61"/>
      <c r="BL102" s="298"/>
      <c r="BM102" s="501"/>
      <c r="BN102" s="270">
        <v>46210.0</v>
      </c>
      <c r="BO102" s="294" t="s">
        <v>5618</v>
      </c>
      <c r="BP102" s="294" t="s">
        <v>5619</v>
      </c>
      <c r="BQ102" s="391" t="s">
        <v>22</v>
      </c>
      <c r="BR102" s="391" t="s">
        <v>2344</v>
      </c>
      <c r="BS102" s="61"/>
      <c r="BT102" s="269"/>
      <c r="BV102" s="194"/>
      <c r="BW102" s="61"/>
      <c r="BX102" s="61"/>
      <c r="BY102" s="81"/>
      <c r="BZ102" s="81"/>
      <c r="CA102" s="61"/>
      <c r="CB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5620</v>
      </c>
      <c r="AB103" s="294" t="s">
        <v>5621</v>
      </c>
      <c r="AC103" s="295" t="s">
        <v>30</v>
      </c>
      <c r="AD103" s="295" t="s">
        <v>2337</v>
      </c>
      <c r="AE103" s="61"/>
      <c r="AF103" s="269" t="b">
        <v>1</v>
      </c>
      <c r="AH103" s="270">
        <v>46193.0</v>
      </c>
      <c r="AI103" s="109" t="s">
        <v>5622</v>
      </c>
      <c r="AJ103" s="373" t="s">
        <v>5623</v>
      </c>
      <c r="AK103" s="58" t="s">
        <v>24</v>
      </c>
      <c r="AL103" s="58" t="s">
        <v>2347</v>
      </c>
      <c r="AM103" s="61"/>
      <c r="AN103" s="269" t="b">
        <v>1</v>
      </c>
      <c r="AP103" s="403">
        <v>46192.0</v>
      </c>
      <c r="AQ103" s="417" t="s">
        <v>5624</v>
      </c>
      <c r="AR103" s="294" t="s">
        <v>5625</v>
      </c>
      <c r="AS103" s="295" t="s">
        <v>15</v>
      </c>
      <c r="AT103" s="295" t="s">
        <v>2337</v>
      </c>
      <c r="AU103" s="109" t="s">
        <v>5626</v>
      </c>
      <c r="AV103" s="269" t="b">
        <v>1</v>
      </c>
      <c r="AX103" s="270">
        <v>46202.0</v>
      </c>
      <c r="AY103" s="109" t="s">
        <v>5627</v>
      </c>
      <c r="AZ103" s="373" t="s">
        <v>5628</v>
      </c>
      <c r="BA103" s="58" t="s">
        <v>22</v>
      </c>
      <c r="BB103" s="58" t="s">
        <v>28</v>
      </c>
      <c r="BC103" s="61"/>
      <c r="BD103" s="269" t="b">
        <v>1</v>
      </c>
      <c r="BF103" s="194"/>
      <c r="BG103" s="61"/>
      <c r="BH103" s="61"/>
      <c r="BI103" s="81"/>
      <c r="BJ103" s="81"/>
      <c r="BK103" s="61"/>
      <c r="BL103" s="298"/>
      <c r="BM103" s="501"/>
      <c r="BN103" s="270">
        <v>46210.0</v>
      </c>
      <c r="BO103" s="273" t="s">
        <v>3667</v>
      </c>
      <c r="BP103" s="273" t="s">
        <v>3668</v>
      </c>
      <c r="BQ103" s="402" t="s">
        <v>22</v>
      </c>
      <c r="BR103" s="402" t="s">
        <v>2344</v>
      </c>
      <c r="BS103" s="61"/>
      <c r="BT103" s="269"/>
      <c r="BV103" s="194"/>
      <c r="BW103" s="61"/>
      <c r="BX103" s="61"/>
      <c r="BY103" s="81"/>
      <c r="BZ103" s="81"/>
      <c r="CA103" s="61"/>
      <c r="CB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5629</v>
      </c>
      <c r="AB104" s="273" t="s">
        <v>5630</v>
      </c>
      <c r="AC104" s="274" t="s">
        <v>30</v>
      </c>
      <c r="AD104" s="274" t="s">
        <v>2337</v>
      </c>
      <c r="AE104" s="61"/>
      <c r="AF104" s="269" t="b">
        <v>1</v>
      </c>
      <c r="AH104" s="270">
        <v>46194.0</v>
      </c>
      <c r="AI104" s="109" t="s">
        <v>5631</v>
      </c>
      <c r="AJ104" s="373" t="s">
        <v>5632</v>
      </c>
      <c r="AK104" s="58" t="s">
        <v>22</v>
      </c>
      <c r="AL104" s="58" t="s">
        <v>2347</v>
      </c>
      <c r="AM104" s="61"/>
      <c r="AN104" s="269" t="b">
        <v>1</v>
      </c>
      <c r="AP104" s="401">
        <v>46192.0</v>
      </c>
      <c r="AQ104" s="273" t="s">
        <v>5633</v>
      </c>
      <c r="AR104" s="273" t="s">
        <v>5634</v>
      </c>
      <c r="AS104" s="274" t="s">
        <v>11</v>
      </c>
      <c r="AT104" s="274" t="s">
        <v>2337</v>
      </c>
      <c r="AU104" s="61"/>
      <c r="AV104" s="269" t="b">
        <v>1</v>
      </c>
      <c r="AX104" s="270">
        <v>46202.0</v>
      </c>
      <c r="AY104" s="109" t="s">
        <v>5635</v>
      </c>
      <c r="AZ104" s="109" t="s">
        <v>5636</v>
      </c>
      <c r="BA104" s="58" t="s">
        <v>16</v>
      </c>
      <c r="BB104" s="58" t="s">
        <v>9</v>
      </c>
      <c r="BC104" s="61"/>
      <c r="BD104" s="269" t="b">
        <v>1</v>
      </c>
      <c r="BF104" s="194"/>
      <c r="BG104" s="61"/>
      <c r="BH104" s="61"/>
      <c r="BI104" s="81"/>
      <c r="BJ104" s="81"/>
      <c r="BK104" s="61"/>
      <c r="BL104" s="298"/>
      <c r="BM104" s="501"/>
      <c r="BN104" s="270">
        <v>46210.0</v>
      </c>
      <c r="BO104" s="294" t="s">
        <v>5637</v>
      </c>
      <c r="BP104" s="294" t="s">
        <v>5638</v>
      </c>
      <c r="BQ104" s="391" t="s">
        <v>22</v>
      </c>
      <c r="BR104" s="391" t="s">
        <v>2344</v>
      </c>
      <c r="BS104" s="61"/>
      <c r="BT104" s="269"/>
      <c r="BV104" s="194"/>
      <c r="BW104" s="61"/>
      <c r="BX104" s="61"/>
      <c r="BY104" s="81"/>
      <c r="BZ104" s="81"/>
      <c r="CA104" s="61"/>
      <c r="CB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5639</v>
      </c>
      <c r="AB105" s="294" t="s">
        <v>5640</v>
      </c>
      <c r="AC105" s="295" t="s">
        <v>11</v>
      </c>
      <c r="AD105" s="295" t="s">
        <v>2337</v>
      </c>
      <c r="AE105" s="61"/>
      <c r="AF105" s="269" t="b">
        <v>1</v>
      </c>
      <c r="AH105" s="270">
        <v>46194.0</v>
      </c>
      <c r="AI105" s="273" t="s">
        <v>5641</v>
      </c>
      <c r="AJ105" s="273" t="s">
        <v>5642</v>
      </c>
      <c r="AK105" s="274" t="s">
        <v>44</v>
      </c>
      <c r="AL105" s="274" t="s">
        <v>3664</v>
      </c>
      <c r="AM105" s="61"/>
      <c r="AN105" s="269" t="b">
        <v>1</v>
      </c>
      <c r="AP105" s="403">
        <v>46192.0</v>
      </c>
      <c r="AQ105" s="294" t="s">
        <v>5643</v>
      </c>
      <c r="AR105" s="294" t="s">
        <v>5644</v>
      </c>
      <c r="AS105" s="295" t="s">
        <v>11</v>
      </c>
      <c r="AT105" s="295" t="s">
        <v>2337</v>
      </c>
      <c r="AU105" s="61"/>
      <c r="AV105" s="269" t="b">
        <v>1</v>
      </c>
      <c r="AX105" s="270">
        <v>46202.0</v>
      </c>
      <c r="AY105" s="109" t="s">
        <v>5645</v>
      </c>
      <c r="AZ105" s="373" t="s">
        <v>5646</v>
      </c>
      <c r="BA105" s="58" t="s">
        <v>22</v>
      </c>
      <c r="BB105" s="58" t="s">
        <v>9</v>
      </c>
      <c r="BC105" s="61"/>
      <c r="BD105" s="269" t="b">
        <v>1</v>
      </c>
      <c r="BF105" s="194"/>
      <c r="BG105" s="61"/>
      <c r="BH105" s="61"/>
      <c r="BI105" s="81"/>
      <c r="BJ105" s="81"/>
      <c r="BK105" s="61"/>
      <c r="BL105" s="298"/>
      <c r="BM105" s="501"/>
      <c r="BN105" s="270">
        <v>46210.0</v>
      </c>
      <c r="BO105" s="312" t="s">
        <v>5647</v>
      </c>
      <c r="BP105" s="373" t="s">
        <v>5648</v>
      </c>
      <c r="BQ105" s="58" t="s">
        <v>22</v>
      </c>
      <c r="BR105" s="58" t="s">
        <v>2344</v>
      </c>
      <c r="BS105" s="61"/>
      <c r="BT105" s="269"/>
      <c r="BV105" s="194"/>
      <c r="BW105" s="61"/>
      <c r="BX105" s="61"/>
      <c r="BY105" s="81"/>
      <c r="BZ105" s="81"/>
      <c r="CA105" s="61"/>
      <c r="CB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5649</v>
      </c>
      <c r="AB106" s="273" t="s">
        <v>5650</v>
      </c>
      <c r="AC106" s="274" t="s">
        <v>27</v>
      </c>
      <c r="AD106" s="274" t="s">
        <v>2337</v>
      </c>
      <c r="AE106" s="61"/>
      <c r="AF106" s="269" t="b">
        <v>1</v>
      </c>
      <c r="AH106" s="270">
        <v>46194.0</v>
      </c>
      <c r="AI106" s="294" t="s">
        <v>5651</v>
      </c>
      <c r="AJ106" s="294" t="s">
        <v>5652</v>
      </c>
      <c r="AK106" s="295" t="s">
        <v>32</v>
      </c>
      <c r="AL106" s="295" t="s">
        <v>3664</v>
      </c>
      <c r="AM106" s="61"/>
      <c r="AN106" s="269" t="b">
        <v>1</v>
      </c>
      <c r="AP106" s="401">
        <v>46192.0</v>
      </c>
      <c r="AQ106" s="273" t="s">
        <v>5653</v>
      </c>
      <c r="AR106" s="273" t="s">
        <v>5654</v>
      </c>
      <c r="AS106" s="274" t="s">
        <v>21</v>
      </c>
      <c r="AT106" s="274" t="s">
        <v>2337</v>
      </c>
      <c r="AU106" s="109" t="s">
        <v>2572</v>
      </c>
      <c r="AV106" s="298"/>
      <c r="AX106" s="270">
        <v>46202.0</v>
      </c>
      <c r="AY106" s="109" t="s">
        <v>5655</v>
      </c>
      <c r="AZ106" s="373" t="s">
        <v>5656</v>
      </c>
      <c r="BA106" s="58" t="s">
        <v>16</v>
      </c>
      <c r="BB106" s="58" t="s">
        <v>9</v>
      </c>
      <c r="BC106" s="61"/>
      <c r="BD106" s="269" t="b">
        <v>1</v>
      </c>
      <c r="BF106" s="194"/>
      <c r="BG106" s="61"/>
      <c r="BH106" s="61"/>
      <c r="BI106" s="81"/>
      <c r="BJ106" s="81"/>
      <c r="BK106" s="61"/>
      <c r="BL106" s="298"/>
      <c r="BM106" s="501"/>
      <c r="BN106" s="270">
        <v>46210.0</v>
      </c>
      <c r="BO106" s="312" t="s">
        <v>5657</v>
      </c>
      <c r="BP106" s="373" t="s">
        <v>5658</v>
      </c>
      <c r="BQ106" s="58" t="s">
        <v>22</v>
      </c>
      <c r="BR106" s="58" t="s">
        <v>2344</v>
      </c>
      <c r="BS106" s="61"/>
      <c r="BT106" s="269"/>
      <c r="BV106" s="194"/>
      <c r="BW106" s="61"/>
      <c r="BX106" s="61"/>
      <c r="BY106" s="81"/>
      <c r="BZ106" s="81"/>
      <c r="CA106" s="61"/>
      <c r="CB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5659</v>
      </c>
      <c r="AB107" s="294" t="s">
        <v>5660</v>
      </c>
      <c r="AC107" s="295"/>
      <c r="AD107" s="295" t="s">
        <v>2337</v>
      </c>
      <c r="AE107" s="61"/>
      <c r="AF107" s="269" t="b">
        <v>0</v>
      </c>
      <c r="AH107" s="194"/>
      <c r="AI107" s="61"/>
      <c r="AJ107" s="61"/>
      <c r="AK107" s="81"/>
      <c r="AL107" s="81"/>
      <c r="AM107" s="61"/>
      <c r="AN107" s="298"/>
      <c r="AP107" s="403">
        <v>46192.0</v>
      </c>
      <c r="AQ107" s="294" t="s">
        <v>5661</v>
      </c>
      <c r="AR107" s="294" t="s">
        <v>5662</v>
      </c>
      <c r="AS107" s="295" t="s">
        <v>23</v>
      </c>
      <c r="AT107" s="295" t="s">
        <v>2337</v>
      </c>
      <c r="AU107" s="61"/>
      <c r="AV107" s="269" t="b">
        <v>1</v>
      </c>
      <c r="AX107" s="270">
        <v>46202.0</v>
      </c>
      <c r="AY107" s="109" t="s">
        <v>5663</v>
      </c>
      <c r="AZ107" s="373" t="s">
        <v>5664</v>
      </c>
      <c r="BA107" s="58" t="s">
        <v>22</v>
      </c>
      <c r="BB107" s="58" t="s">
        <v>28</v>
      </c>
      <c r="BC107" s="61"/>
      <c r="BD107" s="269" t="b">
        <v>1</v>
      </c>
      <c r="BF107" s="194"/>
      <c r="BG107" s="61"/>
      <c r="BH107" s="61"/>
      <c r="BI107" s="81"/>
      <c r="BJ107" s="81"/>
      <c r="BK107" s="61"/>
      <c r="BL107" s="298"/>
      <c r="BM107" s="501"/>
      <c r="BN107" s="270">
        <v>46210.0</v>
      </c>
      <c r="BO107" s="312" t="s">
        <v>5665</v>
      </c>
      <c r="BP107" s="373" t="s">
        <v>5666</v>
      </c>
      <c r="BQ107" s="344" t="s">
        <v>32</v>
      </c>
      <c r="BR107" s="58" t="s">
        <v>2344</v>
      </c>
      <c r="BS107" s="61"/>
      <c r="BT107" s="269"/>
      <c r="BV107" s="194"/>
      <c r="BW107" s="61"/>
      <c r="BX107" s="61"/>
      <c r="BY107" s="81"/>
      <c r="BZ107" s="81"/>
      <c r="CA107" s="61"/>
      <c r="CB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5667</v>
      </c>
      <c r="AB108" s="273" t="s">
        <v>5668</v>
      </c>
      <c r="AC108" s="274" t="s">
        <v>27</v>
      </c>
      <c r="AD108" s="274" t="s">
        <v>2337</v>
      </c>
      <c r="AE108" s="61"/>
      <c r="AF108" s="269" t="b">
        <v>1</v>
      </c>
      <c r="AH108" s="194"/>
      <c r="AI108" s="61"/>
      <c r="AJ108" s="61"/>
      <c r="AK108" s="81"/>
      <c r="AL108" s="81"/>
      <c r="AM108" s="61"/>
      <c r="AN108" s="298"/>
      <c r="AP108" s="401">
        <v>46192.0</v>
      </c>
      <c r="AQ108" s="273" t="s">
        <v>5669</v>
      </c>
      <c r="AR108" s="273" t="s">
        <v>5670</v>
      </c>
      <c r="AS108" s="274" t="s">
        <v>27</v>
      </c>
      <c r="AT108" s="274" t="s">
        <v>2337</v>
      </c>
      <c r="AU108" s="109" t="s">
        <v>5671</v>
      </c>
      <c r="AV108" s="269" t="b">
        <v>1</v>
      </c>
      <c r="AX108" s="270">
        <v>46202.0</v>
      </c>
      <c r="AY108" s="109" t="s">
        <v>5672</v>
      </c>
      <c r="AZ108" s="373" t="s">
        <v>5673</v>
      </c>
      <c r="BA108" s="58" t="s">
        <v>22</v>
      </c>
      <c r="BB108" s="58" t="s">
        <v>28</v>
      </c>
      <c r="BC108" s="109" t="s">
        <v>5296</v>
      </c>
      <c r="BD108" s="269" t="b">
        <v>1</v>
      </c>
      <c r="BF108" s="194"/>
      <c r="BG108" s="61"/>
      <c r="BH108" s="61"/>
      <c r="BI108" s="81"/>
      <c r="BJ108" s="81"/>
      <c r="BK108" s="61"/>
      <c r="BL108" s="298"/>
      <c r="BM108" s="501"/>
      <c r="BN108" s="270">
        <v>46210.0</v>
      </c>
      <c r="BO108" s="312" t="s">
        <v>5674</v>
      </c>
      <c r="BP108" s="373" t="s">
        <v>5675</v>
      </c>
      <c r="BQ108" s="58" t="s">
        <v>24</v>
      </c>
      <c r="BR108" s="58" t="s">
        <v>2347</v>
      </c>
      <c r="BS108" s="109"/>
      <c r="BT108" s="269"/>
      <c r="BV108" s="194"/>
      <c r="BW108" s="61"/>
      <c r="BX108" s="61"/>
      <c r="BY108" s="81"/>
      <c r="BZ108" s="81"/>
      <c r="CA108" s="61"/>
      <c r="CB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5676</v>
      </c>
      <c r="AB109" s="273" t="s">
        <v>5677</v>
      </c>
      <c r="AC109" s="383" t="s">
        <v>27</v>
      </c>
      <c r="AD109" s="410" t="s">
        <v>2338</v>
      </c>
      <c r="AE109" s="61"/>
      <c r="AF109" s="269" t="b">
        <v>1</v>
      </c>
      <c r="AH109" s="270"/>
      <c r="AI109" s="61"/>
      <c r="AJ109" s="550"/>
      <c r="AK109" s="344"/>
      <c r="AL109" s="344"/>
      <c r="AM109" s="61"/>
      <c r="AN109" s="298"/>
      <c r="AP109" s="403">
        <v>46192.0</v>
      </c>
      <c r="AQ109" s="294" t="s">
        <v>5678</v>
      </c>
      <c r="AR109" s="294" t="s">
        <v>5679</v>
      </c>
      <c r="AS109" s="295" t="s">
        <v>11</v>
      </c>
      <c r="AT109" s="295" t="s">
        <v>2337</v>
      </c>
      <c r="AU109" s="61"/>
      <c r="AV109" s="269" t="b">
        <v>1</v>
      </c>
      <c r="AX109" s="270">
        <v>46202.0</v>
      </c>
      <c r="AY109" s="109" t="s">
        <v>5680</v>
      </c>
      <c r="AZ109" s="373" t="s">
        <v>5681</v>
      </c>
      <c r="BA109" s="58" t="s">
        <v>22</v>
      </c>
      <c r="BB109" s="58" t="s">
        <v>28</v>
      </c>
      <c r="BC109" s="61"/>
      <c r="BD109" s="269" t="b">
        <v>1</v>
      </c>
      <c r="BF109" s="194"/>
      <c r="BG109" s="61"/>
      <c r="BH109" s="61"/>
      <c r="BI109" s="81"/>
      <c r="BJ109" s="81"/>
      <c r="BK109" s="61"/>
      <c r="BL109" s="298"/>
      <c r="BM109" s="501"/>
      <c r="BN109" s="270">
        <v>46210.0</v>
      </c>
      <c r="BO109" s="109" t="s">
        <v>5682</v>
      </c>
      <c r="BP109" s="373" t="s">
        <v>5683</v>
      </c>
      <c r="BQ109" s="58" t="s">
        <v>16</v>
      </c>
      <c r="BR109" s="58" t="s">
        <v>9</v>
      </c>
      <c r="BS109" s="61"/>
      <c r="BT109" s="269"/>
      <c r="BV109" s="194"/>
      <c r="BW109" s="61"/>
      <c r="BX109" s="61"/>
      <c r="BY109" s="81"/>
      <c r="BZ109" s="81"/>
      <c r="CA109" s="61"/>
      <c r="CB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5684</v>
      </c>
      <c r="AB110" s="294" t="s">
        <v>5685</v>
      </c>
      <c r="AC110" s="381" t="s">
        <v>11</v>
      </c>
      <c r="AD110" s="295" t="s">
        <v>2338</v>
      </c>
      <c r="AE110" s="61"/>
      <c r="AF110" s="269" t="b">
        <v>1</v>
      </c>
      <c r="AH110" s="270"/>
      <c r="AI110" s="109"/>
      <c r="AJ110" s="373"/>
      <c r="AK110" s="344"/>
      <c r="AL110" s="344"/>
      <c r="AM110" s="61"/>
      <c r="AN110" s="298"/>
      <c r="AP110" s="401">
        <v>46192.0</v>
      </c>
      <c r="AQ110" s="273" t="s">
        <v>5686</v>
      </c>
      <c r="AR110" s="273" t="s">
        <v>5687</v>
      </c>
      <c r="AS110" s="274" t="s">
        <v>21</v>
      </c>
      <c r="AT110" s="274" t="s">
        <v>2337</v>
      </c>
      <c r="AU110" s="61"/>
      <c r="AV110" s="269" t="b">
        <v>1</v>
      </c>
      <c r="AX110" s="270">
        <v>46202.0</v>
      </c>
      <c r="AY110" s="109" t="s">
        <v>5688</v>
      </c>
      <c r="AZ110" s="373" t="s">
        <v>5689</v>
      </c>
      <c r="BA110" s="58" t="s">
        <v>22</v>
      </c>
      <c r="BB110" s="58" t="s">
        <v>2347</v>
      </c>
      <c r="BC110" s="61"/>
      <c r="BD110" s="269" t="b">
        <v>1</v>
      </c>
      <c r="BF110" s="194"/>
      <c r="BG110" s="61"/>
      <c r="BH110" s="61"/>
      <c r="BI110" s="81"/>
      <c r="BJ110" s="81"/>
      <c r="BK110" s="61"/>
      <c r="BL110" s="298"/>
      <c r="BM110" s="501"/>
      <c r="BN110" s="270">
        <v>46210.0</v>
      </c>
      <c r="BO110" s="109" t="s">
        <v>5690</v>
      </c>
      <c r="BP110" s="373" t="s">
        <v>5691</v>
      </c>
      <c r="BQ110" s="58" t="s">
        <v>13</v>
      </c>
      <c r="BR110" s="58" t="s">
        <v>9</v>
      </c>
      <c r="BS110" s="109" t="s">
        <v>5692</v>
      </c>
      <c r="BT110" s="269"/>
      <c r="BV110" s="194"/>
      <c r="BW110" s="61"/>
      <c r="BX110" s="61"/>
      <c r="BY110" s="81"/>
      <c r="BZ110" s="81"/>
      <c r="CA110" s="61"/>
      <c r="CB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5693</v>
      </c>
      <c r="AB111" s="294" t="s">
        <v>5694</v>
      </c>
      <c r="AC111" s="381" t="s">
        <v>30</v>
      </c>
      <c r="AD111" s="295" t="s">
        <v>2338</v>
      </c>
      <c r="AE111" s="61"/>
      <c r="AF111" s="269" t="b">
        <v>1</v>
      </c>
      <c r="AH111" s="270"/>
      <c r="AI111" s="109"/>
      <c r="AJ111" s="373"/>
      <c r="AK111" s="344"/>
      <c r="AL111" s="344"/>
      <c r="AM111" s="61"/>
      <c r="AN111" s="298"/>
      <c r="AP111" s="403">
        <v>46192.0</v>
      </c>
      <c r="AQ111" s="294" t="s">
        <v>5695</v>
      </c>
      <c r="AR111" s="294" t="s">
        <v>5696</v>
      </c>
      <c r="AS111" s="295" t="s">
        <v>23</v>
      </c>
      <c r="AT111" s="295" t="s">
        <v>2337</v>
      </c>
      <c r="AU111" s="61"/>
      <c r="AV111" s="269" t="b">
        <v>1</v>
      </c>
      <c r="AX111" s="270">
        <v>46202.0</v>
      </c>
      <c r="AY111" s="294" t="s">
        <v>5697</v>
      </c>
      <c r="AZ111" s="294" t="s">
        <v>5698</v>
      </c>
      <c r="BA111" s="295" t="s">
        <v>22</v>
      </c>
      <c r="BB111" s="58" t="s">
        <v>12</v>
      </c>
      <c r="BC111" s="61"/>
      <c r="BD111" s="269" t="b">
        <v>1</v>
      </c>
      <c r="BF111" s="194"/>
      <c r="BG111" s="61"/>
      <c r="BH111" s="61"/>
      <c r="BI111" s="81"/>
      <c r="BJ111" s="81"/>
      <c r="BK111" s="61"/>
      <c r="BL111" s="298"/>
      <c r="BM111" s="501"/>
      <c r="BN111" s="270"/>
      <c r="BO111" s="312" t="s">
        <v>5665</v>
      </c>
      <c r="BP111" s="294"/>
      <c r="BQ111" s="295"/>
      <c r="BR111" s="58"/>
      <c r="BS111" s="61"/>
      <c r="BT111" s="269"/>
      <c r="BV111" s="194"/>
      <c r="BW111" s="61"/>
      <c r="BX111" s="61"/>
      <c r="BY111" s="81"/>
      <c r="BZ111" s="81"/>
      <c r="CA111" s="61"/>
      <c r="CB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5699</v>
      </c>
      <c r="AB112" s="273" t="s">
        <v>5700</v>
      </c>
      <c r="AC112" s="383"/>
      <c r="AD112" s="293" t="s">
        <v>2338</v>
      </c>
      <c r="AE112" s="109" t="s">
        <v>982</v>
      </c>
      <c r="AF112" s="298"/>
      <c r="AH112" s="270"/>
      <c r="AI112" s="109"/>
      <c r="AJ112" s="373"/>
      <c r="AK112" s="344"/>
      <c r="AL112" s="344"/>
      <c r="AM112" s="61"/>
      <c r="AN112" s="298"/>
      <c r="AP112" s="513">
        <v>46193.0</v>
      </c>
      <c r="AQ112" s="273" t="s">
        <v>5701</v>
      </c>
      <c r="AR112" s="273" t="s">
        <v>5702</v>
      </c>
      <c r="AS112" s="274" t="s">
        <v>21</v>
      </c>
      <c r="AT112" s="274" t="s">
        <v>2337</v>
      </c>
      <c r="AU112" s="61"/>
      <c r="AV112" s="269" t="b">
        <v>1</v>
      </c>
      <c r="AX112" s="270">
        <v>46202.0</v>
      </c>
      <c r="AY112" s="430" t="s">
        <v>5703</v>
      </c>
      <c r="AZ112" s="430" t="s">
        <v>5704</v>
      </c>
      <c r="BA112" s="410" t="s">
        <v>22</v>
      </c>
      <c r="BB112" s="58" t="s">
        <v>12</v>
      </c>
      <c r="BC112" s="61"/>
      <c r="BD112" s="269" t="b">
        <v>1</v>
      </c>
      <c r="BF112" s="194"/>
      <c r="BG112" s="61"/>
      <c r="BH112" s="61"/>
      <c r="BI112" s="81"/>
      <c r="BJ112" s="81"/>
      <c r="BK112" s="61"/>
      <c r="BL112" s="298"/>
      <c r="BM112" s="501"/>
      <c r="BN112" s="270"/>
      <c r="BO112" s="548"/>
      <c r="BP112" s="430"/>
      <c r="BQ112" s="410"/>
      <c r="BR112" s="58"/>
      <c r="BS112" s="61"/>
      <c r="BT112" s="269"/>
      <c r="BV112" s="194"/>
      <c r="BW112" s="61"/>
      <c r="BX112" s="61"/>
      <c r="BY112" s="81"/>
      <c r="BZ112" s="81"/>
      <c r="CA112" s="61"/>
      <c r="CB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5705</v>
      </c>
      <c r="AR113" s="294" t="s">
        <v>5706</v>
      </c>
      <c r="AS113" s="295" t="s">
        <v>27</v>
      </c>
      <c r="AT113" s="295" t="s">
        <v>2337</v>
      </c>
      <c r="AU113" s="61"/>
      <c r="AV113" s="269" t="b">
        <v>1</v>
      </c>
      <c r="AX113" s="270">
        <v>46202.0</v>
      </c>
      <c r="AY113" s="405" t="s">
        <v>5707</v>
      </c>
      <c r="AZ113" s="405" t="s">
        <v>5708</v>
      </c>
      <c r="BA113" s="406" t="s">
        <v>22</v>
      </c>
      <c r="BB113" s="58" t="s">
        <v>12</v>
      </c>
      <c r="BC113" s="61"/>
      <c r="BD113" s="269" t="b">
        <v>1</v>
      </c>
      <c r="BF113" s="194"/>
      <c r="BG113" s="61"/>
      <c r="BH113" s="61"/>
      <c r="BI113" s="81"/>
      <c r="BJ113" s="81"/>
      <c r="BK113" s="61"/>
      <c r="BL113" s="298"/>
      <c r="BM113" s="501"/>
      <c r="BN113" s="270"/>
      <c r="BO113" s="405"/>
      <c r="BP113" s="405"/>
      <c r="BQ113" s="406"/>
      <c r="BR113" s="58"/>
      <c r="BS113" s="61"/>
      <c r="BT113" s="269"/>
      <c r="BV113" s="194"/>
      <c r="BW113" s="61"/>
      <c r="BX113" s="61"/>
      <c r="BY113" s="81"/>
      <c r="BZ113" s="81"/>
      <c r="CA113" s="61"/>
      <c r="CB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5709</v>
      </c>
      <c r="AR114" s="273" t="s">
        <v>5710</v>
      </c>
      <c r="AS114" s="274" t="s">
        <v>30</v>
      </c>
      <c r="AT114" s="274" t="s">
        <v>2337</v>
      </c>
      <c r="AU114" s="61"/>
      <c r="AV114" s="269" t="b">
        <v>1</v>
      </c>
      <c r="AX114" s="270">
        <v>46202.0</v>
      </c>
      <c r="AY114" s="430" t="s">
        <v>5711</v>
      </c>
      <c r="AZ114" s="430" t="s">
        <v>5712</v>
      </c>
      <c r="BA114" s="410" t="s">
        <v>22</v>
      </c>
      <c r="BB114" s="58" t="s">
        <v>12</v>
      </c>
      <c r="BC114" s="109"/>
      <c r="BD114" s="269" t="b">
        <v>1</v>
      </c>
      <c r="BF114" s="194"/>
      <c r="BG114" s="61"/>
      <c r="BH114" s="61"/>
      <c r="BI114" s="81"/>
      <c r="BJ114" s="81"/>
      <c r="BK114" s="61"/>
      <c r="BL114" s="298"/>
      <c r="BM114" s="501"/>
      <c r="BN114" s="270"/>
      <c r="BO114" s="430"/>
      <c r="BP114" s="430"/>
      <c r="BQ114" s="410"/>
      <c r="BR114" s="58"/>
      <c r="BS114" s="109"/>
      <c r="BT114" s="269"/>
      <c r="BV114" s="194"/>
      <c r="BW114" s="61"/>
      <c r="BX114" s="61"/>
      <c r="BY114" s="81"/>
      <c r="BZ114" s="81"/>
      <c r="CA114" s="61"/>
      <c r="CB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5713</v>
      </c>
      <c r="AR115" s="294" t="s">
        <v>5714</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194"/>
      <c r="BO115" s="61"/>
      <c r="BP115" s="61"/>
      <c r="BQ115" s="81"/>
      <c r="BR115" s="81"/>
      <c r="BS115" s="61"/>
      <c r="BT115" s="298"/>
      <c r="BV115" s="194"/>
      <c r="BW115" s="61"/>
      <c r="BX115" s="61"/>
      <c r="BY115" s="81"/>
      <c r="BZ115" s="81"/>
      <c r="CA115" s="61"/>
      <c r="CB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5715</v>
      </c>
      <c r="AR116" s="273" t="s">
        <v>5716</v>
      </c>
      <c r="AS116" s="274" t="s">
        <v>21</v>
      </c>
      <c r="AT116" s="274" t="s">
        <v>2337</v>
      </c>
      <c r="AU116" s="109" t="s">
        <v>5717</v>
      </c>
      <c r="AV116" s="269" t="b">
        <v>1</v>
      </c>
      <c r="AX116" s="270"/>
      <c r="AY116" s="109"/>
      <c r="AZ116" s="373"/>
      <c r="BA116" s="58"/>
      <c r="BB116" s="58"/>
      <c r="BC116" s="61"/>
      <c r="BD116" s="298"/>
      <c r="BF116" s="194"/>
      <c r="BG116" s="61"/>
      <c r="BH116" s="61"/>
      <c r="BI116" s="81"/>
      <c r="BJ116" s="81"/>
      <c r="BK116" s="61"/>
      <c r="BL116" s="298"/>
      <c r="BM116" s="501"/>
      <c r="BN116" s="194"/>
      <c r="BO116" s="61"/>
      <c r="BP116" s="61"/>
      <c r="BQ116" s="81"/>
      <c r="BR116" s="81"/>
      <c r="BS116" s="61"/>
      <c r="BT116" s="298"/>
      <c r="BV116" s="194"/>
      <c r="BW116" s="61"/>
      <c r="BX116" s="61"/>
      <c r="BY116" s="81"/>
      <c r="BZ116" s="81"/>
      <c r="CA116" s="61"/>
      <c r="CB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5718</v>
      </c>
      <c r="AR117" s="294" t="s">
        <v>5719</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194"/>
      <c r="BO117" s="61"/>
      <c r="BP117" s="61"/>
      <c r="BQ117" s="81"/>
      <c r="BR117" s="81"/>
      <c r="BS117" s="61"/>
      <c r="BT117" s="298"/>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5720</v>
      </c>
      <c r="AR118" s="273" t="s">
        <v>5721</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194"/>
      <c r="BO118" s="61"/>
      <c r="BP118" s="61"/>
      <c r="BQ118" s="81"/>
      <c r="BR118" s="81"/>
      <c r="BS118" s="61"/>
      <c r="BT118" s="298"/>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5722</v>
      </c>
      <c r="AR119" s="294" t="s">
        <v>5723</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194"/>
      <c r="BO119" s="61"/>
      <c r="BP119" s="61"/>
      <c r="BQ119" s="81"/>
      <c r="BR119" s="81"/>
      <c r="BS119" s="109"/>
      <c r="BT119" s="298"/>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5724</v>
      </c>
      <c r="AR120" s="273" t="s">
        <v>5725</v>
      </c>
      <c r="AS120" s="274" t="s">
        <v>18</v>
      </c>
      <c r="AT120" s="274" t="s">
        <v>2338</v>
      </c>
      <c r="AU120" s="109" t="s">
        <v>5726</v>
      </c>
      <c r="AV120" s="298"/>
      <c r="AX120" s="270"/>
      <c r="AY120" s="109"/>
      <c r="AZ120" s="373"/>
      <c r="BA120" s="58"/>
      <c r="BB120" s="58"/>
      <c r="BC120" s="109"/>
      <c r="BD120" s="298"/>
      <c r="BF120" s="194"/>
      <c r="BG120" s="61"/>
      <c r="BH120" s="61"/>
      <c r="BI120" s="81"/>
      <c r="BJ120" s="81"/>
      <c r="BK120" s="61"/>
      <c r="BL120" s="298"/>
      <c r="BM120" s="501"/>
      <c r="BN120" s="194"/>
      <c r="BO120" s="61"/>
      <c r="BP120" s="61"/>
      <c r="BQ120" s="81"/>
      <c r="BR120" s="81"/>
      <c r="BS120" s="109"/>
      <c r="BT120" s="298"/>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5727</v>
      </c>
      <c r="AR121" s="273" t="s">
        <v>5728</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194"/>
      <c r="BO121" s="61"/>
      <c r="BP121" s="61"/>
      <c r="BQ121" s="81"/>
      <c r="BR121" s="81"/>
      <c r="BS121" s="61"/>
      <c r="BT121" s="298"/>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194"/>
      <c r="BO122" s="61"/>
      <c r="BP122" s="61"/>
      <c r="BQ122" s="81"/>
      <c r="BR122" s="81"/>
      <c r="BS122" s="61"/>
      <c r="BT122" s="298"/>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194"/>
      <c r="BO123" s="61"/>
      <c r="BP123" s="61"/>
      <c r="BQ123" s="81"/>
      <c r="BR123" s="81"/>
      <c r="BS123" s="61"/>
      <c r="BT123" s="298"/>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194"/>
      <c r="BO124" s="61"/>
      <c r="BP124" s="61"/>
      <c r="BQ124" s="81"/>
      <c r="BR124" s="81"/>
      <c r="BS124" s="109"/>
      <c r="BT124" s="298"/>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194"/>
      <c r="BO125" s="61"/>
      <c r="BP125" s="61"/>
      <c r="BQ125" s="81"/>
      <c r="BR125" s="81"/>
      <c r="BS125" s="61"/>
      <c r="BT125" s="298"/>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194"/>
      <c r="BO126" s="61"/>
      <c r="BP126" s="61"/>
      <c r="BQ126" s="81"/>
      <c r="BR126" s="81"/>
      <c r="BS126" s="61"/>
      <c r="BT126" s="298"/>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194"/>
      <c r="BO127" s="61"/>
      <c r="BP127" s="61"/>
      <c r="BQ127" s="81"/>
      <c r="BR127" s="81"/>
      <c r="BS127" s="109"/>
      <c r="BT127" s="298"/>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270"/>
      <c r="BO128" s="109"/>
      <c r="BP128" s="373"/>
      <c r="BQ128" s="344"/>
      <c r="BR128" s="344"/>
      <c r="BS128" s="61"/>
      <c r="BT128" s="298"/>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270"/>
      <c r="BO129" s="109"/>
      <c r="BP129" s="373"/>
      <c r="BQ129" s="344"/>
      <c r="BR129" s="344"/>
      <c r="BS129" s="61"/>
      <c r="BT129" s="298"/>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270"/>
      <c r="BO130" s="109"/>
      <c r="BP130" s="373"/>
      <c r="BQ130" s="344"/>
      <c r="BR130" s="344"/>
      <c r="BS130" s="61"/>
      <c r="BT130" s="298"/>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270"/>
      <c r="BO131" s="109"/>
      <c r="BP131" s="373"/>
      <c r="BQ131" s="344"/>
      <c r="BR131" s="344"/>
      <c r="BS131" s="61"/>
      <c r="BT131" s="298"/>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c r="BO132" s="109"/>
      <c r="BP132" s="373"/>
      <c r="BQ132" s="344"/>
      <c r="BR132" s="344"/>
      <c r="BS132" s="61"/>
      <c r="BT132" s="298"/>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c r="BO133" s="109"/>
      <c r="BP133" s="373"/>
      <c r="BQ133" s="344"/>
      <c r="BR133" s="344"/>
      <c r="BS133" s="109"/>
      <c r="BT133" s="298"/>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1"/>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1"/>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1"/>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1"/>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1"/>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1"/>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1"/>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1"/>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1"/>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1"/>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1"/>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1"/>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1"/>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1"/>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1"/>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1"/>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1"/>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1"/>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1"/>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1"/>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1"/>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1"/>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1"/>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1"/>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1"/>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1"/>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1"/>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1"/>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1"/>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1"/>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1"/>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1"/>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1"/>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1"/>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1"/>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1"/>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1"/>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1"/>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1"/>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1"/>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1"/>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1"/>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1"/>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1"/>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1"/>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1"/>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1"/>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1"/>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1"/>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1"/>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1"/>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1"/>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1"/>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1"/>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1"/>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1"/>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1"/>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1"/>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1"/>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1"/>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1"/>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1"/>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1"/>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1"/>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1"/>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1"/>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1"/>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1"/>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1"/>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1"/>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1"/>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1"/>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1"/>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1"/>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1"/>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1"/>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1"/>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1"/>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1"/>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1"/>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1"/>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1"/>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1"/>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1"/>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1"/>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1"/>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1"/>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1"/>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1"/>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1"/>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1"/>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1"/>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1"/>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1"/>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1"/>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1"/>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1"/>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1"/>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1"/>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1"/>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1"/>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1"/>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1"/>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1"/>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1"/>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1"/>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1"/>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1"/>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1"/>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1"/>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1"/>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1"/>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1"/>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1"/>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1"/>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1"/>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1"/>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1"/>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1"/>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1"/>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1"/>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1"/>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1"/>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1"/>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1"/>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1"/>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1"/>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1"/>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1"/>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1"/>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1"/>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1"/>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1"/>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1"/>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1"/>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1"/>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1"/>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1"/>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1"/>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1"/>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1"/>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1"/>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1"/>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1"/>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1"/>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1"/>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1"/>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1"/>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1"/>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1"/>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1"/>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1"/>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1"/>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1"/>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1"/>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1"/>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1"/>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1"/>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1"/>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1"/>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1"/>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1"/>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1"/>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1"/>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1"/>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1"/>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1"/>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1"/>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1"/>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1"/>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1"/>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1"/>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1"/>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1"/>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1"/>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1"/>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1"/>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1"/>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1"/>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1"/>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1"/>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1"/>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1"/>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1"/>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1"/>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1"/>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1"/>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1"/>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1"/>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1"/>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1"/>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1"/>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1"/>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1"/>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1"/>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1"/>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1"/>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1"/>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1"/>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1"/>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1"/>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1"/>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1"/>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1"/>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1"/>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1"/>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1"/>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1"/>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1"/>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1"/>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1"/>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1"/>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1"/>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1"/>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1"/>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1"/>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1"/>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1"/>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1"/>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1"/>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1"/>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1"/>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1"/>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1"/>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1"/>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1"/>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1"/>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1"/>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1"/>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1"/>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1"/>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1"/>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1"/>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1"/>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1"/>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1"/>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1"/>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1"/>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1"/>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1"/>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1"/>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1"/>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1"/>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1"/>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1"/>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1"/>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1"/>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1"/>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1"/>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1"/>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1"/>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1"/>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1"/>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1"/>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1"/>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1"/>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1"/>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1"/>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1"/>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1"/>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1"/>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1"/>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1"/>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1"/>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1"/>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1"/>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1"/>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1"/>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1"/>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1"/>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1"/>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1"/>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1"/>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1"/>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1"/>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1"/>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1"/>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1"/>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1"/>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1"/>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1"/>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1"/>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1"/>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1"/>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1"/>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1"/>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1"/>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1"/>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1"/>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1"/>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1"/>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1"/>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1"/>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1"/>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1"/>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1"/>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1"/>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1"/>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1"/>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1"/>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1"/>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1"/>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1"/>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1"/>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1"/>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1"/>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1"/>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1"/>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1"/>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1"/>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1"/>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1"/>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1"/>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1"/>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1"/>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1"/>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1"/>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1"/>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1"/>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1"/>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1"/>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1"/>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1"/>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1"/>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1"/>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1"/>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1"/>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1"/>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1"/>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1"/>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1"/>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1"/>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1"/>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1"/>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1"/>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1"/>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1"/>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1"/>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1"/>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1"/>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1"/>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1"/>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1"/>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1"/>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1"/>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1"/>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1"/>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1"/>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1"/>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1"/>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1"/>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1"/>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1"/>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1"/>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1"/>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1"/>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1"/>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1"/>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1"/>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1"/>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1"/>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1"/>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1"/>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1"/>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1"/>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1"/>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1"/>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1"/>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1"/>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1"/>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1"/>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1"/>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1"/>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1"/>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1"/>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1"/>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1"/>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1"/>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1"/>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1"/>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1"/>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1"/>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1"/>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1"/>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1"/>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1"/>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1"/>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1"/>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1"/>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1"/>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1"/>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1"/>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1"/>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1"/>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1"/>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1"/>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1"/>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1"/>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1"/>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1"/>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1"/>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1"/>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1"/>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1"/>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1"/>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1"/>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1"/>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1"/>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1"/>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1"/>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1"/>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1"/>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1"/>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1"/>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1"/>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1"/>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1"/>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1"/>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1"/>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1"/>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1"/>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1"/>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1"/>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1"/>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1"/>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1"/>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1"/>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1"/>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1"/>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1"/>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1"/>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1"/>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1"/>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1"/>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1"/>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1"/>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1"/>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1"/>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1"/>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1"/>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1"/>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1"/>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1"/>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1"/>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1"/>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1"/>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1"/>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1"/>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1"/>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1"/>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1"/>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1"/>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1"/>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1"/>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1"/>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1"/>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1"/>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1"/>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1"/>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1"/>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1"/>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1"/>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1"/>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1"/>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1"/>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1"/>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1"/>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1"/>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1"/>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1"/>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1"/>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1"/>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1"/>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1"/>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1"/>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1"/>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1"/>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1"/>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1"/>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1"/>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1"/>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1"/>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1"/>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1"/>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1"/>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1"/>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1"/>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1"/>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1"/>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1"/>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1"/>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1"/>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1"/>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1"/>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1"/>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1"/>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1"/>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1"/>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1"/>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1"/>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1"/>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1"/>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1"/>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1"/>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1"/>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1"/>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1"/>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1"/>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1"/>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1"/>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1"/>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1"/>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1"/>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1"/>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1"/>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1"/>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1"/>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1"/>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1"/>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1"/>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1"/>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1"/>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1"/>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1"/>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1"/>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1"/>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1"/>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1"/>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1"/>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1"/>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1"/>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1"/>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1"/>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1"/>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1"/>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1"/>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1"/>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1"/>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1"/>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1"/>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1"/>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1"/>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1"/>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1"/>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1"/>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1"/>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1"/>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1"/>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1"/>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1"/>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1"/>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1"/>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1"/>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1"/>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1"/>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1"/>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1"/>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1"/>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1"/>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1"/>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1"/>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1"/>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1"/>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1"/>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1"/>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1"/>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1"/>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1"/>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1"/>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1"/>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1"/>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1"/>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1"/>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1"/>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1"/>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1"/>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1"/>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1"/>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1"/>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1"/>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1"/>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1"/>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1"/>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1"/>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1"/>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1"/>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1"/>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1"/>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1"/>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1"/>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1"/>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1"/>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1"/>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1"/>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1"/>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1"/>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1"/>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1"/>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1"/>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1"/>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1"/>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1"/>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1"/>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1"/>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1"/>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1"/>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1"/>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1"/>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1"/>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1"/>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1"/>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1"/>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1"/>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1"/>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1"/>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1"/>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1"/>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1"/>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1"/>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1"/>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1"/>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1"/>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1"/>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1"/>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1"/>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1"/>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1"/>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1"/>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1"/>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1"/>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1"/>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1"/>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1"/>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1"/>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1"/>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1"/>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1"/>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1"/>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1"/>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1"/>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1"/>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1"/>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1"/>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1"/>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1"/>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1"/>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1"/>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1"/>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1"/>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1"/>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1"/>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1"/>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1"/>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1"/>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1"/>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1"/>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1"/>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1"/>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1"/>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1"/>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1"/>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1"/>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1"/>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1"/>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1"/>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1"/>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1"/>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1"/>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1"/>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1"/>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1"/>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1"/>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1"/>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1"/>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1"/>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1"/>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1"/>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1"/>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1"/>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1"/>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1"/>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1"/>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1"/>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1"/>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1"/>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1"/>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1"/>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1"/>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1"/>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1"/>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1"/>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1"/>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1"/>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1"/>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1"/>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1"/>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1"/>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1"/>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1"/>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1"/>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1"/>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1"/>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1"/>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1"/>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1"/>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1"/>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1"/>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1"/>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1"/>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1"/>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1"/>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1"/>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1"/>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1"/>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1"/>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1"/>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1"/>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1"/>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1"/>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1"/>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1"/>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1"/>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1"/>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1"/>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1"/>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1"/>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1"/>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1"/>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1"/>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1"/>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1"/>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1"/>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1"/>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1"/>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1"/>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1"/>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1"/>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1"/>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1"/>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1"/>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1"/>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1"/>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1"/>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1"/>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1"/>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1"/>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1"/>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1"/>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1"/>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1"/>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1"/>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1"/>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1"/>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1"/>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1"/>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1"/>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2"/>
      <c r="C998" s="553" t="s">
        <v>3164</v>
      </c>
      <c r="D998" s="109" t="s">
        <v>3165</v>
      </c>
      <c r="E998" s="554" t="s">
        <v>13</v>
      </c>
      <c r="F998" s="554" t="s">
        <v>2347</v>
      </c>
      <c r="G998" s="555"/>
      <c r="H998" s="556" t="b">
        <v>0</v>
      </c>
      <c r="I998" s="258"/>
      <c r="J998" s="194"/>
      <c r="K998" s="61"/>
      <c r="L998" s="61"/>
      <c r="M998" s="81"/>
      <c r="N998" s="81"/>
      <c r="O998" s="61"/>
      <c r="P998" s="269" t="b">
        <v>0</v>
      </c>
      <c r="Q998" s="258"/>
      <c r="Y998" s="258"/>
      <c r="AO998" s="258"/>
      <c r="AW998" s="258"/>
      <c r="BE998" s="258"/>
      <c r="BU998" s="258"/>
    </row>
    <row r="999" ht="22.5" customHeight="1">
      <c r="A999" s="368"/>
      <c r="B999" s="552"/>
      <c r="C999" s="109" t="s">
        <v>5729</v>
      </c>
      <c r="D999" s="109" t="s">
        <v>5730</v>
      </c>
      <c r="E999" s="554" t="s">
        <v>22</v>
      </c>
      <c r="F999" s="554" t="s">
        <v>2347</v>
      </c>
      <c r="G999" s="555"/>
      <c r="H999" s="556" t="b">
        <v>0</v>
      </c>
      <c r="I999" s="258"/>
      <c r="J999" s="194"/>
      <c r="K999" s="61"/>
      <c r="L999" s="61"/>
      <c r="M999" s="81"/>
      <c r="N999" s="81"/>
      <c r="O999" s="61"/>
      <c r="P999" s="269" t="b">
        <v>0</v>
      </c>
      <c r="Q999" s="258"/>
      <c r="Y999" s="258"/>
      <c r="AO999" s="258"/>
      <c r="AW999" s="258"/>
      <c r="BE999" s="258"/>
      <c r="BU999" s="258"/>
    </row>
    <row r="1000" ht="22.5" customHeight="1">
      <c r="A1000" s="368"/>
      <c r="B1000" s="552"/>
      <c r="C1000" s="109" t="s">
        <v>5731</v>
      </c>
      <c r="D1000" s="109" t="s">
        <v>5732</v>
      </c>
      <c r="E1000" s="554" t="s">
        <v>22</v>
      </c>
      <c r="F1000" s="554" t="s">
        <v>2347</v>
      </c>
      <c r="G1000" s="555"/>
      <c r="H1000" s="556" t="b">
        <v>0</v>
      </c>
      <c r="I1000" s="258"/>
      <c r="J1000" s="194"/>
      <c r="K1000" s="61"/>
      <c r="L1000" s="61"/>
      <c r="M1000" s="81"/>
      <c r="N1000" s="81"/>
      <c r="O1000" s="61"/>
      <c r="P1000" s="269" t="b">
        <v>0</v>
      </c>
      <c r="Q1000" s="258"/>
      <c r="Y1000" s="258"/>
      <c r="AO1000" s="258"/>
      <c r="AW1000" s="258"/>
      <c r="BE1000" s="258"/>
      <c r="BU1000" s="258"/>
    </row>
    <row r="1001" ht="22.5" customHeight="1">
      <c r="A1001" s="368"/>
      <c r="B1001" s="552"/>
      <c r="C1001" s="109" t="s">
        <v>5733</v>
      </c>
      <c r="D1001" s="109" t="s">
        <v>5734</v>
      </c>
      <c r="E1001" s="554" t="s">
        <v>22</v>
      </c>
      <c r="F1001" s="554" t="s">
        <v>2347</v>
      </c>
      <c r="G1001" s="555"/>
      <c r="H1001" s="556" t="b">
        <v>0</v>
      </c>
      <c r="I1001" s="258"/>
      <c r="J1001" s="194"/>
      <c r="K1001" s="61"/>
      <c r="L1001" s="61"/>
      <c r="M1001" s="81"/>
      <c r="N1001" s="81"/>
      <c r="O1001" s="61"/>
      <c r="P1001" s="269" t="b">
        <v>0</v>
      </c>
      <c r="Q1001" s="258"/>
      <c r="Y1001" s="258"/>
      <c r="AO1001" s="258"/>
      <c r="AW1001" s="258"/>
      <c r="BE1001" s="258"/>
      <c r="BU1001" s="258"/>
    </row>
    <row r="1002" ht="22.5" customHeight="1">
      <c r="A1002" s="368"/>
      <c r="B1002" s="552"/>
      <c r="C1002" s="109"/>
      <c r="D1002" s="109"/>
      <c r="E1002" s="554"/>
      <c r="F1002" s="554"/>
      <c r="G1002" s="555"/>
      <c r="H1002" s="556" t="b">
        <v>0</v>
      </c>
      <c r="I1002" s="258"/>
      <c r="J1002" s="194"/>
      <c r="K1002" s="61"/>
      <c r="L1002" s="61"/>
      <c r="M1002" s="81"/>
      <c r="N1002" s="81"/>
      <c r="O1002" s="61"/>
      <c r="P1002" s="269" t="b">
        <v>0</v>
      </c>
      <c r="Q1002" s="258"/>
      <c r="Y1002" s="258"/>
      <c r="AO1002" s="258"/>
      <c r="AW1002" s="258"/>
      <c r="BE1002" s="258"/>
      <c r="BU1002" s="258"/>
    </row>
    <row r="1003" ht="22.5" customHeight="1">
      <c r="A1003" s="368"/>
      <c r="B1003" s="552"/>
      <c r="C1003" s="109"/>
      <c r="D1003" s="109"/>
      <c r="E1003" s="554"/>
      <c r="F1003" s="554"/>
      <c r="G1003" s="555"/>
      <c r="H1003" s="556"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K2:K22 BP98:BP10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BP1:BP103 T8:T1008 AS11 AZ105:AZ1008 BP105:BP1008">
    <cfRule type="expression" dxfId="12" priority="17">
      <formula>COUNTIF(T:T, T1)&gt;1</formula>
    </cfRule>
  </conditionalFormatting>
  <conditionalFormatting sqref="AA1:AA1008 AQ1:AQ1008 BG1:BG1008 BW1:BW1008 BH2 BX2 AY10 AR11">
    <cfRule type="expression" dxfId="12" priority="18">
      <formula>COUNTIF(AA:AA, AA1)&gt;1</formula>
    </cfRule>
  </conditionalFormatting>
  <conditionalFormatting sqref="AB1:AB1008 AR1:AR1008 BH1:BH1008 BX1:BX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BP2:BP103 AS11 D79:D84 D86:D119 AZ105:AZ363 BP105:BP363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5735</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40.0</v>
      </c>
      <c r="D19" s="10"/>
      <c r="E19" s="33">
        <f>SUMIF($E$4:$E$17,B19,$F$4:$F$17)</f>
        <v>0</v>
      </c>
      <c r="F19" s="246">
        <f t="shared" ref="F19:F21" si="1">C19-E19</f>
        <v>40</v>
      </c>
      <c r="G19" s="10"/>
      <c r="H19" s="23" t="s">
        <v>11</v>
      </c>
      <c r="I19" s="36">
        <v>25.0</v>
      </c>
      <c r="J19" s="10"/>
      <c r="K19" s="33">
        <f>SUM(SUMIF($K$4:$K$17, "Argentina",$L$4:$L$17))</f>
        <v>0</v>
      </c>
      <c r="L19" s="33">
        <f t="shared" ref="L19:L23" si="2">I19-K19</f>
        <v>25</v>
      </c>
    </row>
    <row r="20" outlineLevel="1">
      <c r="B20" s="19" t="s">
        <v>952</v>
      </c>
      <c r="C20" s="32">
        <v>40.0</v>
      </c>
      <c r="D20" s="10"/>
      <c r="E20" s="33">
        <f>SUM(SUMIF($E$4:$E$17,"Dominican Republic",$F$4:$F$17), SUMIF($E$4:$E$17,"Panama",$F$4:$F$17), SUMIF($E$4:$E$17,"Costa Rica",$F$4:$F$17))</f>
        <v>0</v>
      </c>
      <c r="F20" s="246">
        <f t="shared" si="1"/>
        <v>40</v>
      </c>
      <c r="G20" s="10"/>
      <c r="H20" s="22" t="s">
        <v>18</v>
      </c>
      <c r="I20" s="36">
        <v>25.0</v>
      </c>
      <c r="J20" s="10"/>
      <c r="K20" s="33">
        <f>SUMIF($K$4:$K$17, H20,$L$4:$L$17)</f>
        <v>0</v>
      </c>
      <c r="L20" s="33">
        <f t="shared" si="2"/>
        <v>25</v>
      </c>
    </row>
    <row r="21" outlineLevel="1">
      <c r="B21" s="19" t="s">
        <v>953</v>
      </c>
      <c r="C21" s="32">
        <v>40.0</v>
      </c>
      <c r="D21" s="10"/>
      <c r="E21" s="33">
        <f>SUM(SUMIF($E$4:$E$17,"Nicaragua",$F$4:$F$17), SUMIF($E$4:$E$17,"Guatemala",$F$4:$F$17), SUMIF($E$4:$E$17,"El Salvador",$F$4:$F$17), SUMIF($E$4:$E$17,"Belize",$F$4:$F$17), SUMIF($E$4:$E$17,"Honduras",$F$4:$F$17))</f>
        <v>0</v>
      </c>
      <c r="F21" s="246">
        <f t="shared" si="1"/>
        <v>40</v>
      </c>
      <c r="G21" s="10"/>
      <c r="H21" s="23" t="s">
        <v>954</v>
      </c>
      <c r="I21" s="36">
        <v>35.0</v>
      </c>
      <c r="J21" s="10"/>
      <c r="K21" s="33">
        <f>SUM(SUMIF($K$4:$K$17, "Colombia",$L$4:$L$17), SUMIF($K$4:$K$17, "Ecuador",$L$4:$L$17))</f>
        <v>0</v>
      </c>
      <c r="L21" s="33">
        <f t="shared" si="2"/>
        <v>35</v>
      </c>
    </row>
    <row r="22" outlineLevel="1">
      <c r="D22" s="10"/>
      <c r="E22" s="37" t="s">
        <v>40</v>
      </c>
      <c r="F22" s="38">
        <f>sum(C19:C21)</f>
        <v>120</v>
      </c>
      <c r="G22" s="10"/>
      <c r="H22" s="22" t="s">
        <v>23</v>
      </c>
      <c r="I22" s="36">
        <v>15.0</v>
      </c>
      <c r="J22" s="10"/>
      <c r="K22" s="33">
        <f>SUMIF($K$4:$K$17, "Peru", $L$4:$L$17)</f>
        <v>1</v>
      </c>
      <c r="L22" s="33">
        <f t="shared" si="2"/>
        <v>14</v>
      </c>
    </row>
    <row r="23" outlineLevel="1">
      <c r="D23" s="10"/>
      <c r="E23" s="37" t="s">
        <v>41</v>
      </c>
      <c r="F23" s="38">
        <f>SUM(F19:F21)</f>
        <v>120</v>
      </c>
      <c r="G23" s="10"/>
      <c r="H23" s="23" t="s">
        <v>2340</v>
      </c>
      <c r="I23" s="36">
        <v>20.0</v>
      </c>
      <c r="J23" s="10"/>
      <c r="K23" s="33">
        <f>SUM(SUMIF($K$4:$K$17, "Bolivia",$L$4:$L$17), SUMIF($K$4:$K$17, "Paraguay",$L$4:$L$17), SUMIF($K$4:$K$17, "Uruguay",$L$4:$L$17))</f>
        <v>4</v>
      </c>
      <c r="L23" s="33">
        <f t="shared" si="2"/>
        <v>16</v>
      </c>
    </row>
    <row r="24" outlineLevel="1">
      <c r="D24" s="10"/>
      <c r="G24" s="10"/>
      <c r="H24" s="10"/>
      <c r="I24" s="10"/>
      <c r="J24" s="10"/>
      <c r="K24" s="37" t="s">
        <v>40</v>
      </c>
      <c r="L24" s="247">
        <f>sum(I19:I23)</f>
        <v>120</v>
      </c>
    </row>
    <row r="25" outlineLevel="1">
      <c r="G25" s="10"/>
      <c r="H25" s="10"/>
      <c r="I25" s="10"/>
      <c r="J25" s="10"/>
      <c r="K25" s="37" t="s">
        <v>41</v>
      </c>
      <c r="L25" s="38">
        <f>SUM(L19:L23)</f>
        <v>115</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5736</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5737</v>
      </c>
      <c r="D54" s="10"/>
      <c r="E54" s="30" t="s">
        <v>34</v>
      </c>
      <c r="F54" s="30" t="s">
        <v>35</v>
      </c>
      <c r="G54" s="10"/>
      <c r="H54" s="29" t="s">
        <v>33</v>
      </c>
      <c r="I54" s="448" t="s">
        <v>5737</v>
      </c>
      <c r="J54" s="10"/>
      <c r="K54" s="30" t="s">
        <v>34</v>
      </c>
      <c r="L54" s="30" t="s">
        <v>35</v>
      </c>
    </row>
    <row r="55" outlineLevel="1">
      <c r="B55" s="31" t="s">
        <v>22</v>
      </c>
      <c r="C55" s="32">
        <v>40.0</v>
      </c>
      <c r="D55" s="10"/>
      <c r="E55" s="33">
        <f>SUMIF($E$40:$E$53,"Mexico",$F$40:$F$53)</f>
        <v>0</v>
      </c>
      <c r="F55" s="246">
        <f t="shared" ref="F55:F57" si="3">C55-E55</f>
        <v>40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40.0</v>
      </c>
      <c r="D57" s="10"/>
      <c r="E57" s="33">
        <f>SUM(SUMIF($E$40:$E$53,"Nicaragua",$F$40:$F$53), SUMIF($E$40:$E$53,"Guatemala",$F$40:$F$53), SUMIF($E$40:$E$53,"El Salvador",$F$40:$F$53), SUMIF($E$40:$E$53,"Belize",$F$40:$F$53), SUMIF($E$40:$E$53,"Honduras",$F$40:$F$53))</f>
        <v>0</v>
      </c>
      <c r="F57" s="246">
        <f t="shared" si="3"/>
        <v>40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5738</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0</v>
      </c>
      <c r="F91" s="246">
        <f t="shared" ref="F91:F93" si="5">C91-E91</f>
        <v>40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40.0</v>
      </c>
      <c r="D93" s="10"/>
      <c r="E93" s="33">
        <f>SUM(SUMIF($E$76:$E$89,"Nicaragua",$F$76:$F$89), SUMIF($E$76:$E$89,"Guatemala",$F$76:$F$89), SUMIF($E$76:$E$89,"El Salvador",$F$76:$F$89), SUMIF($E$76:$E$89,"Belize",$F$76:$F$89), SUMIF($E$76:$E$89,"Honduras",$F$76:$F$89))</f>
        <v>0</v>
      </c>
      <c r="F93" s="246">
        <f t="shared" si="5"/>
        <v>40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5739</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0</v>
      </c>
      <c r="F127" s="246">
        <f t="shared" ref="F127:F129" si="7">C127-E127</f>
        <v>40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120</v>
      </c>
      <c r="G130" s="10"/>
      <c r="H130" s="22" t="s">
        <v>23</v>
      </c>
      <c r="I130" s="36">
        <v>15.0</v>
      </c>
      <c r="J130" s="10"/>
      <c r="K130" s="33">
        <f>SUM(SUMIF($K$112:$K$125, "Peru",$L$112:$L$125))</f>
        <v>0</v>
      </c>
      <c r="L130" s="33">
        <f t="shared" si="8"/>
        <v>15</v>
      </c>
    </row>
    <row r="131" outlineLevel="1">
      <c r="D131" s="10"/>
      <c r="E131" s="37" t="s">
        <v>41</v>
      </c>
      <c r="F131" s="38">
        <f>SUM(F127:F129)</f>
        <v>120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270"/>
      <c r="C2" s="312"/>
      <c r="D2" s="465"/>
      <c r="E2" s="492"/>
      <c r="F2" s="492"/>
      <c r="G2" s="61"/>
      <c r="H2" s="269"/>
      <c r="J2" s="270">
        <v>46209.0</v>
      </c>
      <c r="K2" s="405" t="s">
        <v>5740</v>
      </c>
      <c r="L2" s="405" t="s">
        <v>5741</v>
      </c>
      <c r="M2" s="504" t="s">
        <v>15</v>
      </c>
      <c r="N2" s="504" t="s">
        <v>2338</v>
      </c>
      <c r="O2" s="109"/>
      <c r="P2" s="298"/>
      <c r="R2" s="369"/>
      <c r="S2" s="326"/>
      <c r="T2" s="326"/>
      <c r="U2" s="370"/>
      <c r="V2" s="370"/>
      <c r="W2" s="195"/>
      <c r="X2" s="371"/>
      <c r="Z2" s="270"/>
      <c r="AA2" s="109"/>
      <c r="AB2" s="109"/>
      <c r="AC2" s="58"/>
      <c r="AD2" s="58"/>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270"/>
      <c r="C3" s="294"/>
      <c r="D3" s="294"/>
      <c r="E3" s="295"/>
      <c r="F3" s="295"/>
      <c r="G3" s="61"/>
      <c r="H3" s="269"/>
      <c r="J3" s="270">
        <v>46209.0</v>
      </c>
      <c r="K3" s="405" t="s">
        <v>5742</v>
      </c>
      <c r="L3" s="405" t="s">
        <v>5743</v>
      </c>
      <c r="M3" s="504" t="s">
        <v>15</v>
      </c>
      <c r="N3" s="504" t="s">
        <v>2338</v>
      </c>
      <c r="O3" s="61"/>
      <c r="P3" s="269"/>
      <c r="R3" s="369"/>
      <c r="S3" s="326"/>
      <c r="T3" s="326"/>
      <c r="U3" s="370"/>
      <c r="V3" s="370"/>
      <c r="W3" s="195"/>
      <c r="X3" s="371"/>
      <c r="Z3" s="403"/>
      <c r="AA3" s="294"/>
      <c r="AB3" s="294"/>
      <c r="AC3" s="295"/>
      <c r="AD3" s="391"/>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c r="C4" s="294"/>
      <c r="D4" s="294"/>
      <c r="E4" s="391"/>
      <c r="F4" s="391"/>
      <c r="G4" s="61"/>
      <c r="H4" s="269"/>
      <c r="J4" s="270">
        <v>46209.0</v>
      </c>
      <c r="K4" s="430" t="s">
        <v>5744</v>
      </c>
      <c r="L4" s="430" t="s">
        <v>5745</v>
      </c>
      <c r="M4" s="431" t="s">
        <v>15</v>
      </c>
      <c r="N4" s="431" t="s">
        <v>2338</v>
      </c>
      <c r="O4" s="61"/>
      <c r="P4" s="269"/>
      <c r="R4" s="369"/>
      <c r="S4" s="326"/>
      <c r="T4" s="326"/>
      <c r="U4" s="370"/>
      <c r="V4" s="370"/>
      <c r="W4" s="326"/>
      <c r="X4" s="371"/>
      <c r="Z4" s="401"/>
      <c r="AA4" s="273"/>
      <c r="AB4" s="273"/>
      <c r="AC4" s="342"/>
      <c r="AD4" s="402"/>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c r="C5" s="294"/>
      <c r="D5" s="294"/>
      <c r="E5" s="295"/>
      <c r="F5" s="295"/>
      <c r="G5" s="61"/>
      <c r="H5" s="269"/>
      <c r="J5" s="270">
        <v>46209.0</v>
      </c>
      <c r="K5" s="405" t="s">
        <v>5746</v>
      </c>
      <c r="L5" s="405" t="s">
        <v>5747</v>
      </c>
      <c r="M5" s="504" t="s">
        <v>23</v>
      </c>
      <c r="N5" s="504" t="s">
        <v>2338</v>
      </c>
      <c r="O5" s="109"/>
      <c r="P5" s="298"/>
      <c r="R5" s="369"/>
      <c r="S5" s="326"/>
      <c r="T5" s="326"/>
      <c r="U5" s="370"/>
      <c r="V5" s="370"/>
      <c r="W5" s="195"/>
      <c r="X5" s="371"/>
      <c r="Z5" s="403"/>
      <c r="AA5" s="294"/>
      <c r="AB5" s="294"/>
      <c r="AC5" s="391"/>
      <c r="AD5" s="391"/>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270"/>
      <c r="C6" s="294"/>
      <c r="D6" s="294"/>
      <c r="E6" s="391"/>
      <c r="F6" s="391"/>
      <c r="G6" s="61"/>
      <c r="H6" s="269"/>
      <c r="J6" s="270">
        <v>46209.0</v>
      </c>
      <c r="K6" s="430" t="s">
        <v>5748</v>
      </c>
      <c r="L6" s="430" t="s">
        <v>5749</v>
      </c>
      <c r="M6" s="431" t="s">
        <v>15</v>
      </c>
      <c r="N6" s="431" t="s">
        <v>2338</v>
      </c>
      <c r="O6" s="109"/>
      <c r="P6" s="298"/>
      <c r="R6" s="369"/>
      <c r="S6" s="326"/>
      <c r="T6" s="326"/>
      <c r="U6" s="370"/>
      <c r="V6" s="370"/>
      <c r="W6" s="326"/>
      <c r="X6" s="371"/>
      <c r="Z6" s="401"/>
      <c r="AA6" s="273"/>
      <c r="AB6" s="273"/>
      <c r="AC6" s="402"/>
      <c r="AD6" s="402"/>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c r="C7" s="109"/>
      <c r="D7" s="373"/>
      <c r="E7" s="58"/>
      <c r="F7" s="58"/>
      <c r="G7" s="61"/>
      <c r="H7" s="269"/>
      <c r="J7" s="270"/>
      <c r="K7" s="109"/>
      <c r="L7" s="109"/>
      <c r="M7" s="58"/>
      <c r="N7" s="58"/>
      <c r="O7" s="61"/>
      <c r="P7" s="269"/>
      <c r="R7" s="369"/>
      <c r="S7" s="326"/>
      <c r="T7" s="326"/>
      <c r="U7" s="370"/>
      <c r="V7" s="370"/>
      <c r="W7" s="195"/>
      <c r="X7" s="371"/>
      <c r="Z7" s="403"/>
      <c r="AA7" s="294"/>
      <c r="AB7" s="294"/>
      <c r="AC7" s="391"/>
      <c r="AD7" s="391"/>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c r="C8" s="109"/>
      <c r="D8" s="467"/>
      <c r="E8" s="58"/>
      <c r="F8" s="58"/>
      <c r="G8" s="61"/>
      <c r="H8" s="269"/>
      <c r="J8" s="270"/>
      <c r="K8" s="109"/>
      <c r="L8" s="109"/>
      <c r="M8" s="58"/>
      <c r="N8" s="58"/>
      <c r="O8" s="61"/>
      <c r="P8" s="269"/>
      <c r="R8" s="468"/>
      <c r="S8" s="469"/>
      <c r="T8" s="460"/>
      <c r="U8" s="470"/>
      <c r="V8" s="471"/>
      <c r="W8" s="109"/>
      <c r="X8" s="269"/>
      <c r="Z8" s="401"/>
      <c r="AA8" s="273"/>
      <c r="AB8" s="273"/>
      <c r="AC8" s="402"/>
      <c r="AD8" s="402"/>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270"/>
      <c r="C9" s="109"/>
      <c r="D9" s="373"/>
      <c r="E9" s="58"/>
      <c r="F9" s="58"/>
      <c r="G9" s="61"/>
      <c r="H9" s="269"/>
      <c r="J9" s="403"/>
      <c r="K9" s="294"/>
      <c r="L9" s="294"/>
      <c r="M9" s="295"/>
      <c r="N9" s="295"/>
      <c r="O9" s="61"/>
      <c r="P9" s="269"/>
      <c r="R9" s="369"/>
      <c r="S9" s="469"/>
      <c r="T9" s="469"/>
      <c r="U9" s="464"/>
      <c r="V9" s="474"/>
      <c r="W9" s="61"/>
      <c r="X9" s="269"/>
      <c r="Z9" s="403"/>
      <c r="AA9" s="294"/>
      <c r="AB9" s="294"/>
      <c r="AC9" s="391"/>
      <c r="AD9" s="391"/>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c r="C10" s="273"/>
      <c r="D10" s="413"/>
      <c r="E10" s="58"/>
      <c r="F10" s="58"/>
      <c r="G10" s="61"/>
      <c r="H10" s="269"/>
      <c r="J10" s="401"/>
      <c r="K10" s="273"/>
      <c r="L10" s="273"/>
      <c r="M10" s="274"/>
      <c r="N10" s="274"/>
      <c r="O10" s="109"/>
      <c r="P10" s="298"/>
      <c r="R10" s="369"/>
      <c r="S10" s="469"/>
      <c r="T10" s="469"/>
      <c r="U10" s="58"/>
      <c r="V10" s="58"/>
      <c r="W10" s="61"/>
      <c r="X10" s="269"/>
      <c r="Z10" s="401"/>
      <c r="AA10" s="273"/>
      <c r="AB10" s="273"/>
      <c r="AC10" s="402"/>
      <c r="AD10" s="402"/>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c r="C11" s="273"/>
      <c r="D11" s="273"/>
      <c r="E11" s="402"/>
      <c r="F11" s="58"/>
      <c r="G11" s="61"/>
      <c r="H11" s="269"/>
      <c r="J11" s="403"/>
      <c r="K11" s="417"/>
      <c r="L11" s="294"/>
      <c r="M11" s="295"/>
      <c r="N11" s="295"/>
      <c r="O11" s="109"/>
      <c r="P11" s="269"/>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7"/>
      <c r="BL11" s="269"/>
    </row>
    <row r="12" ht="22.5" customHeight="1">
      <c r="A12" s="368"/>
      <c r="B12" s="270"/>
      <c r="C12" s="294"/>
      <c r="D12" s="294"/>
      <c r="E12" s="391"/>
      <c r="F12" s="58"/>
      <c r="G12" s="61"/>
      <c r="H12" s="269"/>
      <c r="J12" s="401"/>
      <c r="K12" s="465"/>
      <c r="L12" s="273"/>
      <c r="M12" s="274"/>
      <c r="N12" s="274"/>
      <c r="O12" s="109"/>
      <c r="P12" s="269"/>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c r="C13" s="273"/>
      <c r="D13" s="273"/>
      <c r="E13" s="402"/>
      <c r="F13" s="58"/>
      <c r="G13" s="61"/>
      <c r="H13" s="269"/>
      <c r="J13" s="403"/>
      <c r="K13" s="294"/>
      <c r="L13" s="294"/>
      <c r="M13" s="295"/>
      <c r="N13" s="295"/>
      <c r="O13" s="61"/>
      <c r="P13" s="269"/>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270"/>
      <c r="C14" s="312"/>
      <c r="D14" s="486"/>
      <c r="E14" s="58"/>
      <c r="F14" s="58"/>
      <c r="G14" s="61"/>
      <c r="H14" s="269"/>
      <c r="J14" s="401"/>
      <c r="K14" s="273"/>
      <c r="L14" s="273"/>
      <c r="M14" s="274"/>
      <c r="N14" s="274"/>
      <c r="O14" s="61"/>
      <c r="P14" s="269"/>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c r="C15" s="294"/>
      <c r="D15" s="294"/>
      <c r="E15" s="391"/>
      <c r="F15" s="391"/>
      <c r="G15" s="61"/>
      <c r="H15" s="269"/>
      <c r="J15" s="403"/>
      <c r="K15" s="294"/>
      <c r="L15" s="294"/>
      <c r="M15" s="295"/>
      <c r="N15" s="295"/>
      <c r="O15" s="61"/>
      <c r="P15" s="269"/>
      <c r="R15" s="270"/>
      <c r="S15" s="488"/>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c r="C16" s="273"/>
      <c r="D16" s="273"/>
      <c r="E16" s="402"/>
      <c r="F16" s="402"/>
      <c r="G16" s="427"/>
      <c r="H16" s="269"/>
      <c r="J16" s="401"/>
      <c r="K16" s="273"/>
      <c r="L16" s="273"/>
      <c r="M16" s="274"/>
      <c r="N16" s="274"/>
      <c r="O16" s="61"/>
      <c r="P16" s="269"/>
      <c r="R16" s="270"/>
      <c r="S16" s="488"/>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c r="C17" s="273"/>
      <c r="D17" s="273"/>
      <c r="E17" s="402"/>
      <c r="F17" s="274"/>
      <c r="G17" s="427"/>
      <c r="H17" s="269"/>
      <c r="J17" s="380"/>
      <c r="K17" s="294"/>
      <c r="L17" s="294"/>
      <c r="M17" s="381"/>
      <c r="N17" s="404"/>
      <c r="O17" s="61"/>
      <c r="P17" s="269"/>
      <c r="R17" s="270"/>
      <c r="S17" s="488"/>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c r="C18" s="273"/>
      <c r="D18" s="273"/>
      <c r="E18" s="402"/>
      <c r="F18" s="402"/>
      <c r="G18" s="61"/>
      <c r="H18" s="269"/>
      <c r="J18" s="382"/>
      <c r="K18" s="273"/>
      <c r="L18" s="273"/>
      <c r="M18" s="399"/>
      <c r="N18" s="410"/>
      <c r="O18" s="109"/>
      <c r="P18" s="298"/>
      <c r="R18" s="270"/>
      <c r="S18" s="488"/>
      <c r="T18" s="273"/>
      <c r="U18" s="402"/>
      <c r="V18" s="402"/>
      <c r="W18" s="109"/>
      <c r="X18" s="269"/>
      <c r="Z18" s="270"/>
      <c r="AA18" s="109"/>
      <c r="AB18" s="109"/>
      <c r="AC18" s="58"/>
      <c r="AD18" s="58"/>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c r="C19" s="294"/>
      <c r="D19" s="294"/>
      <c r="E19" s="391"/>
      <c r="F19" s="295"/>
      <c r="G19" s="61"/>
      <c r="H19" s="269"/>
      <c r="J19" s="380"/>
      <c r="K19" s="417"/>
      <c r="L19" s="294"/>
      <c r="M19" s="441"/>
      <c r="N19" s="404"/>
      <c r="O19" s="109"/>
      <c r="P19" s="269"/>
      <c r="R19" s="270"/>
      <c r="S19" s="488"/>
      <c r="T19" s="273"/>
      <c r="U19" s="402"/>
      <c r="V19" s="402"/>
      <c r="W19" s="109"/>
      <c r="X19" s="269"/>
      <c r="Z19" s="270"/>
      <c r="AA19" s="109"/>
      <c r="AB19" s="109"/>
      <c r="AC19" s="58"/>
      <c r="AD19" s="58"/>
      <c r="AE19" s="61"/>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c r="C20" s="273"/>
      <c r="D20" s="273"/>
      <c r="E20" s="402"/>
      <c r="F20" s="274"/>
      <c r="G20" s="109"/>
      <c r="H20" s="269"/>
      <c r="J20" s="382"/>
      <c r="K20" s="273"/>
      <c r="L20" s="273"/>
      <c r="M20" s="399"/>
      <c r="N20" s="274"/>
      <c r="O20" s="61"/>
      <c r="P20" s="269"/>
      <c r="R20" s="270"/>
      <c r="S20" s="273"/>
      <c r="T20" s="413"/>
      <c r="U20" s="402"/>
      <c r="V20" s="58"/>
      <c r="W20" s="61"/>
      <c r="X20" s="269"/>
      <c r="Z20" s="270"/>
      <c r="AA20" s="109"/>
      <c r="AB20" s="407"/>
      <c r="AC20" s="58"/>
      <c r="AD20" s="58"/>
      <c r="AE20" s="10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c r="C21" s="430"/>
      <c r="D21" s="430"/>
      <c r="E21" s="431"/>
      <c r="F21" s="58"/>
      <c r="G21" s="61"/>
      <c r="H21" s="269"/>
      <c r="J21" s="380"/>
      <c r="K21" s="294"/>
      <c r="L21" s="294"/>
      <c r="M21" s="441"/>
      <c r="N21" s="406"/>
      <c r="O21" s="61"/>
      <c r="P21" s="269"/>
      <c r="R21" s="270"/>
      <c r="S21" s="294"/>
      <c r="T21" s="411"/>
      <c r="U21" s="391"/>
      <c r="V21" s="58"/>
      <c r="W21" s="109"/>
      <c r="X21" s="269"/>
      <c r="Z21" s="270"/>
      <c r="AA21" s="109"/>
      <c r="AB21" s="109"/>
      <c r="AC21" s="58"/>
      <c r="AD21" s="58"/>
      <c r="AE21" s="109"/>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c r="C22" s="312"/>
      <c r="D22" s="502"/>
      <c r="E22" s="58"/>
      <c r="F22" s="58"/>
      <c r="G22" s="61"/>
      <c r="H22" s="269"/>
      <c r="J22" s="382"/>
      <c r="K22" s="273"/>
      <c r="L22" s="273"/>
      <c r="M22" s="274"/>
      <c r="N22" s="274"/>
      <c r="O22" s="61"/>
      <c r="P22" s="269"/>
      <c r="R22" s="270"/>
      <c r="S22" s="273"/>
      <c r="T22" s="413"/>
      <c r="U22" s="402"/>
      <c r="V22" s="58"/>
      <c r="W22" s="61"/>
      <c r="X22" s="269"/>
      <c r="Z22" s="270"/>
      <c r="AA22" s="109"/>
      <c r="AB22" s="109"/>
      <c r="AC22" s="58"/>
      <c r="AD22" s="58"/>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c r="C23" s="405"/>
      <c r="D23" s="405"/>
      <c r="E23" s="504"/>
      <c r="F23" s="58"/>
      <c r="G23" s="61"/>
      <c r="H23" s="269"/>
      <c r="J23" s="403"/>
      <c r="K23" s="294"/>
      <c r="L23" s="294"/>
      <c r="M23" s="391"/>
      <c r="N23" s="391"/>
      <c r="O23" s="61"/>
      <c r="P23" s="269"/>
      <c r="R23" s="270"/>
      <c r="S23" s="294"/>
      <c r="T23" s="411"/>
      <c r="U23" s="391"/>
      <c r="V23" s="58"/>
      <c r="W23" s="61"/>
      <c r="X23" s="269"/>
      <c r="Z23" s="270"/>
      <c r="AA23" s="109"/>
      <c r="AB23" s="109"/>
      <c r="AC23" s="58"/>
      <c r="AD23" s="58"/>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c r="C24" s="109"/>
      <c r="D24" s="373"/>
      <c r="E24" s="58"/>
      <c r="F24" s="58"/>
      <c r="G24" s="109"/>
      <c r="H24" s="269"/>
      <c r="J24" s="401"/>
      <c r="K24" s="273"/>
      <c r="L24" s="273"/>
      <c r="M24" s="402"/>
      <c r="N24" s="402"/>
      <c r="O24" s="109"/>
      <c r="P24" s="269"/>
      <c r="R24" s="270"/>
      <c r="S24" s="109"/>
      <c r="T24" s="109"/>
      <c r="U24" s="58"/>
      <c r="V24" s="58"/>
      <c r="W24" s="109"/>
      <c r="X24" s="269"/>
      <c r="Z24" s="270"/>
      <c r="AA24" s="109"/>
      <c r="AB24" s="109"/>
      <c r="AC24" s="58"/>
      <c r="AD24" s="58"/>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c r="C25" s="430"/>
      <c r="D25" s="430"/>
      <c r="E25" s="431"/>
      <c r="F25" s="58"/>
      <c r="G25" s="61"/>
      <c r="H25" s="269"/>
      <c r="J25" s="403"/>
      <c r="K25" s="294"/>
      <c r="L25" s="294"/>
      <c r="M25" s="391"/>
      <c r="N25" s="391"/>
      <c r="O25" s="61"/>
      <c r="P25" s="269"/>
      <c r="R25" s="270"/>
      <c r="S25" s="109"/>
      <c r="T25" s="109"/>
      <c r="U25" s="58"/>
      <c r="V25" s="58"/>
      <c r="W25" s="61"/>
      <c r="X25" s="269"/>
      <c r="Z25" s="270"/>
      <c r="AA25" s="109"/>
      <c r="AB25" s="109"/>
      <c r="AC25" s="58"/>
      <c r="AD25" s="58"/>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c r="C26" s="294"/>
      <c r="D26" s="294"/>
      <c r="E26" s="391"/>
      <c r="F26" s="58"/>
      <c r="G26" s="61"/>
      <c r="H26" s="269"/>
      <c r="J26" s="401"/>
      <c r="K26" s="273"/>
      <c r="L26" s="273"/>
      <c r="M26" s="402"/>
      <c r="N26" s="402"/>
      <c r="O26" s="61"/>
      <c r="P26" s="269"/>
      <c r="R26" s="270"/>
      <c r="S26" s="109"/>
      <c r="T26" s="109"/>
      <c r="U26" s="58"/>
      <c r="V26" s="58"/>
      <c r="W26" s="61"/>
      <c r="X26" s="269"/>
      <c r="Z26" s="270"/>
      <c r="AA26" s="109"/>
      <c r="AB26" s="109"/>
      <c r="AC26" s="58"/>
      <c r="AD26" s="58"/>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c r="C27" s="273"/>
      <c r="D27" s="273"/>
      <c r="E27" s="402"/>
      <c r="F27" s="58"/>
      <c r="G27" s="61"/>
      <c r="H27" s="269"/>
      <c r="J27" s="403"/>
      <c r="K27" s="294"/>
      <c r="L27" s="294"/>
      <c r="M27" s="391"/>
      <c r="N27" s="391"/>
      <c r="O27" s="61"/>
      <c r="P27" s="269"/>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c r="C28" s="109"/>
      <c r="D28" s="373"/>
      <c r="E28" s="58"/>
      <c r="F28" s="58"/>
      <c r="G28" s="61"/>
      <c r="H28" s="269"/>
      <c r="J28" s="401"/>
      <c r="K28" s="273"/>
      <c r="L28" s="273"/>
      <c r="M28" s="402"/>
      <c r="N28" s="402"/>
      <c r="O28" s="61"/>
      <c r="P28" s="269"/>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c r="C29" s="109"/>
      <c r="D29" s="373"/>
      <c r="E29" s="58"/>
      <c r="F29" s="58"/>
      <c r="G29" s="61"/>
      <c r="H29" s="269"/>
      <c r="J29" s="403"/>
      <c r="K29" s="294"/>
      <c r="L29" s="294"/>
      <c r="M29" s="391"/>
      <c r="N29" s="391"/>
      <c r="O29" s="61"/>
      <c r="P29" s="269"/>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c r="C30" s="109"/>
      <c r="D30" s="373"/>
      <c r="E30" s="58"/>
      <c r="F30" s="58"/>
      <c r="G30" s="109"/>
      <c r="H30" s="269"/>
      <c r="J30" s="401"/>
      <c r="K30" s="273"/>
      <c r="L30" s="273"/>
      <c r="M30" s="402"/>
      <c r="N30" s="402"/>
      <c r="O30" s="61"/>
      <c r="P30" s="269"/>
      <c r="R30" s="270"/>
      <c r="S30" s="109"/>
      <c r="T30" s="109"/>
      <c r="U30" s="58"/>
      <c r="V30" s="58"/>
      <c r="W30" s="61"/>
      <c r="X30" s="269"/>
      <c r="Z30" s="270"/>
      <c r="AA30" s="109"/>
      <c r="AB30" s="109"/>
      <c r="AC30" s="58"/>
      <c r="AD30" s="58"/>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c r="C31" s="109"/>
      <c r="D31" s="373"/>
      <c r="E31" s="58"/>
      <c r="F31" s="58"/>
      <c r="G31" s="61"/>
      <c r="H31" s="269"/>
      <c r="J31" s="382"/>
      <c r="K31" s="273"/>
      <c r="L31" s="273"/>
      <c r="M31" s="398"/>
      <c r="N31" s="431"/>
      <c r="O31" s="61"/>
      <c r="P31" s="269"/>
      <c r="R31" s="270"/>
      <c r="S31" s="109"/>
      <c r="T31" s="109"/>
      <c r="U31" s="58"/>
      <c r="V31" s="58"/>
      <c r="W31" s="61"/>
      <c r="X31" s="269"/>
      <c r="Z31" s="270"/>
      <c r="AA31" s="109"/>
      <c r="AB31" s="109"/>
      <c r="AC31" s="58"/>
      <c r="AD31" s="58"/>
      <c r="AE31" s="61"/>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c r="C32" s="109"/>
      <c r="D32" s="373"/>
      <c r="E32" s="58"/>
      <c r="F32" s="58"/>
      <c r="G32" s="427"/>
      <c r="H32" s="269"/>
      <c r="J32" s="380"/>
      <c r="K32" s="294"/>
      <c r="L32" s="294"/>
      <c r="M32" s="396"/>
      <c r="N32" s="391"/>
      <c r="O32" s="61"/>
      <c r="P32" s="269"/>
      <c r="R32" s="270"/>
      <c r="S32" s="109"/>
      <c r="T32" s="109"/>
      <c r="U32" s="58"/>
      <c r="V32" s="58"/>
      <c r="W32" s="61"/>
      <c r="X32" s="269"/>
      <c r="Z32" s="270"/>
      <c r="AA32" s="519"/>
      <c r="AB32" s="460"/>
      <c r="AC32" s="470"/>
      <c r="AD32" s="471"/>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c r="C33" s="109"/>
      <c r="D33" s="373"/>
      <c r="E33" s="58"/>
      <c r="F33" s="58"/>
      <c r="G33" s="109"/>
      <c r="H33" s="269"/>
      <c r="J33" s="382"/>
      <c r="K33" s="273"/>
      <c r="L33" s="273"/>
      <c r="M33" s="398"/>
      <c r="N33" s="431"/>
      <c r="O33" s="109"/>
      <c r="P33" s="269"/>
      <c r="R33" s="270"/>
      <c r="S33" s="109"/>
      <c r="T33" s="109"/>
      <c r="U33" s="58"/>
      <c r="V33" s="58"/>
      <c r="W33" s="427"/>
      <c r="X33" s="269"/>
      <c r="Z33" s="270"/>
      <c r="AA33" s="519"/>
      <c r="AB33" s="519"/>
      <c r="AC33" s="521"/>
      <c r="AD33" s="471"/>
      <c r="AE33" s="109"/>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c r="C34" s="109"/>
      <c r="D34" s="373"/>
      <c r="E34" s="58"/>
      <c r="F34" s="58"/>
      <c r="G34" s="61"/>
      <c r="H34" s="269"/>
      <c r="J34" s="380"/>
      <c r="K34" s="294"/>
      <c r="L34" s="294"/>
      <c r="M34" s="396"/>
      <c r="N34" s="391"/>
      <c r="O34" s="61"/>
      <c r="P34" s="269"/>
      <c r="R34" s="270"/>
      <c r="S34" s="109"/>
      <c r="T34" s="109"/>
      <c r="U34" s="58"/>
      <c r="V34" s="58"/>
      <c r="W34" s="61"/>
      <c r="X34" s="269"/>
      <c r="Z34" s="270"/>
      <c r="AA34" s="109"/>
      <c r="AB34" s="109"/>
      <c r="AC34" s="58"/>
      <c r="AD34" s="471"/>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c r="C35" s="109"/>
      <c r="D35" s="373"/>
      <c r="E35" s="58"/>
      <c r="F35" s="58"/>
      <c r="G35" s="61"/>
      <c r="H35" s="269"/>
      <c r="J35" s="382"/>
      <c r="K35" s="273"/>
      <c r="L35" s="273"/>
      <c r="M35" s="398"/>
      <c r="N35" s="431"/>
      <c r="O35" s="109"/>
      <c r="P35" s="269"/>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270"/>
      <c r="C36" s="294"/>
      <c r="D36" s="294"/>
      <c r="E36" s="391"/>
      <c r="F36" s="58"/>
      <c r="G36" s="61"/>
      <c r="H36" s="269"/>
      <c r="J36" s="380"/>
      <c r="K36" s="294"/>
      <c r="L36" s="294"/>
      <c r="M36" s="396"/>
      <c r="N36" s="391"/>
      <c r="O36" s="109"/>
      <c r="P36" s="269"/>
      <c r="R36" s="270"/>
      <c r="S36" s="294"/>
      <c r="T36" s="294"/>
      <c r="U36" s="391"/>
      <c r="V36" s="295"/>
      <c r="W36" s="109"/>
      <c r="X36" s="269"/>
      <c r="Z36" s="401"/>
      <c r="AA36" s="273"/>
      <c r="AB36" s="273"/>
      <c r="AC36" s="402"/>
      <c r="AD36" s="402"/>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270"/>
      <c r="C37" s="430"/>
      <c r="D37" s="430"/>
      <c r="E37" s="431"/>
      <c r="F37" s="58"/>
      <c r="G37" s="109"/>
      <c r="H37" s="269"/>
      <c r="J37" s="270"/>
      <c r="K37" s="109"/>
      <c r="L37" s="109"/>
      <c r="M37" s="58"/>
      <c r="N37" s="58"/>
      <c r="O37" s="61"/>
      <c r="P37" s="269"/>
      <c r="R37" s="270"/>
      <c r="S37" s="294"/>
      <c r="T37" s="294"/>
      <c r="U37" s="391"/>
      <c r="V37" s="295"/>
      <c r="W37" s="61"/>
      <c r="X37" s="269"/>
      <c r="Z37" s="403"/>
      <c r="AA37" s="294"/>
      <c r="AB37" s="294"/>
      <c r="AC37" s="391"/>
      <c r="AD37" s="391"/>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270"/>
      <c r="C38" s="109"/>
      <c r="D38" s="373"/>
      <c r="E38" s="58"/>
      <c r="F38" s="58"/>
      <c r="G38" s="61"/>
      <c r="H38" s="269"/>
      <c r="J38" s="270"/>
      <c r="K38" s="109"/>
      <c r="L38" s="109"/>
      <c r="M38" s="58"/>
      <c r="N38" s="58"/>
      <c r="O38" s="61"/>
      <c r="P38" s="269"/>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270"/>
      <c r="C39" s="273"/>
      <c r="D39" s="273"/>
      <c r="E39" s="402"/>
      <c r="F39" s="58"/>
      <c r="G39" s="61"/>
      <c r="H39" s="269"/>
      <c r="J39" s="270"/>
      <c r="K39" s="109"/>
      <c r="L39" s="109"/>
      <c r="M39" s="58"/>
      <c r="N39" s="58"/>
      <c r="O39" s="61"/>
      <c r="P39" s="269"/>
      <c r="R39" s="270"/>
      <c r="S39" s="273"/>
      <c r="T39" s="273"/>
      <c r="U39" s="402"/>
      <c r="V39" s="274"/>
      <c r="W39" s="61"/>
      <c r="X39" s="269"/>
      <c r="Z39" s="403"/>
      <c r="AA39" s="294"/>
      <c r="AB39" s="294"/>
      <c r="AC39" s="391"/>
      <c r="AD39" s="391"/>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270"/>
      <c r="C40" s="405"/>
      <c r="D40" s="405"/>
      <c r="E40" s="504"/>
      <c r="F40" s="58"/>
      <c r="G40" s="109"/>
      <c r="H40" s="269"/>
      <c r="J40" s="270"/>
      <c r="K40" s="109"/>
      <c r="L40" s="109"/>
      <c r="M40" s="58"/>
      <c r="N40" s="58"/>
      <c r="O40" s="61"/>
      <c r="P40" s="269"/>
      <c r="R40" s="270"/>
      <c r="S40" s="273"/>
      <c r="T40" s="273"/>
      <c r="U40" s="492"/>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270"/>
      <c r="C41" s="109"/>
      <c r="D41" s="373"/>
      <c r="E41" s="58"/>
      <c r="F41" s="58"/>
      <c r="G41" s="61"/>
      <c r="H41" s="269"/>
      <c r="J41" s="270"/>
      <c r="K41" s="109"/>
      <c r="L41" s="109"/>
      <c r="M41" s="58"/>
      <c r="N41" s="58"/>
      <c r="O41" s="109"/>
      <c r="P41" s="269"/>
      <c r="R41" s="270"/>
      <c r="S41" s="294"/>
      <c r="T41" s="294"/>
      <c r="U41" s="295"/>
      <c r="V41" s="295"/>
      <c r="W41" s="109"/>
      <c r="X41" s="269"/>
      <c r="Z41" s="403"/>
      <c r="AA41" s="294"/>
      <c r="AB41" s="294"/>
      <c r="AC41" s="391"/>
      <c r="AD41" s="391"/>
      <c r="AE41" s="61"/>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c r="C42" s="109"/>
      <c r="D42" s="373"/>
      <c r="E42" s="58"/>
      <c r="F42" s="58"/>
      <c r="G42" s="109"/>
      <c r="H42" s="269"/>
      <c r="J42" s="270"/>
      <c r="K42" s="109"/>
      <c r="L42" s="109"/>
      <c r="M42" s="58"/>
      <c r="N42" s="58"/>
      <c r="O42" s="61"/>
      <c r="P42" s="269"/>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c r="C43" s="312"/>
      <c r="D43" s="528"/>
      <c r="E43" s="58"/>
      <c r="F43" s="58"/>
      <c r="G43" s="61"/>
      <c r="H43" s="269"/>
      <c r="J43" s="270"/>
      <c r="K43" s="109"/>
      <c r="L43" s="109"/>
      <c r="M43" s="58"/>
      <c r="N43" s="58"/>
      <c r="O43" s="61"/>
      <c r="P43" s="269"/>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c r="C44" s="109"/>
      <c r="D44" s="373"/>
      <c r="E44" s="58"/>
      <c r="F44" s="58"/>
      <c r="G44" s="61"/>
      <c r="H44" s="269"/>
      <c r="J44" s="270"/>
      <c r="K44" s="109"/>
      <c r="L44" s="109"/>
      <c r="M44" s="58"/>
      <c r="N44" s="58"/>
      <c r="O44" s="61"/>
      <c r="P44" s="269"/>
      <c r="R44" s="270"/>
      <c r="S44" s="109"/>
      <c r="T44" s="109"/>
      <c r="U44" s="58"/>
      <c r="V44" s="58"/>
      <c r="W44" s="61"/>
      <c r="X44" s="269"/>
      <c r="Z44" s="270"/>
      <c r="AA44" s="109"/>
      <c r="AB44" s="109"/>
      <c r="AC44" s="58"/>
      <c r="AD44" s="58"/>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c r="C45" s="109"/>
      <c r="D45" s="373"/>
      <c r="E45" s="58"/>
      <c r="F45" s="58"/>
      <c r="G45" s="109"/>
      <c r="H45" s="269"/>
      <c r="J45" s="270"/>
      <c r="K45" s="109"/>
      <c r="L45" s="109"/>
      <c r="M45" s="58"/>
      <c r="N45" s="58"/>
      <c r="O45" s="61"/>
      <c r="P45" s="269"/>
      <c r="R45" s="270"/>
      <c r="S45" s="109"/>
      <c r="T45" s="109"/>
      <c r="U45" s="58"/>
      <c r="V45" s="58"/>
      <c r="W45" s="61"/>
      <c r="X45" s="269"/>
      <c r="Z45" s="270"/>
      <c r="AA45" s="109"/>
      <c r="AB45" s="109"/>
      <c r="AC45" s="58"/>
      <c r="AD45" s="58"/>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c r="C46" s="109"/>
      <c r="D46" s="373"/>
      <c r="E46" s="58"/>
      <c r="F46" s="58"/>
      <c r="G46" s="61"/>
      <c r="H46" s="269"/>
      <c r="J46" s="270"/>
      <c r="K46" s="109"/>
      <c r="L46" s="109"/>
      <c r="M46" s="58"/>
      <c r="N46" s="58"/>
      <c r="O46" s="61"/>
      <c r="P46" s="269"/>
      <c r="R46" s="270"/>
      <c r="S46" s="109"/>
      <c r="T46" s="109"/>
      <c r="U46" s="58"/>
      <c r="V46" s="58"/>
      <c r="W46" s="61"/>
      <c r="X46" s="269"/>
      <c r="Z46" s="270"/>
      <c r="AA46" s="109"/>
      <c r="AB46" s="109"/>
      <c r="AC46" s="58"/>
      <c r="AD46" s="58"/>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c r="C47" s="109"/>
      <c r="D47" s="373"/>
      <c r="E47" s="344"/>
      <c r="F47" s="344"/>
      <c r="G47" s="61"/>
      <c r="H47" s="269"/>
      <c r="J47" s="270"/>
      <c r="K47" s="109"/>
      <c r="L47" s="109"/>
      <c r="M47" s="58"/>
      <c r="N47" s="58"/>
      <c r="O47" s="61"/>
      <c r="P47" s="269"/>
      <c r="R47" s="270"/>
      <c r="S47" s="109"/>
      <c r="T47" s="109"/>
      <c r="U47" s="58"/>
      <c r="V47" s="58"/>
      <c r="W47" s="109"/>
      <c r="X47" s="269"/>
      <c r="Z47" s="270"/>
      <c r="AA47" s="109"/>
      <c r="AB47" s="109"/>
      <c r="AC47" s="58"/>
      <c r="AD47" s="58"/>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c r="C48" s="109"/>
      <c r="D48" s="373"/>
      <c r="E48" s="344"/>
      <c r="F48" s="344"/>
      <c r="G48" s="109"/>
      <c r="H48" s="269"/>
      <c r="J48" s="270"/>
      <c r="K48" s="109"/>
      <c r="L48" s="109"/>
      <c r="M48" s="58"/>
      <c r="N48" s="58"/>
      <c r="O48" s="61"/>
      <c r="P48" s="269"/>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c r="C49" s="312"/>
      <c r="D49" s="373"/>
      <c r="E49" s="58"/>
      <c r="F49" s="58"/>
      <c r="G49" s="61"/>
      <c r="H49" s="269"/>
      <c r="J49" s="270"/>
      <c r="K49" s="109"/>
      <c r="L49" s="109"/>
      <c r="M49" s="58"/>
      <c r="N49" s="58"/>
      <c r="O49" s="61"/>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c r="C50" s="109"/>
      <c r="D50" s="373"/>
      <c r="E50" s="58"/>
      <c r="F50" s="58"/>
      <c r="G50" s="61"/>
      <c r="H50" s="269"/>
      <c r="J50" s="270"/>
      <c r="K50" s="109"/>
      <c r="L50" s="109"/>
      <c r="M50" s="58"/>
      <c r="N50" s="58"/>
      <c r="O50" s="61"/>
      <c r="P50" s="269"/>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c r="C51" s="109"/>
      <c r="D51" s="373"/>
      <c r="E51" s="58"/>
      <c r="F51" s="58"/>
      <c r="G51" s="61"/>
      <c r="H51" s="269"/>
      <c r="J51" s="270"/>
      <c r="K51" s="109"/>
      <c r="L51" s="109"/>
      <c r="M51" s="58"/>
      <c r="N51" s="58"/>
      <c r="O51" s="61"/>
      <c r="P51" s="269"/>
      <c r="R51" s="270"/>
      <c r="S51" s="294"/>
      <c r="T51" s="294"/>
      <c r="U51" s="295"/>
      <c r="V51" s="58"/>
      <c r="W51" s="109"/>
      <c r="X51" s="269"/>
      <c r="Z51" s="270"/>
      <c r="AA51" s="109"/>
      <c r="AB51" s="109"/>
      <c r="AC51" s="58"/>
      <c r="AD51" s="58"/>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c r="C52" s="109"/>
      <c r="D52" s="373"/>
      <c r="E52" s="58"/>
      <c r="F52" s="58"/>
      <c r="G52" s="109"/>
      <c r="H52" s="269"/>
      <c r="J52" s="270"/>
      <c r="K52" s="109"/>
      <c r="L52" s="109"/>
      <c r="M52" s="58"/>
      <c r="N52" s="58"/>
      <c r="O52" s="61"/>
      <c r="P52" s="269"/>
      <c r="R52" s="270"/>
      <c r="S52" s="273"/>
      <c r="T52" s="273"/>
      <c r="U52" s="402"/>
      <c r="V52" s="58"/>
      <c r="W52" s="61"/>
      <c r="X52" s="269"/>
      <c r="Z52" s="380"/>
      <c r="AA52" s="273"/>
      <c r="AB52" s="273"/>
      <c r="AC52" s="395"/>
      <c r="AD52" s="58"/>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c r="C53" s="312"/>
      <c r="D53" s="528"/>
      <c r="E53" s="58"/>
      <c r="F53" s="58"/>
      <c r="G53" s="427"/>
      <c r="H53" s="269"/>
      <c r="J53" s="270"/>
      <c r="K53" s="109"/>
      <c r="L53" s="109"/>
      <c r="M53" s="58"/>
      <c r="N53" s="58"/>
      <c r="O53" s="61"/>
      <c r="P53" s="269"/>
      <c r="R53" s="270"/>
      <c r="S53" s="294"/>
      <c r="T53" s="294"/>
      <c r="U53" s="391"/>
      <c r="V53" s="58"/>
      <c r="W53" s="61"/>
      <c r="X53" s="269"/>
      <c r="Z53" s="380"/>
      <c r="AA53" s="294"/>
      <c r="AB53" s="294"/>
      <c r="AC53" s="409"/>
      <c r="AD53" s="58"/>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c r="C54" s="528"/>
      <c r="D54" s="392"/>
      <c r="E54" s="58"/>
      <c r="F54" s="58"/>
      <c r="G54" s="427"/>
      <c r="H54" s="269"/>
      <c r="J54" s="403"/>
      <c r="K54" s="294"/>
      <c r="L54" s="294"/>
      <c r="M54" s="391"/>
      <c r="N54" s="391"/>
      <c r="O54" s="109"/>
      <c r="P54" s="269"/>
      <c r="R54" s="270"/>
      <c r="S54" s="273"/>
      <c r="T54" s="273"/>
      <c r="U54" s="402"/>
      <c r="V54" s="58"/>
      <c r="W54" s="61"/>
      <c r="X54" s="269"/>
      <c r="Z54" s="380"/>
      <c r="AA54" s="273"/>
      <c r="AB54" s="273"/>
      <c r="AC54" s="395"/>
      <c r="AD54" s="58"/>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c r="C55" s="533"/>
      <c r="D55" s="430"/>
      <c r="E55" s="431"/>
      <c r="F55" s="58"/>
      <c r="G55" s="109"/>
      <c r="H55" s="269"/>
      <c r="J55" s="401"/>
      <c r="K55" s="273"/>
      <c r="L55" s="273"/>
      <c r="M55" s="402"/>
      <c r="N55" s="402"/>
      <c r="O55" s="61"/>
      <c r="P55" s="269"/>
      <c r="R55" s="270"/>
      <c r="S55" s="294"/>
      <c r="T55" s="294"/>
      <c r="U55" s="391"/>
      <c r="V55" s="58"/>
      <c r="W55" s="109"/>
      <c r="X55" s="269"/>
      <c r="Z55" s="380"/>
      <c r="AA55" s="534"/>
      <c r="AB55" s="294"/>
      <c r="AC55" s="409"/>
      <c r="AD55" s="58"/>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c r="C56" s="109"/>
      <c r="D56" s="373"/>
      <c r="E56" s="58"/>
      <c r="F56" s="58"/>
      <c r="G56" s="61"/>
      <c r="H56" s="269"/>
      <c r="J56" s="403"/>
      <c r="K56" s="294"/>
      <c r="L56" s="294"/>
      <c r="M56" s="391"/>
      <c r="N56" s="391"/>
      <c r="O56" s="61"/>
      <c r="P56" s="269"/>
      <c r="R56" s="270"/>
      <c r="S56" s="430"/>
      <c r="T56" s="430"/>
      <c r="U56" s="431"/>
      <c r="V56" s="58"/>
      <c r="W56" s="109"/>
      <c r="X56" s="269"/>
      <c r="Z56" s="380"/>
      <c r="AA56" s="535"/>
      <c r="AB56" s="273"/>
      <c r="AC56" s="395"/>
      <c r="AD56" s="58"/>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c r="C57" s="109"/>
      <c r="D57" s="373"/>
      <c r="E57" s="58"/>
      <c r="F57" s="58"/>
      <c r="G57" s="109"/>
      <c r="H57" s="269"/>
      <c r="J57" s="401"/>
      <c r="K57" s="273"/>
      <c r="L57" s="273"/>
      <c r="M57" s="402"/>
      <c r="N57" s="402"/>
      <c r="O57" s="61"/>
      <c r="P57" s="269"/>
      <c r="R57" s="270"/>
      <c r="S57" s="294"/>
      <c r="T57" s="294"/>
      <c r="U57" s="295"/>
      <c r="V57" s="58"/>
      <c r="W57" s="532"/>
      <c r="X57" s="269"/>
      <c r="Z57" s="380"/>
      <c r="AA57" s="294"/>
      <c r="AB57" s="294"/>
      <c r="AC57" s="409"/>
      <c r="AD57" s="391"/>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270"/>
      <c r="C58" s="430"/>
      <c r="D58" s="430"/>
      <c r="E58" s="431"/>
      <c r="F58" s="58"/>
      <c r="G58" s="61"/>
      <c r="H58" s="269"/>
      <c r="J58" s="403"/>
      <c r="K58" s="294"/>
      <c r="L58" s="294"/>
      <c r="M58" s="391"/>
      <c r="N58" s="391"/>
      <c r="O58" s="61"/>
      <c r="P58" s="269"/>
      <c r="R58" s="270"/>
      <c r="S58" s="273"/>
      <c r="T58" s="273"/>
      <c r="U58" s="402"/>
      <c r="V58" s="58"/>
      <c r="W58" s="109"/>
      <c r="X58" s="269"/>
      <c r="Z58" s="382"/>
      <c r="AA58" s="535"/>
      <c r="AB58" s="273"/>
      <c r="AC58" s="395"/>
      <c r="AD58" s="402"/>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270"/>
      <c r="C59" s="109"/>
      <c r="D59" s="373"/>
      <c r="E59" s="58"/>
      <c r="F59" s="58"/>
      <c r="G59" s="61"/>
      <c r="H59" s="269"/>
      <c r="J59" s="380"/>
      <c r="K59" s="294"/>
      <c r="L59" s="294"/>
      <c r="M59" s="396"/>
      <c r="N59" s="391"/>
      <c r="O59" s="61"/>
      <c r="P59" s="269"/>
      <c r="R59" s="270"/>
      <c r="S59" s="273"/>
      <c r="T59" s="273"/>
      <c r="U59" s="402"/>
      <c r="V59" s="274"/>
      <c r="W59" s="109"/>
      <c r="X59" s="269"/>
      <c r="Z59" s="380"/>
      <c r="AA59" s="294"/>
      <c r="AB59" s="294"/>
      <c r="AC59" s="409"/>
      <c r="AD59" s="391"/>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270"/>
      <c r="C60" s="109"/>
      <c r="D60" s="373"/>
      <c r="E60" s="58"/>
      <c r="F60" s="58"/>
      <c r="G60" s="61"/>
      <c r="H60" s="269"/>
      <c r="J60" s="380"/>
      <c r="K60" s="294"/>
      <c r="L60" s="294"/>
      <c r="M60" s="396"/>
      <c r="N60" s="391"/>
      <c r="O60" s="61"/>
      <c r="P60" s="269"/>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270"/>
      <c r="C61" s="109"/>
      <c r="D61" s="373"/>
      <c r="E61" s="58"/>
      <c r="F61" s="58"/>
      <c r="G61" s="109"/>
      <c r="H61" s="269"/>
      <c r="J61" s="382"/>
      <c r="K61" s="273"/>
      <c r="L61" s="273"/>
      <c r="M61" s="398"/>
      <c r="N61" s="431"/>
      <c r="O61" s="61"/>
      <c r="P61" s="269"/>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270"/>
      <c r="C62" s="109"/>
      <c r="D62" s="373"/>
      <c r="E62" s="58"/>
      <c r="F62" s="58"/>
      <c r="G62" s="109"/>
      <c r="H62" s="269"/>
      <c r="J62" s="380"/>
      <c r="K62" s="294"/>
      <c r="L62" s="294"/>
      <c r="M62" s="441"/>
      <c r="N62" s="295"/>
      <c r="O62" s="61"/>
      <c r="P62" s="269"/>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270"/>
      <c r="C63" s="109"/>
      <c r="D63" s="373"/>
      <c r="E63" s="58"/>
      <c r="F63" s="58"/>
      <c r="G63" s="109"/>
      <c r="H63" s="269"/>
      <c r="J63" s="270"/>
      <c r="K63" s="109"/>
      <c r="L63" s="109"/>
      <c r="M63" s="58"/>
      <c r="N63" s="58"/>
      <c r="O63" s="109"/>
      <c r="P63" s="269"/>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270"/>
      <c r="C64" s="109"/>
      <c r="D64" s="373"/>
      <c r="E64" s="58"/>
      <c r="F64" s="58"/>
      <c r="G64" s="109"/>
      <c r="H64" s="269"/>
      <c r="J64" s="270"/>
      <c r="K64" s="109"/>
      <c r="L64" s="109"/>
      <c r="M64" s="58"/>
      <c r="N64" s="58"/>
      <c r="O64" s="61"/>
      <c r="P64" s="269"/>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c r="C65" s="109"/>
      <c r="D65" s="373"/>
      <c r="E65" s="58"/>
      <c r="F65" s="58"/>
      <c r="G65" s="61"/>
      <c r="H65" s="269"/>
      <c r="J65" s="270"/>
      <c r="K65" s="109"/>
      <c r="L65" s="109"/>
      <c r="M65" s="58"/>
      <c r="N65" s="58"/>
      <c r="O65" s="61"/>
      <c r="P65" s="269"/>
      <c r="R65" s="403"/>
      <c r="S65" s="465"/>
      <c r="T65" s="465"/>
      <c r="U65" s="492"/>
      <c r="V65" s="492"/>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c r="C66" s="109"/>
      <c r="D66" s="373"/>
      <c r="E66" s="58"/>
      <c r="F66" s="58"/>
      <c r="G66" s="61"/>
      <c r="H66" s="269"/>
      <c r="J66" s="270"/>
      <c r="K66" s="109"/>
      <c r="L66" s="109"/>
      <c r="M66" s="58"/>
      <c r="N66" s="58"/>
      <c r="O66" s="109"/>
      <c r="P66" s="269"/>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c r="C67" s="109"/>
      <c r="D67" s="373"/>
      <c r="E67" s="58"/>
      <c r="F67" s="58"/>
      <c r="G67" s="109"/>
      <c r="H67" s="298"/>
      <c r="J67" s="270"/>
      <c r="K67" s="109"/>
      <c r="L67" s="109"/>
      <c r="M67" s="58"/>
      <c r="N67" s="58"/>
      <c r="O67" s="109"/>
      <c r="P67" s="269"/>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c r="C68" s="109"/>
      <c r="D68" s="373"/>
      <c r="E68" s="58"/>
      <c r="F68" s="58"/>
      <c r="G68" s="109"/>
      <c r="H68" s="269"/>
      <c r="J68" s="270"/>
      <c r="K68" s="109"/>
      <c r="L68" s="109"/>
      <c r="M68" s="58"/>
      <c r="N68" s="58"/>
      <c r="O68" s="61"/>
      <c r="P68" s="269"/>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c r="C69" s="109"/>
      <c r="D69" s="373"/>
      <c r="E69" s="58"/>
      <c r="F69" s="58"/>
      <c r="G69" s="61"/>
      <c r="H69" s="269"/>
      <c r="J69" s="401"/>
      <c r="K69" s="273"/>
      <c r="L69" s="273"/>
      <c r="M69" s="402"/>
      <c r="N69" s="402"/>
      <c r="O69" s="109"/>
      <c r="P69" s="269"/>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c r="C70" s="109"/>
      <c r="D70" s="373"/>
      <c r="E70" s="58"/>
      <c r="F70" s="58"/>
      <c r="G70" s="61"/>
      <c r="H70" s="269"/>
      <c r="J70" s="403"/>
      <c r="K70" s="294"/>
      <c r="L70" s="294"/>
      <c r="M70" s="391"/>
      <c r="N70" s="391"/>
      <c r="O70" s="61"/>
      <c r="P70" s="269"/>
      <c r="R70" s="403"/>
      <c r="S70" s="273"/>
      <c r="T70" s="273"/>
      <c r="U70" s="274"/>
      <c r="V70" s="274"/>
      <c r="W70" s="61"/>
      <c r="X70" s="269"/>
      <c r="Z70" s="516"/>
      <c r="AA70" s="463"/>
      <c r="AB70" s="463"/>
      <c r="AC70" s="474"/>
      <c r="AD70" s="474"/>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c r="C71" s="294"/>
      <c r="D71" s="294"/>
      <c r="E71" s="391"/>
      <c r="F71" s="58"/>
      <c r="G71" s="61"/>
      <c r="H71" s="269"/>
      <c r="J71" s="401"/>
      <c r="K71" s="273"/>
      <c r="L71" s="273"/>
      <c r="M71" s="402"/>
      <c r="N71" s="402"/>
      <c r="O71" s="61"/>
      <c r="P71" s="269"/>
      <c r="R71" s="382"/>
      <c r="S71" s="273"/>
      <c r="T71" s="273"/>
      <c r="U71" s="383"/>
      <c r="V71" s="410"/>
      <c r="W71" s="109"/>
      <c r="X71" s="269"/>
      <c r="Z71" s="537"/>
      <c r="AA71" s="460"/>
      <c r="AB71" s="460"/>
      <c r="AC71" s="470"/>
      <c r="AD71" s="470"/>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c r="C72" s="273"/>
      <c r="D72" s="273"/>
      <c r="E72" s="402"/>
      <c r="F72" s="58"/>
      <c r="G72" s="61"/>
      <c r="H72" s="269"/>
      <c r="J72" s="403"/>
      <c r="K72" s="294"/>
      <c r="L72" s="294"/>
      <c r="M72" s="391"/>
      <c r="N72" s="391"/>
      <c r="O72" s="61"/>
      <c r="P72" s="269"/>
      <c r="R72" s="380"/>
      <c r="S72" s="294"/>
      <c r="T72" s="294"/>
      <c r="U72" s="441"/>
      <c r="V72" s="295"/>
      <c r="W72" s="61"/>
      <c r="X72" s="269"/>
      <c r="Z72" s="516"/>
      <c r="AA72" s="463"/>
      <c r="AB72" s="463"/>
      <c r="AC72" s="474"/>
      <c r="AD72" s="474"/>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c r="C73" s="294"/>
      <c r="D73" s="294"/>
      <c r="E73" s="391"/>
      <c r="F73" s="58"/>
      <c r="G73" s="61"/>
      <c r="H73" s="269"/>
      <c r="J73" s="401"/>
      <c r="K73" s="273"/>
      <c r="L73" s="273"/>
      <c r="M73" s="402"/>
      <c r="N73" s="402"/>
      <c r="O73" s="61"/>
      <c r="P73" s="269"/>
      <c r="R73" s="270"/>
      <c r="S73" s="312"/>
      <c r="T73" s="109"/>
      <c r="U73" s="58"/>
      <c r="V73" s="58"/>
      <c r="W73" s="427"/>
      <c r="X73" s="298"/>
      <c r="Z73" s="537"/>
      <c r="AA73" s="460"/>
      <c r="AB73" s="460"/>
      <c r="AC73" s="470"/>
      <c r="AD73" s="470"/>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c r="C74" s="273"/>
      <c r="D74" s="273"/>
      <c r="E74" s="402"/>
      <c r="F74" s="58"/>
      <c r="G74" s="61"/>
      <c r="H74" s="269"/>
      <c r="J74" s="403"/>
      <c r="K74" s="294"/>
      <c r="L74" s="294"/>
      <c r="M74" s="391"/>
      <c r="N74" s="391"/>
      <c r="O74" s="61"/>
      <c r="P74" s="269"/>
      <c r="R74" s="270"/>
      <c r="S74" s="384"/>
      <c r="T74" s="109"/>
      <c r="U74" s="58"/>
      <c r="V74" s="58"/>
      <c r="W74" s="61"/>
      <c r="X74" s="269"/>
      <c r="Z74" s="516"/>
      <c r="AA74" s="463"/>
      <c r="AB74" s="463"/>
      <c r="AC74" s="474"/>
      <c r="AD74" s="474"/>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c r="C75" s="294"/>
      <c r="D75" s="294"/>
      <c r="E75" s="391"/>
      <c r="F75" s="58"/>
      <c r="G75" s="61"/>
      <c r="H75" s="269"/>
      <c r="J75" s="401"/>
      <c r="K75" s="273"/>
      <c r="L75" s="273"/>
      <c r="M75" s="402"/>
      <c r="N75" s="402"/>
      <c r="O75" s="61"/>
      <c r="P75" s="269"/>
      <c r="R75" s="270"/>
      <c r="S75" s="384"/>
      <c r="T75" s="109"/>
      <c r="U75" s="58"/>
      <c r="V75" s="58"/>
      <c r="W75" s="109"/>
      <c r="X75" s="269"/>
      <c r="Z75" s="476"/>
      <c r="AA75" s="463"/>
      <c r="AB75" s="460"/>
      <c r="AC75" s="470"/>
      <c r="AD75" s="470"/>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c r="C76" s="312"/>
      <c r="D76" s="373"/>
      <c r="E76" s="58"/>
      <c r="F76" s="58"/>
      <c r="G76" s="61"/>
      <c r="H76" s="269"/>
      <c r="J76" s="270"/>
      <c r="K76" s="109"/>
      <c r="L76" s="109"/>
      <c r="M76" s="58"/>
      <c r="N76" s="58"/>
      <c r="O76" s="61"/>
      <c r="P76" s="269"/>
      <c r="R76" s="270"/>
      <c r="S76" s="294"/>
      <c r="T76" s="294"/>
      <c r="U76" s="295"/>
      <c r="V76" s="58"/>
      <c r="W76" s="61"/>
      <c r="X76" s="269"/>
      <c r="Z76" s="476"/>
      <c r="AA76" s="460"/>
      <c r="AB76" s="460"/>
      <c r="AC76" s="461"/>
      <c r="AD76" s="461"/>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c r="C77" s="109"/>
      <c r="D77" s="373"/>
      <c r="E77" s="58"/>
      <c r="F77" s="58"/>
      <c r="G77" s="61"/>
      <c r="H77" s="269"/>
      <c r="J77" s="270"/>
      <c r="K77" s="109"/>
      <c r="L77" s="109"/>
      <c r="M77" s="58"/>
      <c r="N77" s="58"/>
      <c r="O77" s="61"/>
      <c r="P77" s="269"/>
      <c r="R77" s="270"/>
      <c r="S77" s="273"/>
      <c r="T77" s="273"/>
      <c r="U77" s="274"/>
      <c r="V77" s="58"/>
      <c r="W77" s="61"/>
      <c r="X77" s="269"/>
      <c r="Z77" s="476"/>
      <c r="AA77" s="463"/>
      <c r="AB77" s="463"/>
      <c r="AC77" s="464"/>
      <c r="AD77" s="464"/>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c r="C78" s="109"/>
      <c r="D78" s="373"/>
      <c r="E78" s="58"/>
      <c r="F78" s="58"/>
      <c r="G78" s="61"/>
      <c r="H78" s="269"/>
      <c r="J78" s="270"/>
      <c r="K78" s="109"/>
      <c r="L78" s="109"/>
      <c r="M78" s="58"/>
      <c r="N78" s="58"/>
      <c r="O78" s="61"/>
      <c r="P78" s="269"/>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c r="C79" s="294"/>
      <c r="D79" s="294"/>
      <c r="E79" s="391"/>
      <c r="F79" s="370"/>
      <c r="G79" s="195"/>
      <c r="H79" s="371"/>
      <c r="J79" s="270"/>
      <c r="K79" s="109"/>
      <c r="L79" s="109"/>
      <c r="M79" s="58"/>
      <c r="N79" s="58"/>
      <c r="O79" s="61"/>
      <c r="P79" s="269"/>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270"/>
      <c r="C80" s="326"/>
      <c r="D80" s="326"/>
      <c r="E80" s="370"/>
      <c r="F80" s="370"/>
      <c r="G80" s="195"/>
      <c r="H80" s="371"/>
      <c r="J80" s="270"/>
      <c r="K80" s="109"/>
      <c r="L80" s="109"/>
      <c r="M80" s="58"/>
      <c r="N80" s="58"/>
      <c r="O80" s="109"/>
      <c r="P80" s="269"/>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c r="C81" s="273"/>
      <c r="D81" s="273"/>
      <c r="E81" s="402"/>
      <c r="F81" s="274"/>
      <c r="G81" s="326"/>
      <c r="H81" s="371"/>
      <c r="J81" s="270"/>
      <c r="K81" s="109"/>
      <c r="L81" s="109"/>
      <c r="M81" s="58"/>
      <c r="N81" s="58"/>
      <c r="O81" s="109"/>
      <c r="P81" s="269"/>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c r="C82" s="294"/>
      <c r="D82" s="294"/>
      <c r="E82" s="391"/>
      <c r="F82" s="295"/>
      <c r="G82" s="195"/>
      <c r="H82" s="371"/>
      <c r="J82" s="380"/>
      <c r="K82" s="430"/>
      <c r="L82" s="430"/>
      <c r="M82" s="431"/>
      <c r="N82" s="58"/>
      <c r="O82" s="61"/>
      <c r="P82" s="269"/>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270"/>
      <c r="C83" s="326"/>
      <c r="D83" s="326"/>
      <c r="E83" s="370"/>
      <c r="F83" s="385"/>
      <c r="G83" s="195"/>
      <c r="H83" s="371"/>
      <c r="J83" s="382"/>
      <c r="K83" s="405"/>
      <c r="L83" s="405"/>
      <c r="M83" s="504"/>
      <c r="N83" s="58"/>
      <c r="O83" s="61"/>
      <c r="P83" s="269"/>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c r="C84" s="326"/>
      <c r="D84" s="326"/>
      <c r="E84" s="370"/>
      <c r="F84" s="385"/>
      <c r="G84" s="195"/>
      <c r="H84" s="371"/>
      <c r="J84" s="380"/>
      <c r="K84" s="273"/>
      <c r="L84" s="273"/>
      <c r="M84" s="402"/>
      <c r="N84" s="58"/>
      <c r="O84" s="61"/>
      <c r="P84" s="269"/>
      <c r="R84" s="270"/>
      <c r="S84" s="109"/>
      <c r="T84" s="109"/>
      <c r="U84" s="58"/>
      <c r="V84" s="58"/>
      <c r="W84" s="109"/>
      <c r="X84" s="298"/>
      <c r="Z84" s="401"/>
      <c r="AA84" s="460"/>
      <c r="AB84" s="460"/>
      <c r="AC84" s="470"/>
      <c r="AD84" s="470"/>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437"/>
      <c r="C85" s="326"/>
      <c r="D85" s="326"/>
      <c r="E85" s="370"/>
      <c r="F85" s="385"/>
      <c r="G85" s="195"/>
      <c r="H85" s="371"/>
      <c r="J85" s="382"/>
      <c r="K85" s="294"/>
      <c r="L85" s="294"/>
      <c r="M85" s="396"/>
      <c r="N85" s="58"/>
      <c r="O85" s="61"/>
      <c r="P85" s="269"/>
      <c r="R85" s="270"/>
      <c r="S85" s="384"/>
      <c r="T85" s="109"/>
      <c r="U85" s="58"/>
      <c r="V85" s="58"/>
      <c r="W85" s="61"/>
      <c r="X85" s="269"/>
      <c r="Z85" s="516"/>
      <c r="AA85" s="463"/>
      <c r="AB85" s="463"/>
      <c r="AC85" s="474"/>
      <c r="AD85" s="474"/>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369"/>
      <c r="C86" s="326"/>
      <c r="D86" s="326"/>
      <c r="E86" s="370"/>
      <c r="F86" s="385"/>
      <c r="G86" s="326"/>
      <c r="H86" s="371"/>
      <c r="J86" s="380"/>
      <c r="K86" s="294"/>
      <c r="L86" s="294"/>
      <c r="M86" s="396"/>
      <c r="N86" s="391"/>
      <c r="O86" s="61"/>
      <c r="P86" s="269"/>
      <c r="R86" s="270"/>
      <c r="S86" s="294"/>
      <c r="T86" s="411"/>
      <c r="U86" s="295"/>
      <c r="V86" s="58"/>
      <c r="W86" s="61"/>
      <c r="X86" s="269"/>
      <c r="Z86" s="537"/>
      <c r="AA86" s="460"/>
      <c r="AB86" s="460"/>
      <c r="AC86" s="470"/>
      <c r="AD86" s="470"/>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c r="C87" s="326"/>
      <c r="D87" s="326"/>
      <c r="E87" s="370"/>
      <c r="F87" s="385"/>
      <c r="G87" s="326"/>
      <c r="H87" s="386"/>
      <c r="J87" s="382"/>
      <c r="K87" s="273"/>
      <c r="L87" s="273"/>
      <c r="M87" s="541"/>
      <c r="N87" s="402"/>
      <c r="O87" s="109"/>
      <c r="P87" s="269"/>
      <c r="R87" s="270"/>
      <c r="S87" s="273"/>
      <c r="T87" s="413"/>
      <c r="U87" s="274"/>
      <c r="V87" s="58"/>
      <c r="W87" s="61"/>
      <c r="X87" s="269"/>
      <c r="Z87" s="516"/>
      <c r="AA87" s="463"/>
      <c r="AB87" s="463"/>
      <c r="AC87" s="474"/>
      <c r="AD87" s="474"/>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c r="C88" s="326"/>
      <c r="D88" s="326"/>
      <c r="E88" s="370"/>
      <c r="F88" s="385"/>
      <c r="G88" s="195"/>
      <c r="H88" s="371"/>
      <c r="J88" s="382"/>
      <c r="K88" s="430"/>
      <c r="L88" s="430"/>
      <c r="M88" s="542"/>
      <c r="N88" s="431"/>
      <c r="O88" s="109"/>
      <c r="P88" s="269"/>
      <c r="R88" s="270"/>
      <c r="S88" s="294"/>
      <c r="T88" s="411"/>
      <c r="U88" s="295"/>
      <c r="V88" s="58"/>
      <c r="W88" s="61"/>
      <c r="X88" s="269"/>
      <c r="Z88" s="537"/>
      <c r="AA88" s="460"/>
      <c r="AB88" s="460"/>
      <c r="AC88" s="470"/>
      <c r="AD88" s="470"/>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c r="C89" s="326"/>
      <c r="D89" s="326"/>
      <c r="E89" s="370"/>
      <c r="F89" s="385"/>
      <c r="G89" s="326"/>
      <c r="H89" s="371"/>
      <c r="J89" s="543"/>
      <c r="K89" s="536"/>
      <c r="L89" s="536"/>
      <c r="M89" s="544"/>
      <c r="N89" s="545"/>
      <c r="O89" s="536"/>
      <c r="P89" s="546"/>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c r="C90" s="326"/>
      <c r="D90" s="326"/>
      <c r="E90" s="370"/>
      <c r="F90" s="385"/>
      <c r="G90" s="326"/>
      <c r="H90" s="371"/>
      <c r="J90" s="380"/>
      <c r="K90" s="294"/>
      <c r="L90" s="294"/>
      <c r="M90" s="409"/>
      <c r="N90" s="391"/>
      <c r="O90" s="61"/>
      <c r="P90" s="269"/>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c r="C91" s="326"/>
      <c r="D91" s="326"/>
      <c r="E91" s="370"/>
      <c r="F91" s="385"/>
      <c r="G91" s="326"/>
      <c r="H91" s="386"/>
      <c r="J91" s="382"/>
      <c r="K91" s="394"/>
      <c r="L91" s="273"/>
      <c r="M91" s="395"/>
      <c r="N91" s="402"/>
      <c r="O91" s="61"/>
      <c r="P91" s="269"/>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c r="C92" s="326"/>
      <c r="D92" s="326"/>
      <c r="E92" s="370"/>
      <c r="F92" s="385"/>
      <c r="G92" s="326"/>
      <c r="H92" s="371"/>
      <c r="J92" s="380"/>
      <c r="K92" s="294"/>
      <c r="L92" s="294"/>
      <c r="M92" s="409"/>
      <c r="N92" s="391"/>
      <c r="O92" s="61"/>
      <c r="P92" s="269"/>
      <c r="R92" s="270"/>
      <c r="S92" s="548"/>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c r="C93" s="326"/>
      <c r="D93" s="326"/>
      <c r="E93" s="370"/>
      <c r="F93" s="385"/>
      <c r="G93" s="326"/>
      <c r="H93" s="371"/>
      <c r="J93" s="382"/>
      <c r="K93" s="273"/>
      <c r="L93" s="273"/>
      <c r="M93" s="395"/>
      <c r="N93" s="431"/>
      <c r="O93" s="61"/>
      <c r="P93" s="269"/>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c r="C94" s="326"/>
      <c r="D94" s="326"/>
      <c r="E94" s="370"/>
      <c r="F94" s="385"/>
      <c r="G94" s="326"/>
      <c r="H94" s="371"/>
      <c r="J94" s="380"/>
      <c r="K94" s="294"/>
      <c r="L94" s="294"/>
      <c r="M94" s="409"/>
      <c r="N94" s="391"/>
      <c r="O94" s="61"/>
      <c r="P94" s="269"/>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c r="C95" s="326"/>
      <c r="D95" s="326"/>
      <c r="E95" s="370"/>
      <c r="F95" s="385"/>
      <c r="G95" s="326"/>
      <c r="H95" s="371"/>
      <c r="J95" s="382"/>
      <c r="K95" s="273"/>
      <c r="L95" s="273"/>
      <c r="M95" s="395"/>
      <c r="N95" s="431"/>
      <c r="O95" s="61"/>
      <c r="P95" s="269"/>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c r="C96" s="326"/>
      <c r="D96" s="326"/>
      <c r="E96" s="370"/>
      <c r="F96" s="385"/>
      <c r="G96" s="195"/>
      <c r="H96" s="371"/>
      <c r="J96" s="380"/>
      <c r="K96" s="294"/>
      <c r="L96" s="294"/>
      <c r="M96" s="409"/>
      <c r="N96" s="391"/>
      <c r="O96" s="61"/>
      <c r="P96" s="269"/>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c r="AA97" s="463"/>
      <c r="AB97" s="463"/>
      <c r="AC97" s="470"/>
      <c r="AD97" s="470"/>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c r="AA109" s="535"/>
      <c r="AB109" s="273"/>
      <c r="AC109" s="383"/>
      <c r="AD109" s="410"/>
      <c r="AE109" s="61"/>
      <c r="AF109" s="269"/>
      <c r="AH109" s="270"/>
      <c r="AI109" s="61"/>
      <c r="AJ109" s="550"/>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3"/>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5"/>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69"/>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69"/>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69"/>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69"/>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69"/>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69"/>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69"/>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69"/>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69"/>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69"/>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69"/>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69"/>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69"/>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69"/>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69"/>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69"/>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69"/>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69"/>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69"/>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69"/>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69"/>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69"/>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69"/>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69"/>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69"/>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69"/>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69"/>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69"/>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69"/>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69"/>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69"/>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69"/>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69"/>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69"/>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69"/>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69"/>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69"/>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69"/>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69"/>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69"/>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69"/>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69"/>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69"/>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69"/>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69"/>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69"/>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69"/>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69"/>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69"/>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69"/>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69"/>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69"/>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69"/>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69"/>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69"/>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69"/>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69"/>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69"/>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69"/>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69"/>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69"/>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69"/>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69"/>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69"/>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69"/>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69"/>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69"/>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69"/>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69"/>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69"/>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69"/>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69"/>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69"/>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69"/>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69"/>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69"/>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69"/>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69"/>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69"/>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69"/>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69"/>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69"/>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69"/>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69"/>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69"/>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69"/>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69"/>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69"/>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69"/>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69"/>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69"/>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69"/>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69"/>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69"/>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69"/>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69"/>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69"/>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69"/>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69"/>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69"/>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69"/>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69"/>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69"/>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69"/>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69"/>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69"/>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69"/>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69"/>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69"/>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69"/>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69"/>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69"/>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69"/>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69"/>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69"/>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69"/>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69"/>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69"/>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69"/>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69"/>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69"/>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69"/>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69"/>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69"/>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69"/>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69"/>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69"/>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69"/>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69"/>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69"/>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69"/>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69"/>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69"/>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69"/>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69"/>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69"/>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69"/>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69"/>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69"/>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69"/>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69"/>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69"/>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69"/>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69"/>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69"/>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69"/>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69"/>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69"/>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69"/>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69"/>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69"/>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69"/>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69"/>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69"/>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69"/>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69"/>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69"/>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69"/>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69"/>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69"/>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69"/>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69"/>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52"/>
      <c r="C998" s="553"/>
      <c r="D998" s="109"/>
      <c r="E998" s="554"/>
      <c r="F998" s="554"/>
      <c r="G998" s="555"/>
      <c r="H998" s="556" t="b">
        <v>0</v>
      </c>
      <c r="I998" s="258"/>
      <c r="J998" s="194"/>
      <c r="K998" s="61"/>
      <c r="L998" s="61"/>
      <c r="M998" s="81"/>
      <c r="N998" s="81"/>
      <c r="O998" s="61"/>
      <c r="P998" s="269" t="b">
        <v>0</v>
      </c>
      <c r="Q998" s="258"/>
      <c r="Y998" s="258"/>
      <c r="AO998" s="258"/>
      <c r="AW998" s="258"/>
      <c r="BE998" s="258"/>
    </row>
    <row r="999" ht="22.5" customHeight="1">
      <c r="A999" s="368"/>
      <c r="B999" s="552"/>
      <c r="C999" s="109"/>
      <c r="D999" s="109"/>
      <c r="E999" s="554"/>
      <c r="F999" s="554"/>
      <c r="G999" s="555"/>
      <c r="H999" s="556" t="b">
        <v>0</v>
      </c>
      <c r="I999" s="258"/>
      <c r="J999" s="194"/>
      <c r="K999" s="61"/>
      <c r="L999" s="61"/>
      <c r="M999" s="81"/>
      <c r="N999" s="81"/>
      <c r="O999" s="61"/>
      <c r="P999" s="269" t="b">
        <v>0</v>
      </c>
      <c r="Q999" s="258"/>
      <c r="Y999" s="258"/>
      <c r="AO999" s="258"/>
      <c r="AW999" s="258"/>
      <c r="BE999" s="258"/>
    </row>
    <row r="1000" ht="22.5" customHeight="1">
      <c r="A1000" s="368"/>
      <c r="B1000" s="552"/>
      <c r="C1000" s="109"/>
      <c r="D1000" s="109"/>
      <c r="E1000" s="554"/>
      <c r="F1000" s="554"/>
      <c r="G1000" s="555"/>
      <c r="H1000" s="556" t="b">
        <v>0</v>
      </c>
      <c r="I1000" s="258"/>
      <c r="J1000" s="194"/>
      <c r="K1000" s="61"/>
      <c r="L1000" s="61"/>
      <c r="M1000" s="81"/>
      <c r="N1000" s="81"/>
      <c r="O1000" s="61"/>
      <c r="P1000" s="269" t="b">
        <v>0</v>
      </c>
      <c r="Q1000" s="258"/>
      <c r="Y1000" s="258"/>
      <c r="AO1000" s="258"/>
      <c r="AW1000" s="258"/>
      <c r="BE1000" s="258"/>
    </row>
    <row r="1001" ht="22.5" customHeight="1">
      <c r="A1001" s="368"/>
      <c r="B1001" s="552"/>
      <c r="C1001" s="109"/>
      <c r="D1001" s="109"/>
      <c r="E1001" s="554"/>
      <c r="F1001" s="554"/>
      <c r="G1001" s="555"/>
      <c r="H1001" s="556" t="b">
        <v>0</v>
      </c>
      <c r="I1001" s="258"/>
      <c r="J1001" s="194"/>
      <c r="K1001" s="61"/>
      <c r="L1001" s="61"/>
      <c r="M1001" s="81"/>
      <c r="N1001" s="81"/>
      <c r="O1001" s="61"/>
      <c r="P1001" s="269" t="b">
        <v>0</v>
      </c>
      <c r="Q1001" s="258"/>
      <c r="Y1001" s="258"/>
      <c r="AO1001" s="258"/>
      <c r="AW1001" s="258"/>
      <c r="BE1001" s="258"/>
    </row>
    <row r="1002" ht="22.5" customHeight="1">
      <c r="A1002" s="368"/>
      <c r="B1002" s="552"/>
      <c r="C1002" s="109"/>
      <c r="D1002" s="109"/>
      <c r="E1002" s="554"/>
      <c r="F1002" s="554"/>
      <c r="G1002" s="555"/>
      <c r="H1002" s="556" t="b">
        <v>0</v>
      </c>
      <c r="I1002" s="258"/>
      <c r="J1002" s="194"/>
      <c r="K1002" s="61"/>
      <c r="L1002" s="61"/>
      <c r="M1002" s="81"/>
      <c r="N1002" s="81"/>
      <c r="O1002" s="61"/>
      <c r="P1002" s="269" t="b">
        <v>0</v>
      </c>
      <c r="Q1002" s="258"/>
      <c r="Y1002" s="258"/>
      <c r="AO1002" s="258"/>
      <c r="AW1002" s="258"/>
      <c r="BE1002" s="258"/>
    </row>
    <row r="1003" ht="22.5" customHeight="1">
      <c r="A1003" s="368"/>
      <c r="B1003" s="552"/>
      <c r="C1003" s="109"/>
      <c r="D1003" s="109"/>
      <c r="E1003" s="554"/>
      <c r="F1003" s="554"/>
      <c r="G1003" s="555"/>
      <c r="H1003" s="556"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8">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8 O2:O1008"/>
    <dataValidation type="list" allowBlank="1" sqref="AS2:AS992 BI2:BI992 AC2:AC994 M2:M1008">
      <formula1>"Argentina,Colombia,Ecuador,Chile,Paraguay,Uruguay,Peru,Bolivia"</formula1>
    </dataValidation>
  </dataValidations>
  <drawing r:id="rId1"/>
  <tableParts count="8">
    <tablePart r:id="rId10"/>
    <tablePart r:id="rId11"/>
    <tablePart r:id="rId12"/>
    <tablePart r:id="rId13"/>
    <tablePart r:id="rId14"/>
    <tablePart r:id="rId15"/>
    <tablePart r:id="rId16"/>
    <tablePart r:id="rId17"/>
  </tableParts>
</worksheet>
</file>