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1980B216-D204-9348-A9CE-1FD94A9C3AE6}" xr6:coauthVersionLast="47" xr6:coauthVersionMax="47" xr10:uidLastSave="{00000000-0000-0000-0000-000000000000}"/>
  <bookViews>
    <workbookView xWindow="-16180" yWindow="-28800" windowWidth="51200" windowHeight="2880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Inventario!$A$5:$J$6</definedName>
    <definedName name="_xlnm._FilterDatabase" localSheetId="4">'Inventario - EOL'!$A$4:$H$6</definedName>
    <definedName name="_xlnm._FilterDatabase" localSheetId="1">'Inventario - PC'!$A$5:$G$2261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<sst xmlns="http://schemas.openxmlformats.org/spreadsheetml/2006/main" count="225" uniqueCount="144">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</sst>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11">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7" fillId="9" borderId="1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3" fontId="7" fillId="0" borderId="17" xfId="0" applyNumberFormat="1" applyFont="1" applyBorder="1" applyAlignment="1">
      <alignment horizontal="center"/>
    </xf>
    <xf numFmtId="3" fontId="7" fillId="10" borderId="1" xfId="0" applyNumberFormat="1" applyFont="1" applyFill="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xf numFmtId="0" fontId="2" fillId="0" borderId="16" xfId="0" applyFont="1" applyBorder="1" applyAlignment="1">
      <alignment horizontal="center"/>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10" borderId="15" xfId="0" applyFont="1" applyFill="1" applyBorder="1" applyAlignment="1">
      <alignment horizontal="left"/>
    </xf>
    <xf numFmtId="0" fontId="2" fillId="10"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vertical="top"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298" workbookViewId="0">
      <selection activeCell="G12" sqref="G12"/>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70"/>
      <c r="B2" s="70"/>
      <c r="C2" s="70"/>
      <c r="D2" s="70"/>
      <c r="E2" s="70"/>
      <c r="F2" s="71"/>
    </row>
    <row r="3" spans="1:6" ht="17.25" customHeight="1">
      <c r="A3" s="57" t="s">
        <v>126</v>
      </c>
      <c r="B3" s="58"/>
      <c r="C3" s="58"/>
      <c r="D3" s="58"/>
      <c r="E3" s="59"/>
      <c r="F3" s="44">
        <v>7507</v>
      </c>
    </row>
    <row r="4" spans="1:6" ht="17.25" customHeight="1">
      <c r="A4" s="72"/>
      <c r="B4" s="60" t="s">
        <v>127</v>
      </c>
      <c r="C4" s="61"/>
      <c r="D4" s="61"/>
      <c r="E4" s="62"/>
      <c r="F4" s="45">
        <f>F5+F10+F13+F14</f>
        <v>3728</v>
      </c>
    </row>
    <row r="5" spans="1:6" ht="17.25" customHeight="1">
      <c r="A5" s="73"/>
      <c r="B5" s="75"/>
      <c r="C5" s="63" t="s">
        <v>128</v>
      </c>
      <c r="D5" s="64"/>
      <c r="E5" s="65"/>
      <c r="F5" s="46">
        <f>COUNTA(Inventario!B6:B1048576)</f>
        <v>0</v>
      </c>
    </row>
    <row r="6" spans="1:6" ht="17.25" customHeight="1">
      <c r="A6" s="73"/>
      <c r="B6" s="76"/>
      <c r="C6" s="80"/>
      <c r="D6" s="66" t="s">
        <v>129</v>
      </c>
      <c r="E6" s="67"/>
      <c r="F6" s="50">
        <v>1</v>
      </c>
    </row>
    <row r="7" spans="1:6" ht="17.25" customHeight="1">
      <c r="A7" s="73"/>
      <c r="B7" s="76"/>
      <c r="C7" s="81"/>
      <c r="D7" s="66" t="s">
        <v>141</v>
      </c>
      <c r="E7" s="67"/>
      <c r="F7" s="50">
        <v>1</v>
      </c>
    </row>
    <row r="8" spans="1:6" ht="17.25" customHeight="1">
      <c r="A8" s="73"/>
      <c r="B8" s="76"/>
      <c r="C8" s="81"/>
      <c r="D8" s="83"/>
      <c r="E8" s="47" t="s">
        <v>142</v>
      </c>
      <c r="F8" s="30">
        <f>F7-F9</f>
        <v>1</v>
      </c>
    </row>
    <row r="9" spans="1:6" ht="17.25" customHeight="1">
      <c r="A9" s="73"/>
      <c r="B9" s="76"/>
      <c r="C9" s="82"/>
      <c r="D9" s="77"/>
      <c r="E9" s="47" t="s">
        <v>143</v>
      </c>
      <c r="F9" s="49"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73"/>
      <c r="B10" s="76"/>
      <c r="C10" s="63" t="s">
        <v>130</v>
      </c>
      <c r="D10" s="64"/>
      <c r="E10" s="65"/>
      <c r="F10" s="46">
        <f>COUNTA('Inventario - PC'!B6:B1048576)</f>
        <v>1</v>
      </c>
    </row>
    <row r="11" spans="1:6" ht="17.25" customHeight="1">
      <c r="A11" s="73"/>
      <c r="B11" s="76"/>
      <c r="C11" s="78"/>
      <c r="D11" s="68" t="s">
        <v>131</v>
      </c>
      <c r="E11" s="69"/>
      <c r="F11" s="30">
        <f>COUNTIF('Inventario - PC'!F6:F1048576,"SI")</f>
        <v>0</v>
      </c>
    </row>
    <row r="12" spans="1:6" ht="17.25" customHeight="1">
      <c r="A12" s="73"/>
      <c r="B12" s="76"/>
      <c r="C12" s="79"/>
      <c r="D12" s="68" t="s">
        <v>132</v>
      </c>
      <c r="E12" s="69"/>
      <c r="F12" s="30">
        <f>COUNTIF('Inventario - PC'!F6:F1048576,"no")</f>
        <v>0</v>
      </c>
    </row>
    <row r="13" spans="1:6" ht="17.25" customHeight="1">
      <c r="A13" s="73"/>
      <c r="B13" s="76"/>
      <c r="C13" s="63" t="s">
        <v>133</v>
      </c>
      <c r="D13" s="64"/>
      <c r="E13" s="65"/>
      <c r="F13" s="46">
        <v>3726</v>
      </c>
    </row>
    <row r="14" spans="1:6" ht="17.25" customHeight="1">
      <c r="A14" s="73"/>
      <c r="B14" s="77"/>
      <c r="C14" s="63" t="s">
        <v>134</v>
      </c>
      <c r="D14" s="64"/>
      <c r="E14" s="65"/>
      <c r="F14" s="46">
        <f>COUNTA('Inventario Identificados'!A5:A1048576)</f>
        <v>1</v>
      </c>
    </row>
    <row r="15" spans="1:6" ht="17.25" customHeight="1">
      <c r="A15" s="73"/>
      <c r="B15" s="60" t="s">
        <v>135</v>
      </c>
      <c r="C15" s="61"/>
      <c r="D15" s="61"/>
      <c r="E15" s="62"/>
      <c r="F15" s="45">
        <f>COUNTA('Inventario No Identificados'!A5:A1048576)</f>
        <v>1</v>
      </c>
    </row>
    <row r="16" spans="1:6" ht="17.25" customHeight="1">
      <c r="A16" s="74"/>
      <c r="B16" s="60" t="s">
        <v>136</v>
      </c>
      <c r="C16" s="61"/>
      <c r="D16" s="61"/>
      <c r="E16" s="62"/>
      <c r="F16" s="45">
        <f>F3-F4-F15</f>
        <v>3778</v>
      </c>
    </row>
    <row r="17" spans="1:6" ht="17.25" customHeight="1">
      <c r="A17" s="17"/>
      <c r="B17" s="17"/>
      <c r="C17" s="17"/>
      <c r="D17" s="17"/>
      <c r="E17" s="17"/>
      <c r="F17" s="48"/>
    </row>
    <row r="18" spans="1:6" ht="17.25" customHeight="1">
      <c r="A18" s="17"/>
      <c r="B18" s="17"/>
      <c r="C18" s="17"/>
      <c r="D18" s="17"/>
      <c r="E18" s="17"/>
      <c r="F18" s="48"/>
    </row>
    <row r="19" spans="1:6" s="18" customFormat="1" ht="17.25" customHeight="1">
      <c r="A19" s="53" t="s">
        <v>137</v>
      </c>
      <c r="B19" s="54"/>
      <c r="C19" s="54"/>
      <c r="D19" s="54"/>
      <c r="E19" s="54"/>
      <c r="F19" s="55"/>
    </row>
    <row r="20" spans="1:6" ht="17.25" customHeight="1">
      <c r="A20" s="51" t="s">
        <v>138</v>
      </c>
      <c r="B20" s="56"/>
      <c r="C20" s="56"/>
      <c r="D20" s="52"/>
      <c r="E20" s="51"/>
      <c r="F20" s="52"/>
    </row>
    <row r="21" spans="1:6" ht="17.25" customHeight="1">
      <c r="A21" s="51" t="s">
        <v>139</v>
      </c>
      <c r="B21" s="56"/>
      <c r="C21" s="56"/>
      <c r="D21" s="52"/>
      <c r="E21" s="51"/>
      <c r="F21" s="52"/>
    </row>
    <row r="22" spans="1:6" ht="17.25" customHeight="1">
      <c r="A22" s="51" t="s">
        <v>140</v>
      </c>
      <c r="B22" s="56"/>
      <c r="C22" s="56"/>
      <c r="D22" s="52"/>
      <c r="E22" s="51"/>
      <c r="F22" s="52"/>
    </row>
  </sheetData>
  <mergeCells count="25">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 ref="D6:E6"/>
    <mergeCell ref="D7:E7"/>
    <mergeCell ref="E20:F20"/>
    <mergeCell ref="E21:F21"/>
    <mergeCell ref="E22:F22"/>
    <mergeCell ref="A19:F19"/>
    <mergeCell ref="A20:D20"/>
    <mergeCell ref="A21:D21"/>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workbookViewId="0"/>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84" t="s">
        <v>124</v>
      </c>
      <c r="B3" s="85"/>
      <c r="C3" s="85"/>
      <c r="D3" s="85"/>
      <c r="E3" s="85"/>
      <c r="F3" s="85"/>
      <c r="G3" s="85"/>
    </row>
    <row r="4" spans="1:7" s="18" customFormat="1" ht="16" customHeight="1">
      <c r="A4" s="86" t="s">
        <v>100</v>
      </c>
      <c r="B4" s="88" t="s">
        <v>101</v>
      </c>
      <c r="C4" s="88" t="s">
        <v>102</v>
      </c>
      <c r="D4" s="88" t="s">
        <v>103</v>
      </c>
      <c r="E4" s="88" t="s">
        <v>104</v>
      </c>
      <c r="F4" s="88" t="s">
        <v>12</v>
      </c>
      <c r="G4" s="88" t="s">
        <v>112</v>
      </c>
    </row>
    <row r="5" spans="1:7" s="18" customFormat="1" ht="17.25" customHeight="1">
      <c r="A5" s="87"/>
      <c r="B5" s="89"/>
      <c r="C5" s="89"/>
      <c r="D5" s="89"/>
      <c r="E5" s="89"/>
      <c r="F5" s="89"/>
      <c r="G5" s="89"/>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workbookViewId="0"/>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84" t="s">
        <v>123</v>
      </c>
      <c r="B3" s="85"/>
      <c r="C3" s="85"/>
      <c r="D3" s="85"/>
      <c r="E3" s="85"/>
      <c r="F3" s="85"/>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zoomScale="144" workbookViewId="0">
      <pane ySplit="5" topLeftCell="A1048502" activePane="bottomLeft" state="frozen"/>
      <selection pane="bottomLeft"/>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13.5" style="26" bestFit="1"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84" t="s">
        <v>117</v>
      </c>
      <c r="B3" s="85"/>
      <c r="C3" s="85"/>
      <c r="D3" s="85"/>
      <c r="E3" s="85"/>
      <c r="F3" s="85"/>
      <c r="G3" s="85"/>
      <c r="H3" s="84"/>
      <c r="I3" s="84"/>
      <c r="J3" s="85"/>
    </row>
    <row r="4" spans="1:10" s="18" customFormat="1" ht="17.25" customHeight="1">
      <c r="A4" s="90" t="s">
        <v>100</v>
      </c>
      <c r="B4" s="92" t="s">
        <v>101</v>
      </c>
      <c r="C4" s="92" t="s">
        <v>102</v>
      </c>
      <c r="D4" s="88" t="s">
        <v>103</v>
      </c>
      <c r="E4" s="92" t="s">
        <v>104</v>
      </c>
      <c r="F4" s="92" t="s">
        <v>12</v>
      </c>
      <c r="G4" s="92" t="s">
        <v>118</v>
      </c>
      <c r="H4" s="91" t="s">
        <v>119</v>
      </c>
      <c r="I4" s="91"/>
      <c r="J4" s="92" t="s">
        <v>120</v>
      </c>
    </row>
    <row r="5" spans="1:10" ht="17.25" customHeight="1">
      <c r="A5" s="91"/>
      <c r="B5" s="93"/>
      <c r="C5" s="93"/>
      <c r="D5" s="89"/>
      <c r="E5" s="93"/>
      <c r="F5" s="93"/>
      <c r="G5" s="93"/>
      <c r="H5" s="30" t="s">
        <v>121</v>
      </c>
      <c r="I5" s="30" t="s">
        <v>122</v>
      </c>
      <c r="J5" s="93"/>
    </row>
    <row r="6" spans="1:10" ht="18.75" customHeight="1">
      <c r="A6" s="21"/>
      <c r="B6" s="3"/>
      <c r="C6" s="22"/>
      <c r="D6" s="22"/>
      <c r="E6" s="3"/>
      <c r="F6" s="23"/>
      <c r="G6" s="23"/>
      <c r="H6" s="36"/>
      <c r="I6" s="36"/>
      <c r="J6" s="23"/>
    </row>
  </sheetData>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94" t="s">
        <v>110</v>
      </c>
      <c r="B3" s="95"/>
      <c r="C3" s="95"/>
      <c r="D3" s="95"/>
      <c r="E3" s="95"/>
      <c r="F3" s="95"/>
      <c r="G3" s="95"/>
      <c r="H3" s="94"/>
      <c r="I3" s="29"/>
      <c r="J3" s="29"/>
      <c r="K3" s="29"/>
    </row>
    <row r="4" spans="1:11" ht="17.25" customHeight="1">
      <c r="A4" s="96" t="s">
        <v>100</v>
      </c>
      <c r="B4" s="98" t="s">
        <v>101</v>
      </c>
      <c r="C4" s="92" t="s">
        <v>102</v>
      </c>
      <c r="D4" s="88" t="s">
        <v>103</v>
      </c>
      <c r="E4" s="88" t="s">
        <v>111</v>
      </c>
      <c r="F4" s="100" t="s">
        <v>12</v>
      </c>
      <c r="G4" s="88" t="s">
        <v>112</v>
      </c>
      <c r="H4" s="96" t="s">
        <v>113</v>
      </c>
    </row>
    <row r="5" spans="1:11" ht="17.25" customHeight="1">
      <c r="A5" s="97"/>
      <c r="B5" s="99"/>
      <c r="C5" s="93"/>
      <c r="D5" s="89"/>
      <c r="E5" s="89"/>
      <c r="F5" s="101"/>
      <c r="G5" s="89"/>
      <c r="H5" s="97"/>
    </row>
    <row r="6" spans="1:11" ht="17.25" customHeight="1">
      <c r="A6" s="31">
        <v>1</v>
      </c>
      <c r="B6" s="32" t="s">
        <v>114</v>
      </c>
      <c r="C6" s="33" t="s">
        <v>115</v>
      </c>
      <c r="D6" s="33"/>
      <c r="E6" s="33" t="s">
        <v>116</v>
      </c>
      <c r="F6" s="32"/>
      <c r="G6" s="32"/>
      <c r="H6" s="31">
        <v>10</v>
      </c>
    </row>
  </sheetData>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4" t="s">
        <v>109</v>
      </c>
      <c r="B3" s="85"/>
      <c r="C3" s="85"/>
      <c r="D3" s="85"/>
      <c r="E3" s="85"/>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4" t="s">
        <v>99</v>
      </c>
      <c r="B3" s="85"/>
      <c r="C3" s="85"/>
      <c r="D3" s="85"/>
      <c r="E3" s="85"/>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102" t="s">
        <v>16</v>
      </c>
      <c r="C5" s="4"/>
      <c r="D5" s="4" t="s">
        <v>17</v>
      </c>
      <c r="E5" s="105" t="s">
        <v>18</v>
      </c>
      <c r="F5" s="108" t="s">
        <v>10</v>
      </c>
      <c r="G5" s="105" t="s">
        <v>19</v>
      </c>
    </row>
    <row r="6" spans="2:7" ht="17.25" customHeight="1">
      <c r="B6" s="103"/>
      <c r="C6" s="4"/>
      <c r="D6" s="8" t="s">
        <v>20</v>
      </c>
      <c r="E6" s="106"/>
      <c r="F6" s="109"/>
      <c r="G6" s="106"/>
    </row>
    <row r="7" spans="2:7" ht="17.25" customHeight="1">
      <c r="B7" s="103"/>
      <c r="C7" s="4"/>
      <c r="D7" s="4" t="s">
        <v>21</v>
      </c>
      <c r="E7" s="106"/>
      <c r="F7" s="109"/>
      <c r="G7" s="106"/>
    </row>
    <row r="8" spans="2:7" ht="17.25" customHeight="1">
      <c r="B8" s="104"/>
      <c r="C8" s="4"/>
      <c r="D8" s="10" t="s">
        <v>22</v>
      </c>
      <c r="E8" s="107"/>
      <c r="F8" s="110"/>
      <c r="G8" s="107"/>
    </row>
    <row r="9" spans="2:7" ht="17.25" customHeight="1">
      <c r="B9" s="9" t="s">
        <v>16</v>
      </c>
      <c r="C9" s="4"/>
      <c r="D9" s="4" t="s">
        <v>23</v>
      </c>
      <c r="E9" s="7" t="s">
        <v>24</v>
      </c>
      <c r="F9" s="6" t="s">
        <v>10</v>
      </c>
      <c r="G9" s="11" t="s">
        <v>19</v>
      </c>
    </row>
    <row r="10" spans="2:7" ht="17.25" customHeight="1">
      <c r="B10" s="102" t="s">
        <v>25</v>
      </c>
      <c r="C10" s="4"/>
      <c r="D10" s="4" t="s">
        <v>26</v>
      </c>
      <c r="E10" s="105" t="s">
        <v>27</v>
      </c>
      <c r="F10" s="108" t="s">
        <v>10</v>
      </c>
      <c r="G10" s="105" t="s">
        <v>28</v>
      </c>
    </row>
    <row r="11" spans="2:7" ht="17.25" customHeight="1">
      <c r="B11" s="104"/>
      <c r="C11" s="4"/>
      <c r="D11" s="4" t="s">
        <v>29</v>
      </c>
      <c r="E11" s="107"/>
      <c r="F11" s="110"/>
      <c r="G11" s="107"/>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102" t="s">
        <v>16</v>
      </c>
      <c r="C30" s="4" t="s">
        <v>86</v>
      </c>
      <c r="D30" s="3" t="s">
        <v>87</v>
      </c>
      <c r="E30" s="105" t="s">
        <v>88</v>
      </c>
      <c r="F30" s="108" t="s">
        <v>10</v>
      </c>
      <c r="G30" s="105" t="s">
        <v>19</v>
      </c>
    </row>
    <row r="31" spans="2:7" ht="17.25" customHeight="1">
      <c r="B31" s="103"/>
      <c r="C31" s="4"/>
      <c r="D31" s="3" t="s">
        <v>89</v>
      </c>
      <c r="E31" s="106"/>
      <c r="F31" s="109"/>
      <c r="G31" s="106"/>
    </row>
    <row r="32" spans="2:7" ht="17.25" customHeight="1">
      <c r="B32" s="104"/>
      <c r="C32" s="4"/>
      <c r="D32" s="3" t="s">
        <v>90</v>
      </c>
      <c r="E32" s="107"/>
      <c r="F32" s="110"/>
      <c r="G32" s="107"/>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lpstr>Inventario!_FilterDatabase</vt:lpstr>
      <vt:lpstr>'Inventario - EOL'!_FilterDatabase</vt:lpstr>
      <vt:lpstr>'Inventario - PC'!_FilterDatabase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2025-08-07T00:48:55Z</dcterms:modified>
</cp:coreProperties>
</file>