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Videos\Universidad\2024-I\FINANZAS E INGENIERÍA ECONÓMICA\TrabajoFinal\TF\"/>
    </mc:Choice>
  </mc:AlternateContent>
  <xr:revisionPtr revIDLastSave="0" documentId="13_ncr:1_{76EA6EEB-C03E-4BF5-92E7-367347A88F5F}" xr6:coauthVersionLast="47" xr6:coauthVersionMax="47" xr10:uidLastSave="{00000000-0000-0000-0000-000000000000}"/>
  <bookViews>
    <workbookView xWindow="-120" yWindow="-120" windowWidth="20730" windowHeight="11760" xr2:uid="{342FDBCD-2E17-4B25-8925-429E3F1CB52D}"/>
  </bookViews>
  <sheets>
    <sheet name="Valor Futuro" sheetId="2" r:id="rId1"/>
    <sheet name="Compras de anualidad" sheetId="1" r:id="rId2"/>
    <sheet name="Gráfico1" sheetId="3" state="hidden" r:id="rId3"/>
    <sheet name="Gráfico2" sheetId="4" state="hidden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1" i="1" l="1"/>
  <c r="I22" i="1" s="1"/>
  <c r="I23" i="1" s="1"/>
  <c r="F24" i="1"/>
  <c r="F27" i="1" s="1"/>
  <c r="F25" i="1"/>
  <c r="G25" i="1" s="1"/>
  <c r="D11" i="2"/>
  <c r="D10" i="2"/>
  <c r="D15" i="2" s="1"/>
  <c r="F26" i="1"/>
  <c r="D16" i="2"/>
  <c r="G8" i="2"/>
  <c r="D12" i="2"/>
  <c r="F28" i="1" l="1"/>
  <c r="I15" i="1" s="1"/>
  <c r="D17" i="2"/>
  <c r="F29" i="1" l="1"/>
  <c r="I15" i="2"/>
  <c r="I19" i="2" s="1"/>
  <c r="I17" i="1" l="1"/>
  <c r="I18" i="1" s="1"/>
  <c r="G11" i="2"/>
  <c r="I8" i="2"/>
  <c r="F17" i="2" s="1"/>
  <c r="H11" i="1"/>
  <c r="H12" i="1"/>
  <c r="H13" i="1"/>
  <c r="H10" i="1"/>
  <c r="H40" i="1"/>
  <c r="I40" i="1"/>
  <c r="F40" i="1"/>
  <c r="G40" i="1"/>
  <c r="I30" i="1" l="1"/>
  <c r="F30" i="1"/>
  <c r="I24" i="1"/>
  <c r="I25" i="1" s="1"/>
</calcChain>
</file>

<file path=xl/sharedStrings.xml><?xml version="1.0" encoding="utf-8"?>
<sst xmlns="http://schemas.openxmlformats.org/spreadsheetml/2006/main" count="94" uniqueCount="56">
  <si>
    <t>Cronograma de Pago para un crédito en una frutería en soles</t>
  </si>
  <si>
    <t xml:space="preserve">Sistema de pago de estilo anualidad simple vencida </t>
  </si>
  <si>
    <t>Valor del crédito:</t>
  </si>
  <si>
    <t>TEA:</t>
  </si>
  <si>
    <t>Plazo del crédito:</t>
  </si>
  <si>
    <t>¿?</t>
  </si>
  <si>
    <t>Crédito Financiado:</t>
  </si>
  <si>
    <t>Determinamos:</t>
  </si>
  <si>
    <t>PERÍODO</t>
  </si>
  <si>
    <t>CUOTA</t>
  </si>
  <si>
    <t>1)</t>
  </si>
  <si>
    <t>2)</t>
  </si>
  <si>
    <t>Sistema de pago de estilo valor futuro a tasas nominales o efectivas</t>
  </si>
  <si>
    <t>Valor futuro:</t>
  </si>
  <si>
    <t>Pago de un crédito en una licorería en soles</t>
  </si>
  <si>
    <t xml:space="preserve"> </t>
  </si>
  <si>
    <t>Fecha Pago</t>
  </si>
  <si>
    <t>Interes</t>
  </si>
  <si>
    <t>TEM</t>
  </si>
  <si>
    <t>VF</t>
  </si>
  <si>
    <t>ID_Credito</t>
  </si>
  <si>
    <t>Cuota</t>
  </si>
  <si>
    <t>TEA</t>
  </si>
  <si>
    <t>ANUALIDAD</t>
  </si>
  <si>
    <t>Plazo (meses)</t>
  </si>
  <si>
    <t>Monto Credito</t>
  </si>
  <si>
    <t>Tipo Credito</t>
  </si>
  <si>
    <t>Gracia (dias)</t>
  </si>
  <si>
    <t>Plazo con gracia (Dias)</t>
  </si>
  <si>
    <t>VALOR FUTURO</t>
  </si>
  <si>
    <t>Gracia parcial</t>
  </si>
  <si>
    <t>Gracia total</t>
  </si>
  <si>
    <t>Estado Pago</t>
  </si>
  <si>
    <t>TRUE</t>
  </si>
  <si>
    <t xml:space="preserve">Estado Cuenta </t>
  </si>
  <si>
    <t>Tipo Gracia</t>
  </si>
  <si>
    <t>Total</t>
  </si>
  <si>
    <t>Total a pagar sin mora</t>
  </si>
  <si>
    <t>FF</t>
  </si>
  <si>
    <t>ESTADO PAGO</t>
  </si>
  <si>
    <t>Mes Pago</t>
  </si>
  <si>
    <t>ID_Cliente</t>
  </si>
  <si>
    <t>FechaCompra</t>
  </si>
  <si>
    <t>Intereses</t>
  </si>
  <si>
    <t>Si es negativo es cero</t>
  </si>
  <si>
    <t xml:space="preserve">Interes </t>
  </si>
  <si>
    <t>Pago Final</t>
  </si>
  <si>
    <t>Fecha Compra</t>
  </si>
  <si>
    <t xml:space="preserve">Estado Pago </t>
  </si>
  <si>
    <t>Mes Interes</t>
  </si>
  <si>
    <t>Dias Interes</t>
  </si>
  <si>
    <t>Tasa moratorio mensual</t>
  </si>
  <si>
    <t>TED</t>
  </si>
  <si>
    <t>Plazo (dias)</t>
  </si>
  <si>
    <t>Dias Pago</t>
  </si>
  <si>
    <t>TED: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</si>
</sst>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0%"/>
    <numFmt numFmtId="165" formatCode="0.0000%"/>
    <numFmt numFmtId="166" formatCode="0.000"/>
    <numFmt numFmtId="167" formatCode="0.0000"/>
    <numFmt numFmtId="168" formatCode="0.0000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Arial"/>
      <family val="2"/>
    </font>
    <font>
      <sz val="12"/>
      <name val="Times New Roman"/>
      <family val="1"/>
    </font>
    <font>
      <b/>
      <sz val="11"/>
      <name val="Arial"/>
      <family val="2"/>
    </font>
    <font>
      <b/>
      <sz val="10"/>
      <name val="Arial"/>
      <family val="2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2CF4A3"/>
        <bgColor indexed="64"/>
      </patternFill>
    </fill>
    <fill>
      <patternFill patternType="solid">
        <fgColor theme="0" tint="-4.9989318521683403E-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7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0" borderId="1" xfId="0" applyFont="1" applyBorder="1"/>
    <xf numFmtId="0" fontId="4" fillId="0" borderId="1" xfId="0" applyFont="1" applyBorder="1"/>
    <xf numFmtId="0" fontId="3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2" fontId="0" fillId="0" borderId="0" xfId="0" applyNumberFormat="1"/>
    <xf numFmtId="10" fontId="3" fillId="0" borderId="1" xfId="0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1" xfId="0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2" fontId="4" fillId="0" borderId="1" xfId="0" applyNumberFormat="1" applyFont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6" fillId="4" borderId="3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9" fontId="2" fillId="0" borderId="1" xfId="1" applyFont="1" applyBorder="1" applyAlignment="1">
      <alignment horizontal="center"/>
    </xf>
    <xf numFmtId="165" fontId="2" fillId="0" borderId="1" xfId="1" applyNumberFormat="1" applyFon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0" fontId="7" fillId="0" borderId="0" xfId="0" applyFont="1" applyAlignment="1">
      <alignment horizontal="left"/>
    </xf>
    <xf numFmtId="1" fontId="9" fillId="0" borderId="1" xfId="0" applyNumberFormat="1" applyFont="1" applyBorder="1" applyAlignment="1">
      <alignment horizontal="center" vertical="center"/>
    </xf>
    <xf numFmtId="10" fontId="2" fillId="0" borderId="1" xfId="0" applyNumberFormat="1" applyFont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165" fontId="4" fillId="0" borderId="1" xfId="1" applyNumberFormat="1" applyFont="1" applyBorder="1" applyAlignment="1">
      <alignment horizontal="center"/>
    </xf>
    <xf numFmtId="1" fontId="10" fillId="0" borderId="1" xfId="0" applyNumberFormat="1" applyFont="1" applyBorder="1" applyAlignment="1">
      <alignment horizontal="center" vertical="center"/>
    </xf>
    <xf numFmtId="2" fontId="6" fillId="0" borderId="1" xfId="0" applyNumberFormat="1" applyFont="1" applyBorder="1" applyAlignment="1">
      <alignment horizontal="center"/>
    </xf>
    <xf numFmtId="2" fontId="2" fillId="0" borderId="0" xfId="0" applyNumberFormat="1" applyFont="1" applyFill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0" xfId="0" applyAlignment="1">
      <alignment horizontal="right"/>
    </xf>
    <xf numFmtId="0" fontId="13" fillId="0" borderId="0" xfId="0" applyFont="1" applyAlignment="1">
      <alignment horizontal="right"/>
    </xf>
    <xf numFmtId="0" fontId="12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/>
    </xf>
    <xf numFmtId="14" fontId="0" fillId="0" borderId="1" xfId="0" applyNumberFormat="1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4" fillId="7" borderId="1" xfId="0" applyFont="1" applyFill="1" applyBorder="1" applyAlignment="1">
      <alignment horizontal="center"/>
    </xf>
    <xf numFmtId="0" fontId="8" fillId="0" borderId="1" xfId="0" applyNumberFormat="1" applyFont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 wrapText="1"/>
    </xf>
    <xf numFmtId="2" fontId="8" fillId="0" borderId="1" xfId="0" applyNumberFormat="1" applyFont="1" applyBorder="1" applyAlignment="1">
      <alignment horizontal="center" vertical="center"/>
    </xf>
    <xf numFmtId="2" fontId="0" fillId="0" borderId="1" xfId="0" applyNumberFormat="1" applyBorder="1" applyAlignment="1">
      <alignment horizontal="center"/>
    </xf>
    <xf numFmtId="14" fontId="6" fillId="0" borderId="1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0" fontId="14" fillId="0" borderId="0" xfId="0" applyFont="1"/>
    <xf numFmtId="0" fontId="0" fillId="2" borderId="1" xfId="0" applyFill="1" applyBorder="1" applyAlignment="1">
      <alignment horizontal="center"/>
    </xf>
    <xf numFmtId="167" fontId="6" fillId="0" borderId="1" xfId="0" applyNumberFormat="1" applyFont="1" applyBorder="1" applyAlignment="1">
      <alignment horizontal="center"/>
    </xf>
    <xf numFmtId="167" fontId="10" fillId="0" borderId="1" xfId="0" applyNumberFormat="1" applyFont="1" applyBorder="1" applyAlignment="1">
      <alignment horizontal="center" vertical="center"/>
    </xf>
    <xf numFmtId="167" fontId="10" fillId="6" borderId="1" xfId="0" applyNumberFormat="1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/>
    </xf>
    <xf numFmtId="168" fontId="10" fillId="6" borderId="1" xfId="0" applyNumberFormat="1" applyFont="1" applyFill="1" applyBorder="1" applyAlignment="1">
      <alignment horizontal="center" vertical="center"/>
    </xf>
    <xf numFmtId="168" fontId="10" fillId="0" borderId="1" xfId="0" applyNumberFormat="1" applyFont="1" applyBorder="1" applyAlignment="1">
      <alignment horizontal="center" vertical="center"/>
    </xf>
    <xf numFmtId="167" fontId="0" fillId="0" borderId="0" xfId="0" applyNumberFormat="1"/>
    <xf numFmtId="0" fontId="0" fillId="0" borderId="0" xfId="0" applyAlignment="1">
      <alignment horizontal="center"/>
    </xf>
    <xf numFmtId="168" fontId="15" fillId="0" borderId="0" xfId="0" applyNumberFormat="1" applyFont="1"/>
    <xf numFmtId="0" fontId="16" fillId="0" borderId="0" xfId="0" applyFont="1"/>
    <xf numFmtId="0" fontId="2" fillId="0" borderId="0" xfId="0" applyFont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3" fillId="4" borderId="6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colors>
    <mruColors>
      <color rgb="FF40F65E"/>
      <color rgb="FF2CF4A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'Valor Futuro'!$H$8:$H$12</c:f>
              <c:strCache>
                <c:ptCount val="5"/>
                <c:pt idx="0">
                  <c:v>9</c:v>
                </c:pt>
                <c:pt idx="1">
                  <c:v>Si es negativo es cero</c:v>
                </c:pt>
                <c:pt idx="2">
                  <c:v>Fecha Pago</c:v>
                </c:pt>
                <c:pt idx="3">
                  <c:v>01/11/2024</c:v>
                </c:pt>
                <c:pt idx="4">
                  <c:v>Fecha Compra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'Valor Futuro'!$B$11:$G$19</c:f>
              <c:multiLvlStrCache>
                <c:ptCount val="9"/>
                <c:lvl>
                  <c:pt idx="0">
                    <c:v>503,29</c:v>
                  </c:pt>
                  <c:pt idx="8">
                    <c:v> </c:v>
                  </c:pt>
                </c:lvl>
                <c:lvl>
                  <c:pt idx="0">
                    <c:v>2</c:v>
                  </c:pt>
                  <c:pt idx="2">
                    <c:v>TRUE</c:v>
                  </c:pt>
                  <c:pt idx="3">
                    <c:v>VALOR FUTURO</c:v>
                  </c:pt>
                  <c:pt idx="4">
                    <c:v>30,00%</c:v>
                  </c:pt>
                  <c:pt idx="6">
                    <c:v>3,29</c:v>
                  </c:pt>
                </c:lvl>
                <c:lvl>
                  <c:pt idx="2">
                    <c:v>Estado Cuenta </c:v>
                  </c:pt>
                  <c:pt idx="3">
                    <c:v>Tipo Credito</c:v>
                  </c:pt>
                  <c:pt idx="4">
                    <c:v>TEA</c:v>
                  </c:pt>
                  <c:pt idx="6">
                    <c:v>Interes </c:v>
                  </c:pt>
                </c:lvl>
                <c:lvl>
                  <c:pt idx="0">
                    <c:v>30,00%</c:v>
                  </c:pt>
                  <c:pt idx="1">
                    <c:v>9</c:v>
                  </c:pt>
                  <c:pt idx="2">
                    <c:v>¿?</c:v>
                  </c:pt>
                  <c:pt idx="4">
                    <c:v>500</c:v>
                  </c:pt>
                  <c:pt idx="5">
                    <c:v>0,07291%</c:v>
                  </c:pt>
                  <c:pt idx="6">
                    <c:v>503,2903323</c:v>
                  </c:pt>
                </c:lvl>
                <c:lvl>
                  <c:pt idx="0">
                    <c:v>TEA:</c:v>
                  </c:pt>
                  <c:pt idx="1">
                    <c:v>Plazo del crédito:</c:v>
                  </c:pt>
                  <c:pt idx="2">
                    <c:v>Valor futuro:</c:v>
                  </c:pt>
                  <c:pt idx="4">
                    <c:v>Crédito Financiado:</c:v>
                  </c:pt>
                  <c:pt idx="5">
                    <c:v>TED:</c:v>
                  </c:pt>
                  <c:pt idx="6">
                    <c:v>Valor futuro:</c:v>
                  </c:pt>
                </c:lvl>
                <c:lvl>
                  <c:pt idx="5">
                    <c:v>Determinamos:</c:v>
                  </c:pt>
                  <c:pt idx="6">
                    <c:v>Determinamos:</c:v>
                  </c:pt>
                </c:lvl>
              </c:multiLvlStrCache>
            </c:multiLvlStrRef>
          </c:cat>
          <c:val>
            <c:numRef>
              <c:f>'Valor Futuro'!$H$13:$H$15</c:f>
              <c:numCache>
                <c:formatCode>General</c:formatCode>
                <c:ptCount val="3"/>
                <c:pt idx="0" formatCode="m/d/yyyy">
                  <c:v>45352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DF-4441-B285-9CDBCED3A8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2946063"/>
        <c:axId val="1233119359"/>
      </c:barChart>
      <c:catAx>
        <c:axId val="1322946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233119359"/>
        <c:crosses val="autoZero"/>
        <c:auto val="1"/>
        <c:lblAlgn val="ctr"/>
        <c:lblOffset val="100"/>
        <c:noMultiLvlLbl val="0"/>
      </c:catAx>
      <c:valAx>
        <c:axId val="1233119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3229460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'Valor Futuro'!$D$21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'Valor Futuro'!#REF!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B7-45EC-A995-6B74B17808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7608559"/>
        <c:axId val="1237239183"/>
      </c:barChart>
      <c:catAx>
        <c:axId val="13276085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237239183"/>
        <c:crosses val="autoZero"/>
        <c:auto val="1"/>
        <c:lblAlgn val="ctr"/>
        <c:lblOffset val="100"/>
        <c:noMultiLvlLbl val="0"/>
      </c:catAx>
      <c:valAx>
        <c:axId val="1237239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327608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3C495F6-843E-41C9-8A7F-1E43A1BAD112}">
  <sheetPr/>
  <sheetViews>
    <sheetView zoomScale="8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F95EBDF-E642-4BE8-AA1F-6ED02EAE7E60}">
  <sheetPr/>
  <sheetViews>
    <sheetView zoomScale="88" workbookViewId="0" zoomToFit="1"/>
  </sheetViews>
  <pageMargins left="0.7" right="0.7" top="0.75" bottom="0.75" header="0.3" footer="0.3"/>
  <drawing r:id="rId1"/>
</chartsheet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721723</xdr:colOff>
      <xdr:row>19</xdr:row>
      <xdr:rowOff>140195</xdr:rowOff>
    </xdr:from>
    <xdr:ext cx="1516673" cy="2385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3FB52B22-1FE1-4DD2-8B39-9B78E2FAD5B2}"/>
                </a:ext>
              </a:extLst>
            </xdr:cNvPr>
            <xdr:cNvSpPr txBox="1"/>
          </xdr:nvSpPr>
          <xdr:spPr>
            <a:xfrm>
              <a:off x="5792964" y="3838523"/>
              <a:ext cx="1516673" cy="2385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ES" sz="1100" b="0" i="0">
                  <a:latin typeface="+mn-lt"/>
                </a:rPr>
                <a:t>TEM</a:t>
              </a:r>
              <a:r>
                <a:rPr lang="es-ES" sz="1100" b="0" i="0" baseline="0">
                  <a:latin typeface="+mn-lt"/>
                </a:rPr>
                <a:t>D</a:t>
              </a:r>
              <a14:m>
                <m:oMath xmlns:m="http://schemas.openxmlformats.org/officeDocument/2006/math">
                  <m:r>
                    <a:rPr lang="es-ES" sz="1100" b="0" i="1">
                      <a:latin typeface="Cambria Math" panose="02040503050406030204" pitchFamily="18" charset="0"/>
                    </a:rPr>
                    <m:t>=</m:t>
                  </m:r>
                  <m:sSup>
                    <m:sSupPr>
                      <m:ctrlPr>
                        <a:rPr lang="es-ES" sz="1100" b="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d>
                        <m:dPr>
                          <m:ctrlPr>
                            <a:rPr lang="es-ES" sz="1100" b="0" i="1"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r>
                            <a:rPr lang="es-ES" sz="1100" b="0" i="1">
                              <a:latin typeface="Cambria Math" panose="02040503050406030204" pitchFamily="18" charset="0"/>
                            </a:rPr>
                            <m:t>1+</m:t>
                          </m:r>
                          <m:r>
                            <a:rPr lang="es-PE" sz="1100" b="0" i="1">
                              <a:latin typeface="Cambria Math" panose="02040503050406030204" pitchFamily="18" charset="0"/>
                            </a:rPr>
                            <m:t>15</m:t>
                          </m:r>
                          <m:r>
                            <a:rPr lang="es-ES" sz="1100" b="0" i="1">
                              <a:latin typeface="Cambria Math" panose="02040503050406030204" pitchFamily="18" charset="0"/>
                            </a:rPr>
                            <m:t>%</m:t>
                          </m:r>
                        </m:e>
                      </m:d>
                    </m:e>
                    <m:sup>
                      <m:f>
                        <m:fPr>
                          <m:ctrlPr>
                            <a:rPr lang="es-ES" sz="1100" b="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r>
                            <a:rPr lang="es-ES" sz="1100" b="0" i="1">
                              <a:latin typeface="Cambria Math" panose="02040503050406030204" pitchFamily="18" charset="0"/>
                            </a:rPr>
                            <m:t>1</m:t>
                          </m:r>
                        </m:num>
                        <m:den>
                          <m:r>
                            <a:rPr lang="es-ES" sz="1100" b="0" i="1">
                              <a:latin typeface="Cambria Math" panose="02040503050406030204" pitchFamily="18" charset="0"/>
                            </a:rPr>
                            <m:t>360</m:t>
                          </m:r>
                        </m:den>
                      </m:f>
                    </m:sup>
                  </m:sSup>
                  <m:r>
                    <a:rPr lang="es-ES" sz="1100" b="0" i="1">
                      <a:latin typeface="Cambria Math" panose="02040503050406030204" pitchFamily="18" charset="0"/>
                    </a:rPr>
                    <m:t> </m:t>
                  </m:r>
                </m:oMath>
              </a14:m>
              <a:r>
                <a:rPr lang="es-PE" sz="1050" b="0"/>
                <a:t>-1</a:t>
              </a:r>
              <a:endParaRPr lang="es-PE" sz="1100" b="0"/>
            </a:p>
          </xdr:txBody>
        </xdr:sp>
      </mc:Choice>
      <mc:Fallback xmlns="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3FB52B22-1FE1-4DD2-8B39-9B78E2FAD5B2}"/>
                </a:ext>
              </a:extLst>
            </xdr:cNvPr>
            <xdr:cNvSpPr txBox="1"/>
          </xdr:nvSpPr>
          <xdr:spPr>
            <a:xfrm>
              <a:off x="5792964" y="3838523"/>
              <a:ext cx="1516673" cy="2385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ES" sz="1100" b="0" i="0">
                  <a:latin typeface="+mn-lt"/>
                </a:rPr>
                <a:t>TEM</a:t>
              </a:r>
              <a:r>
                <a:rPr lang="es-ES" sz="1100" b="0" i="0" baseline="0">
                  <a:latin typeface="+mn-lt"/>
                </a:rPr>
                <a:t>D</a:t>
              </a:r>
              <a:r>
                <a:rPr lang="es-ES" sz="1100" b="0" i="0">
                  <a:latin typeface="Cambria Math" panose="02040503050406030204" pitchFamily="18" charset="0"/>
                </a:rPr>
                <a:t>=(1+</a:t>
              </a:r>
              <a:r>
                <a:rPr lang="es-PE" sz="1100" b="0" i="0">
                  <a:latin typeface="Cambria Math" panose="02040503050406030204" pitchFamily="18" charset="0"/>
                </a:rPr>
                <a:t>15</a:t>
              </a:r>
              <a:r>
                <a:rPr lang="es-ES" sz="1100" b="0" i="0">
                  <a:latin typeface="Cambria Math" panose="02040503050406030204" pitchFamily="18" charset="0"/>
                </a:rPr>
                <a:t>%)^(1/360)  </a:t>
              </a:r>
              <a:r>
                <a:rPr lang="es-PE" sz="1050" b="0"/>
                <a:t>-1</a:t>
              </a:r>
              <a:endParaRPr lang="es-PE" sz="1100" b="0"/>
            </a:p>
          </xdr:txBody>
        </xdr:sp>
      </mc:Fallback>
    </mc:AlternateContent>
    <xdr:clientData/>
  </xdr:oneCellAnchor>
  <xdr:oneCellAnchor>
    <xdr:from>
      <xdr:col>8</xdr:col>
      <xdr:colOff>71684</xdr:colOff>
      <xdr:row>12</xdr:row>
      <xdr:rowOff>184481</xdr:rowOff>
    </xdr:from>
    <xdr:ext cx="1397241" cy="1744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ABD8861C-4062-C25C-0F3C-6B9D14E20B52}"/>
                </a:ext>
              </a:extLst>
            </xdr:cNvPr>
            <xdr:cNvSpPr txBox="1"/>
          </xdr:nvSpPr>
          <xdr:spPr>
            <a:xfrm>
              <a:off x="9436263" y="2530639"/>
              <a:ext cx="1397241" cy="1744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100" b="0" i="1">
                        <a:latin typeface="Cambria Math" panose="02040503050406030204" pitchFamily="18" charset="0"/>
                      </a:rPr>
                      <m:t>1000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𝑥</m:t>
                    </m:r>
                    <m:sSup>
                      <m:sSupPr>
                        <m:ctrlPr>
                          <a:rPr lang="es-E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s-PE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s-PE" sz="1100" i="1">
                                <a:latin typeface="Cambria Math" panose="02040503050406030204" pitchFamily="18" charset="0"/>
                              </a:rPr>
                              <m:t>1+</m:t>
                            </m:r>
                            <m:r>
                              <a:rPr lang="es-ES" sz="1100" b="0" i="1">
                                <a:latin typeface="Cambria Math" panose="02040503050406030204" pitchFamily="18" charset="0"/>
                              </a:rPr>
                              <m:t>1.1715</m:t>
                            </m:r>
                            <m:r>
                              <a:rPr lang="es-PE" sz="1100" i="1">
                                <a:latin typeface="Cambria Math" panose="02040503050406030204" pitchFamily="18" charset="0"/>
                              </a:rPr>
                              <m:t>%</m:t>
                            </m:r>
                          </m:e>
                        </m:d>
                      </m:e>
                      <m:sup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7</m:t>
                        </m:r>
                      </m:sup>
                    </m:sSup>
                  </m:oMath>
                </m:oMathPara>
              </a14:m>
              <a:endParaRPr lang="es-PE" sz="1100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ABD8861C-4062-C25C-0F3C-6B9D14E20B52}"/>
                </a:ext>
              </a:extLst>
            </xdr:cNvPr>
            <xdr:cNvSpPr txBox="1"/>
          </xdr:nvSpPr>
          <xdr:spPr>
            <a:xfrm>
              <a:off x="9436263" y="2530639"/>
              <a:ext cx="1397241" cy="1744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100" b="0" i="0">
                  <a:latin typeface="Cambria Math" panose="02040503050406030204" pitchFamily="18" charset="0"/>
                </a:rPr>
                <a:t>1000𝑥</a:t>
              </a:r>
              <a:r>
                <a:rPr lang="es-PE" sz="1100" i="0">
                  <a:latin typeface="Cambria Math" panose="02040503050406030204" pitchFamily="18" charset="0"/>
                </a:rPr>
                <a:t>(1+</a:t>
              </a:r>
              <a:r>
                <a:rPr lang="es-ES" sz="1100" b="0" i="0">
                  <a:latin typeface="Cambria Math" panose="02040503050406030204" pitchFamily="18" charset="0"/>
                </a:rPr>
                <a:t>1.1715</a:t>
              </a:r>
              <a:r>
                <a:rPr lang="es-PE" sz="1100" i="0">
                  <a:latin typeface="Cambria Math" panose="02040503050406030204" pitchFamily="18" charset="0"/>
                </a:rPr>
                <a:t>%)</a:t>
              </a:r>
              <a:r>
                <a:rPr lang="es-ES" sz="1100" b="0" i="0">
                  <a:latin typeface="Cambria Math" panose="02040503050406030204" pitchFamily="18" charset="0"/>
                </a:rPr>
                <a:t>^7</a:t>
              </a:r>
              <a:endParaRPr lang="es-PE" sz="1100"/>
            </a:p>
          </xdr:txBody>
        </xdr:sp>
      </mc:Fallback>
    </mc:AlternateContent>
    <xdr:clientData/>
  </xdr:oneCellAnchor>
  <xdr:oneCellAnchor>
    <xdr:from>
      <xdr:col>4</xdr:col>
      <xdr:colOff>271581</xdr:colOff>
      <xdr:row>18</xdr:row>
      <xdr:rowOff>1126</xdr:rowOff>
    </xdr:from>
    <xdr:ext cx="1755737" cy="31290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91DEF5B5-1940-4FA6-A781-FB55367F6728}"/>
                </a:ext>
              </a:extLst>
            </xdr:cNvPr>
            <xdr:cNvSpPr txBox="1"/>
          </xdr:nvSpPr>
          <xdr:spPr>
            <a:xfrm>
              <a:off x="5342822" y="3502385"/>
              <a:ext cx="1755737" cy="3129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1200" b="0" i="0">
                  <a:latin typeface="+mn-lt"/>
                </a:rPr>
                <a:t> I</a:t>
              </a:r>
              <a14:m>
                <m:oMath xmlns:m="http://schemas.openxmlformats.org/officeDocument/2006/math">
                  <m:r>
                    <a:rPr lang="es-ES" sz="1200" b="0" i="1">
                      <a:latin typeface="Cambria Math" panose="02040503050406030204" pitchFamily="18" charset="0"/>
                    </a:rPr>
                    <m:t>=500</m:t>
                  </m:r>
                  <m:r>
                    <a:rPr lang="es-ES" sz="1200" b="0" i="1">
                      <a:latin typeface="Cambria Math" panose="02040503050406030204" pitchFamily="18" charset="0"/>
                    </a:rPr>
                    <m:t>𝑥</m:t>
                  </m:r>
                  <m:r>
                    <a:rPr lang="es-ES" sz="1200" b="0" i="1">
                      <a:latin typeface="Cambria Math" panose="02040503050406030204" pitchFamily="18" charset="0"/>
                    </a:rPr>
                    <m:t>(</m:t>
                  </m:r>
                  <m:sSup>
                    <m:sSupPr>
                      <m:ctrlPr>
                        <a:rPr lang="es-ES" sz="1200" b="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d>
                        <m:dPr>
                          <m:ctrlPr>
                            <a:rPr lang="es-ES" sz="1200" b="0" i="1"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r>
                            <a:rPr lang="es-ES" sz="1200" b="0" i="1">
                              <a:latin typeface="Cambria Math" panose="02040503050406030204" pitchFamily="18" charset="0"/>
                            </a:rPr>
                            <m:t>1+</m:t>
                          </m:r>
                          <m:f>
                            <m:fPr>
                              <m:ctrlPr>
                                <a:rPr lang="es-ES" sz="1200" b="0" i="1">
                                  <a:latin typeface="Cambria Math" panose="02040503050406030204" pitchFamily="18" charset="0"/>
                                </a:rPr>
                              </m:ctrlPr>
                            </m:fPr>
                            <m:num>
                              <m:r>
                                <a:rPr lang="es-ES" sz="1200" b="0" i="1">
                                  <a:latin typeface="Cambria Math" panose="02040503050406030204" pitchFamily="18" charset="0"/>
                                </a:rPr>
                                <m:t>10%</m:t>
                              </m:r>
                            </m:num>
                            <m:den>
                              <m:r>
                                <a:rPr lang="es-ES" sz="1200" b="0" i="1">
                                  <a:latin typeface="Cambria Math" panose="02040503050406030204" pitchFamily="18" charset="0"/>
                                </a:rPr>
                                <m:t>30</m:t>
                              </m:r>
                            </m:den>
                          </m:f>
                        </m:e>
                      </m:d>
                    </m:e>
                    <m:sup>
                      <m:r>
                        <a:rPr lang="es-ES" sz="1200" b="0" i="1">
                          <a:latin typeface="Cambria Math" panose="02040503050406030204" pitchFamily="18" charset="0"/>
                        </a:rPr>
                        <m:t>60</m:t>
                      </m:r>
                    </m:sup>
                  </m:sSup>
                  <m:r>
                    <a:rPr lang="es-ES" sz="1200" b="0" i="1">
                      <a:latin typeface="Cambria Math" panose="02040503050406030204" pitchFamily="18" charset="0"/>
                    </a:rPr>
                    <m:t>−1)</m:t>
                  </m:r>
                </m:oMath>
              </a14:m>
              <a:endParaRPr lang="es-PE" sz="1200"/>
            </a:p>
          </xdr:txBody>
        </xdr:sp>
      </mc:Choice>
      <mc:Fallback xmlns="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91DEF5B5-1940-4FA6-A781-FB55367F6728}"/>
                </a:ext>
              </a:extLst>
            </xdr:cNvPr>
            <xdr:cNvSpPr txBox="1"/>
          </xdr:nvSpPr>
          <xdr:spPr>
            <a:xfrm>
              <a:off x="5342822" y="3502385"/>
              <a:ext cx="1755737" cy="3129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1200" b="0" i="0">
                  <a:latin typeface="+mn-lt"/>
                </a:rPr>
                <a:t> I</a:t>
              </a:r>
              <a:r>
                <a:rPr lang="es-ES" sz="1200" b="0" i="0">
                  <a:latin typeface="Cambria Math" panose="02040503050406030204" pitchFamily="18" charset="0"/>
                </a:rPr>
                <a:t>=500𝑥((1+(10%)/30)^60−1)</a:t>
              </a:r>
              <a:endParaRPr lang="es-PE" sz="12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678410</xdr:colOff>
      <xdr:row>25</xdr:row>
      <xdr:rowOff>116324</xdr:rowOff>
    </xdr:from>
    <xdr:ext cx="1755737" cy="31290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57036BA8-E573-45B8-AE5F-FE6833F80178}"/>
                </a:ext>
              </a:extLst>
            </xdr:cNvPr>
            <xdr:cNvSpPr txBox="1"/>
          </xdr:nvSpPr>
          <xdr:spPr>
            <a:xfrm>
              <a:off x="8256997" y="4994781"/>
              <a:ext cx="1755737" cy="3129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1200" b="0" i="0">
                  <a:latin typeface="+mn-lt"/>
                </a:rPr>
                <a:t> I</a:t>
              </a:r>
              <a14:m>
                <m:oMath xmlns:m="http://schemas.openxmlformats.org/officeDocument/2006/math">
                  <m:r>
                    <a:rPr lang="es-ES" sz="1200" b="0" i="1">
                      <a:latin typeface="Cambria Math" panose="02040503050406030204" pitchFamily="18" charset="0"/>
                    </a:rPr>
                    <m:t>=300</m:t>
                  </m:r>
                  <m:r>
                    <a:rPr lang="es-ES" sz="1200" b="0" i="1">
                      <a:latin typeface="Cambria Math" panose="02040503050406030204" pitchFamily="18" charset="0"/>
                    </a:rPr>
                    <m:t>𝑥</m:t>
                  </m:r>
                  <m:r>
                    <a:rPr lang="es-ES" sz="1200" b="0" i="1">
                      <a:latin typeface="Cambria Math" panose="02040503050406030204" pitchFamily="18" charset="0"/>
                    </a:rPr>
                    <m:t>(</m:t>
                  </m:r>
                  <m:sSup>
                    <m:sSupPr>
                      <m:ctrlPr>
                        <a:rPr lang="es-ES" sz="1200" b="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d>
                        <m:dPr>
                          <m:ctrlPr>
                            <a:rPr lang="es-ES" sz="1200" b="0" i="1"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r>
                            <a:rPr lang="es-ES" sz="1200" b="0" i="1">
                              <a:latin typeface="Cambria Math" panose="02040503050406030204" pitchFamily="18" charset="0"/>
                            </a:rPr>
                            <m:t>1+</m:t>
                          </m:r>
                          <m:f>
                            <m:fPr>
                              <m:ctrlPr>
                                <a:rPr lang="es-ES" sz="1200" b="0" i="1">
                                  <a:latin typeface="Cambria Math" panose="02040503050406030204" pitchFamily="18" charset="0"/>
                                </a:rPr>
                              </m:ctrlPr>
                            </m:fPr>
                            <m:num>
                              <m:r>
                                <a:rPr lang="es-ES" sz="1200" b="0" i="1">
                                  <a:latin typeface="Cambria Math" panose="02040503050406030204" pitchFamily="18" charset="0"/>
                                </a:rPr>
                                <m:t>10%</m:t>
                              </m:r>
                            </m:num>
                            <m:den>
                              <m:r>
                                <a:rPr lang="es-ES" sz="1200" b="0" i="1">
                                  <a:latin typeface="Cambria Math" panose="02040503050406030204" pitchFamily="18" charset="0"/>
                                </a:rPr>
                                <m:t>30</m:t>
                              </m:r>
                            </m:den>
                          </m:f>
                        </m:e>
                      </m:d>
                    </m:e>
                    <m:sup>
                      <m:r>
                        <a:rPr lang="es-ES" sz="1200" b="0" i="1">
                          <a:latin typeface="Cambria Math" panose="02040503050406030204" pitchFamily="18" charset="0"/>
                        </a:rPr>
                        <m:t>60</m:t>
                      </m:r>
                    </m:sup>
                  </m:sSup>
                  <m:r>
                    <a:rPr lang="es-ES" sz="1200" b="0" i="1">
                      <a:latin typeface="Cambria Math" panose="02040503050406030204" pitchFamily="18" charset="0"/>
                    </a:rPr>
                    <m:t>−1)</m:t>
                  </m:r>
                </m:oMath>
              </a14:m>
              <a:endParaRPr lang="es-PE" sz="1200"/>
            </a:p>
          </xdr:txBody>
        </xdr:sp>
      </mc:Choice>
      <mc:Fallback xmlns="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57036BA8-E573-45B8-AE5F-FE6833F80178}"/>
                </a:ext>
              </a:extLst>
            </xdr:cNvPr>
            <xdr:cNvSpPr txBox="1"/>
          </xdr:nvSpPr>
          <xdr:spPr>
            <a:xfrm>
              <a:off x="8256997" y="4994781"/>
              <a:ext cx="1755737" cy="3129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1200" b="0" i="0">
                  <a:latin typeface="+mn-lt"/>
                </a:rPr>
                <a:t> I</a:t>
              </a:r>
              <a:r>
                <a:rPr lang="es-ES" sz="1200" b="0" i="0">
                  <a:latin typeface="Cambria Math" panose="02040503050406030204" pitchFamily="18" charset="0"/>
                </a:rPr>
                <a:t>=300𝑥((1+(10%)/30)^60−1)</a:t>
              </a:r>
              <a:endParaRPr lang="es-PE" sz="1200"/>
            </a:p>
          </xdr:txBody>
        </xdr:sp>
      </mc:Fallback>
    </mc:AlternateContent>
    <xdr:clientData/>
  </xdr:oneCellAnchor>
  <xdr:oneCellAnchor>
    <xdr:from>
      <xdr:col>4</xdr:col>
      <xdr:colOff>558900</xdr:colOff>
      <xdr:row>32</xdr:row>
      <xdr:rowOff>77889</xdr:rowOff>
    </xdr:from>
    <xdr:ext cx="1732154" cy="4951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CuadroTexto 14">
              <a:extLst>
                <a:ext uri="{FF2B5EF4-FFF2-40B4-BE49-F238E27FC236}">
                  <a16:creationId xmlns:a16="http://schemas.microsoft.com/office/drawing/2014/main" id="{6081D003-932E-43AF-B25C-1E5E1D29B427}"/>
                </a:ext>
              </a:extLst>
            </xdr:cNvPr>
            <xdr:cNvSpPr txBox="1"/>
          </xdr:nvSpPr>
          <xdr:spPr>
            <a:xfrm>
              <a:off x="7197092" y="7514716"/>
              <a:ext cx="1732154" cy="4951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100" b="0" i="1">
                        <a:latin typeface="Cambria Math" panose="02040503050406030204" pitchFamily="18" charset="0"/>
                      </a:rPr>
                      <m:t>𝐴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E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300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 1.8088%</m:t>
                        </m:r>
                      </m:num>
                      <m:den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1−</m:t>
                        </m:r>
                        <m:sSup>
                          <m:sSupPr>
                            <m:ctrlPr>
                              <a:rPr lang="es-E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s-ES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s-ES" sz="1100" b="0" i="1">
                                    <a:latin typeface="Cambria Math" panose="02040503050406030204" pitchFamily="18" charset="0"/>
                                  </a:rPr>
                                  <m:t>1+1.8088%</m:t>
                                </m:r>
                              </m:e>
                            </m:d>
                          </m:e>
                          <m:sup>
                            <m:r>
                              <a:rPr lang="es-ES" sz="1100" b="0" i="1">
                                <a:latin typeface="Cambria Math" panose="02040503050406030204" pitchFamily="18" charset="0"/>
                              </a:rPr>
                              <m:t>−(</m:t>
                            </m:r>
                            <m:f>
                              <m:fPr>
                                <m:ctrlPr>
                                  <a:rPr lang="es-ES" sz="11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s-PE" sz="1100" b="0" i="1">
                                    <a:latin typeface="Cambria Math" panose="02040503050406030204" pitchFamily="18" charset="0"/>
                                  </a:rPr>
                                  <m:t>90</m:t>
                                </m:r>
                              </m:num>
                              <m:den>
                                <m:r>
                                  <a:rPr lang="es-ES" sz="1100" b="0" i="1">
                                    <a:latin typeface="Cambria Math" panose="02040503050406030204" pitchFamily="18" charset="0"/>
                                  </a:rPr>
                                  <m:t>30</m:t>
                                </m:r>
                              </m:den>
                            </m:f>
                            <m:r>
                              <a:rPr lang="es-ES" sz="1100" b="0" i="1">
                                <a:latin typeface="Cambria Math" panose="02040503050406030204" pitchFamily="18" charset="0"/>
                              </a:rPr>
                              <m:t>)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es-PE" sz="1100"/>
            </a:p>
          </xdr:txBody>
        </xdr:sp>
      </mc:Choice>
      <mc:Fallback xmlns="">
        <xdr:sp macro="" textlink="">
          <xdr:nvSpPr>
            <xdr:cNvPr id="15" name="CuadroTexto 14">
              <a:extLst>
                <a:ext uri="{FF2B5EF4-FFF2-40B4-BE49-F238E27FC236}">
                  <a16:creationId xmlns:a16="http://schemas.microsoft.com/office/drawing/2014/main" id="{6081D003-932E-43AF-B25C-1E5E1D29B427}"/>
                </a:ext>
              </a:extLst>
            </xdr:cNvPr>
            <xdr:cNvSpPr txBox="1"/>
          </xdr:nvSpPr>
          <xdr:spPr>
            <a:xfrm>
              <a:off x="7197092" y="7514716"/>
              <a:ext cx="1732154" cy="4951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s-ES" sz="1100" b="0" i="0">
                  <a:latin typeface="Cambria Math" panose="02040503050406030204" pitchFamily="18" charset="0"/>
                </a:rPr>
                <a:t>𝐴=(300𝑥 1.8088%)/(1−(1+1.8088%)^(−(</a:t>
              </a:r>
              <a:r>
                <a:rPr lang="es-PE" sz="1100" b="0" i="0">
                  <a:latin typeface="Cambria Math" panose="02040503050406030204" pitchFamily="18" charset="0"/>
                </a:rPr>
                <a:t>90</a:t>
              </a:r>
              <a:r>
                <a:rPr lang="es-ES" sz="1100" b="0" i="0">
                  <a:latin typeface="Cambria Math" panose="02040503050406030204" pitchFamily="18" charset="0"/>
                </a:rPr>
                <a:t>/30)) )</a:t>
              </a:r>
              <a:endParaRPr lang="es-PE" sz="1100"/>
            </a:p>
          </xdr:txBody>
        </xdr:sp>
      </mc:Fallback>
    </mc:AlternateContent>
    <xdr:clientData/>
  </xdr:oneCellAnchor>
  <xdr:oneCellAnchor>
    <xdr:from>
      <xdr:col>3</xdr:col>
      <xdr:colOff>244765</xdr:colOff>
      <xdr:row>22</xdr:row>
      <xdr:rowOff>161950</xdr:rowOff>
    </xdr:from>
    <xdr:ext cx="1436077" cy="22813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CuadroTexto 15">
              <a:extLst>
                <a:ext uri="{FF2B5EF4-FFF2-40B4-BE49-F238E27FC236}">
                  <a16:creationId xmlns:a16="http://schemas.microsoft.com/office/drawing/2014/main" id="{570F13A5-C82E-4F67-B863-10D3B93D33DC}"/>
                </a:ext>
              </a:extLst>
            </xdr:cNvPr>
            <xdr:cNvSpPr txBox="1"/>
          </xdr:nvSpPr>
          <xdr:spPr>
            <a:xfrm>
              <a:off x="2050374" y="4460624"/>
              <a:ext cx="1436077" cy="22813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ES" sz="1050" b="0" i="0">
                  <a:latin typeface="+mn-lt"/>
                </a:rPr>
                <a:t>TEM</a:t>
              </a:r>
              <a:r>
                <a:rPr lang="es-ES" sz="1050" b="0" i="0" baseline="0">
                  <a:latin typeface="+mn-lt"/>
                </a:rPr>
                <a:t> </a:t>
              </a:r>
              <a14:m>
                <m:oMath xmlns:m="http://schemas.openxmlformats.org/officeDocument/2006/math">
                  <m:r>
                    <a:rPr lang="es-ES" sz="1050" b="0" i="1">
                      <a:latin typeface="Cambria Math" panose="02040503050406030204" pitchFamily="18" charset="0"/>
                    </a:rPr>
                    <m:t>=</m:t>
                  </m:r>
                  <m:sSup>
                    <m:sSupPr>
                      <m:ctrlPr>
                        <a:rPr lang="es-ES" sz="1050" b="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d>
                        <m:dPr>
                          <m:ctrlPr>
                            <a:rPr lang="es-ES" sz="1050" b="0" i="1"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r>
                            <a:rPr lang="es-ES" sz="1050" b="0" i="1">
                              <a:latin typeface="Cambria Math" panose="02040503050406030204" pitchFamily="18" charset="0"/>
                            </a:rPr>
                            <m:t>1+24%</m:t>
                          </m:r>
                        </m:e>
                      </m:d>
                    </m:e>
                    <m:sup>
                      <m:f>
                        <m:fPr>
                          <m:ctrlPr>
                            <a:rPr lang="es-ES" sz="1050" b="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r>
                            <a:rPr lang="es-ES" sz="1050" b="0" i="1">
                              <a:latin typeface="Cambria Math" panose="02040503050406030204" pitchFamily="18" charset="0"/>
                            </a:rPr>
                            <m:t>30</m:t>
                          </m:r>
                        </m:num>
                        <m:den>
                          <m:r>
                            <a:rPr lang="es-ES" sz="1050" b="0" i="1">
                              <a:latin typeface="Cambria Math" panose="02040503050406030204" pitchFamily="18" charset="0"/>
                            </a:rPr>
                            <m:t>360</m:t>
                          </m:r>
                        </m:den>
                      </m:f>
                    </m:sup>
                  </m:sSup>
                  <m:r>
                    <a:rPr lang="es-ES" sz="1050" b="0" i="1">
                      <a:latin typeface="Cambria Math" panose="02040503050406030204" pitchFamily="18" charset="0"/>
                    </a:rPr>
                    <m:t> </m:t>
                  </m:r>
                </m:oMath>
              </a14:m>
              <a:r>
                <a:rPr lang="es-PE" sz="1050"/>
                <a:t>-1</a:t>
              </a:r>
            </a:p>
          </xdr:txBody>
        </xdr:sp>
      </mc:Choice>
      <mc:Fallback xmlns="">
        <xdr:sp macro="" textlink="">
          <xdr:nvSpPr>
            <xdr:cNvPr id="16" name="CuadroTexto 15">
              <a:extLst>
                <a:ext uri="{FF2B5EF4-FFF2-40B4-BE49-F238E27FC236}">
                  <a16:creationId xmlns:a16="http://schemas.microsoft.com/office/drawing/2014/main" id="{570F13A5-C82E-4F67-B863-10D3B93D33DC}"/>
                </a:ext>
              </a:extLst>
            </xdr:cNvPr>
            <xdr:cNvSpPr txBox="1"/>
          </xdr:nvSpPr>
          <xdr:spPr>
            <a:xfrm>
              <a:off x="2050374" y="4460624"/>
              <a:ext cx="1436077" cy="22813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ES" sz="1050" b="0" i="0">
                  <a:latin typeface="+mn-lt"/>
                </a:rPr>
                <a:t>TEM</a:t>
              </a:r>
              <a:r>
                <a:rPr lang="es-ES" sz="1050" b="0" i="0" baseline="0">
                  <a:latin typeface="+mn-lt"/>
                </a:rPr>
                <a:t> </a:t>
              </a:r>
              <a:r>
                <a:rPr lang="es-ES" sz="1050" b="0" i="0">
                  <a:latin typeface="Cambria Math" panose="02040503050406030204" pitchFamily="18" charset="0"/>
                </a:rPr>
                <a:t>=(1+24%)^(30/360)  </a:t>
              </a:r>
              <a:r>
                <a:rPr lang="es-PE" sz="1050"/>
                <a:t>-1</a:t>
              </a:r>
            </a:p>
          </xdr:txBody>
        </xdr:sp>
      </mc:Fallback>
    </mc:AlternateContent>
    <xdr:clientData/>
  </xdr:oneCellAnchor>
  <xdr:oneCellAnchor>
    <xdr:from>
      <xdr:col>2</xdr:col>
      <xdr:colOff>785527</xdr:colOff>
      <xdr:row>25</xdr:row>
      <xdr:rowOff>179501</xdr:rowOff>
    </xdr:from>
    <xdr:ext cx="1922886" cy="26090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B0DCAB11-2908-43AA-B291-BA3C9E76D8C3}"/>
                </a:ext>
              </a:extLst>
            </xdr:cNvPr>
            <xdr:cNvSpPr txBox="1"/>
          </xdr:nvSpPr>
          <xdr:spPr>
            <a:xfrm>
              <a:off x="1630353" y="5057958"/>
              <a:ext cx="1922886" cy="2609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ES" sz="1200" b="0" i="0">
                  <a:latin typeface="+mn-lt"/>
                </a:rPr>
                <a:t>S</a:t>
              </a:r>
              <a14:m>
                <m:oMath xmlns:m="http://schemas.openxmlformats.org/officeDocument/2006/math">
                  <m:r>
                    <a:rPr lang="es-ES" sz="1200" b="0" i="1">
                      <a:latin typeface="Cambria Math" panose="02040503050406030204" pitchFamily="18" charset="0"/>
                    </a:rPr>
                    <m:t>=300 </m:t>
                  </m:r>
                  <m:r>
                    <a:rPr lang="es-ES" sz="1200" b="0" i="1">
                      <a:latin typeface="Cambria Math" panose="02040503050406030204" pitchFamily="18" charset="0"/>
                    </a:rPr>
                    <m:t>𝑥</m:t>
                  </m:r>
                  <m:r>
                    <a:rPr lang="es-ES" sz="1200" b="0" i="1">
                      <a:latin typeface="Cambria Math" panose="02040503050406030204" pitchFamily="18" charset="0"/>
                    </a:rPr>
                    <m:t> </m:t>
                  </m:r>
                  <m:sSup>
                    <m:sSupPr>
                      <m:ctrlPr>
                        <a:rPr lang="es-ES" sz="1200" b="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d>
                        <m:dPr>
                          <m:ctrlPr>
                            <a:rPr lang="es-ES" sz="1200" b="0" i="1"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r>
                            <a:rPr lang="es-ES" sz="1200" b="0" i="1">
                              <a:latin typeface="Cambria Math" panose="02040503050406030204" pitchFamily="18" charset="0"/>
                            </a:rPr>
                            <m:t>1 +</m:t>
                          </m:r>
                          <m:r>
                            <a:rPr lang="es-PE" sz="1200" b="0" i="1">
                              <a:latin typeface="Cambria Math" panose="02040503050406030204" pitchFamily="18" charset="0"/>
                            </a:rPr>
                            <m:t>1.5309</m:t>
                          </m:r>
                          <m:r>
                            <a:rPr lang="es-ES" sz="1200" b="0" i="1">
                              <a:latin typeface="Cambria Math" panose="02040503050406030204" pitchFamily="18" charset="0"/>
                            </a:rPr>
                            <m:t>%</m:t>
                          </m:r>
                        </m:e>
                      </m:d>
                    </m:e>
                    <m:sup>
                      <m:f>
                        <m:fPr>
                          <m:ctrlPr>
                            <a:rPr lang="es-ES" sz="1200" b="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r>
                            <a:rPr lang="es-ES" sz="1200" b="0" i="1">
                              <a:latin typeface="Cambria Math" panose="02040503050406030204" pitchFamily="18" charset="0"/>
                            </a:rPr>
                            <m:t>30</m:t>
                          </m:r>
                        </m:num>
                        <m:den>
                          <m:r>
                            <a:rPr lang="es-ES" sz="1200" b="0" i="1">
                              <a:latin typeface="Cambria Math" panose="02040503050406030204" pitchFamily="18" charset="0"/>
                            </a:rPr>
                            <m:t>30</m:t>
                          </m:r>
                        </m:den>
                      </m:f>
                    </m:sup>
                  </m:sSup>
                </m:oMath>
              </a14:m>
              <a:endParaRPr lang="es-PE" sz="1200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B0DCAB11-2908-43AA-B291-BA3C9E76D8C3}"/>
                </a:ext>
              </a:extLst>
            </xdr:cNvPr>
            <xdr:cNvSpPr txBox="1"/>
          </xdr:nvSpPr>
          <xdr:spPr>
            <a:xfrm>
              <a:off x="1630353" y="5057958"/>
              <a:ext cx="1922886" cy="2609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ES" sz="1200" b="0" i="0">
                  <a:latin typeface="+mn-lt"/>
                </a:rPr>
                <a:t>S</a:t>
              </a:r>
              <a:r>
                <a:rPr lang="es-ES" sz="1200" b="0" i="0">
                  <a:latin typeface="Cambria Math" panose="02040503050406030204" pitchFamily="18" charset="0"/>
                </a:rPr>
                <a:t>=300 𝑥 (1 +</a:t>
              </a:r>
              <a:r>
                <a:rPr lang="es-PE" sz="1200" b="0" i="0">
                  <a:latin typeface="Cambria Math" panose="02040503050406030204" pitchFamily="18" charset="0"/>
                </a:rPr>
                <a:t>1.5309</a:t>
              </a:r>
              <a:r>
                <a:rPr lang="es-ES" sz="1200" b="0" i="0">
                  <a:latin typeface="Cambria Math" panose="02040503050406030204" pitchFamily="18" charset="0"/>
                </a:rPr>
                <a:t>%)^(30/30)</a:t>
              </a:r>
              <a:endParaRPr lang="es-PE" sz="1200"/>
            </a:p>
          </xdr:txBody>
        </xdr:sp>
      </mc:Fallback>
    </mc:AlternateContent>
    <xdr:clientData/>
  </xdr:oneCellAnchor>
  <xdr:oneCellAnchor>
    <xdr:from>
      <xdr:col>7</xdr:col>
      <xdr:colOff>312448</xdr:colOff>
      <xdr:row>18</xdr:row>
      <xdr:rowOff>3453</xdr:rowOff>
    </xdr:from>
    <xdr:ext cx="2652440" cy="39124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0B7C9F7D-DD70-4DB0-8413-BBF04340840B}"/>
                </a:ext>
              </a:extLst>
            </xdr:cNvPr>
            <xdr:cNvSpPr txBox="1"/>
          </xdr:nvSpPr>
          <xdr:spPr>
            <a:xfrm>
              <a:off x="7891035" y="3515279"/>
              <a:ext cx="2652440" cy="39124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s-ES" sz="1200" b="0"/>
                <a:t>Pago Final</a:t>
              </a:r>
              <a:r>
                <a:rPr lang="es-ES" sz="1200" b="0" baseline="0"/>
                <a:t> </a:t>
              </a:r>
              <a14:m>
                <m:oMath xmlns:m="http://schemas.openxmlformats.org/officeDocument/2006/math">
                  <m:r>
                    <a:rPr lang="es-ES" sz="1400" b="0" i="0">
                      <a:latin typeface="Cambria Math" panose="02040503050406030204" pitchFamily="18" charset="0"/>
                    </a:rPr>
                    <m:t> </m:t>
                  </m:r>
                  <m:r>
                    <a:rPr lang="es-ES" sz="1400" b="0" i="1">
                      <a:latin typeface="Cambria Math" panose="02040503050406030204" pitchFamily="18" charset="0"/>
                    </a:rPr>
                    <m:t>=</m:t>
                  </m:r>
                  <m:f>
                    <m:fPr>
                      <m:ctrlPr>
                        <a:rPr lang="es-ES" sz="1400" b="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s-ES" sz="1400" b="0" i="1">
                          <a:latin typeface="Cambria Math" panose="02040503050406030204" pitchFamily="18" charset="0"/>
                        </a:rPr>
                        <m:t>313.69</m:t>
                      </m:r>
                    </m:num>
                    <m:den>
                      <m:sSup>
                        <m:sSupPr>
                          <m:ctrlPr>
                            <a:rPr lang="es-ES" sz="1400" b="0" i="1">
                              <a:latin typeface="Cambria Math" panose="02040503050406030204" pitchFamily="18" charset="0"/>
                            </a:rPr>
                          </m:ctrlPr>
                        </m:sSupPr>
                        <m:e>
                          <m:d>
                            <m:dPr>
                              <m:ctrlPr>
                                <a:rPr lang="es-ES" sz="1400" b="0" i="1">
                                  <a:latin typeface="Cambria Math" panose="02040503050406030204" pitchFamily="18" charset="0"/>
                                </a:rPr>
                              </m:ctrlPr>
                            </m:dPr>
                            <m:e>
                              <m:r>
                                <a:rPr lang="es-ES" sz="1400" b="0" i="1">
                                  <a:latin typeface="Cambria Math" panose="02040503050406030204" pitchFamily="18" charset="0"/>
                                </a:rPr>
                                <m:t>1+1.8088%</m:t>
                              </m:r>
                            </m:e>
                          </m:d>
                        </m:e>
                        <m:sup>
                          <m:r>
                            <a:rPr lang="es-ES" sz="1400" b="0" i="1">
                              <a:latin typeface="Cambria Math" panose="02040503050406030204" pitchFamily="18" charset="0"/>
                            </a:rPr>
                            <m:t>(4−0)</m:t>
                          </m:r>
                        </m:sup>
                      </m:sSup>
                    </m:den>
                  </m:f>
                </m:oMath>
              </a14:m>
              <a:r>
                <a:rPr lang="es-PE" sz="1200"/>
                <a:t> = </a:t>
              </a:r>
              <a:r>
                <a:rPr lang="es-PE" sz="1100"/>
                <a:t>291.98</a:t>
              </a:r>
              <a:endParaRPr lang="es-PE" sz="1200"/>
            </a:p>
          </xdr:txBody>
        </xdr:sp>
      </mc:Choice>
      <mc:Fallback xmlns="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0B7C9F7D-DD70-4DB0-8413-BBF04340840B}"/>
                </a:ext>
              </a:extLst>
            </xdr:cNvPr>
            <xdr:cNvSpPr txBox="1"/>
          </xdr:nvSpPr>
          <xdr:spPr>
            <a:xfrm>
              <a:off x="7891035" y="3515279"/>
              <a:ext cx="2652440" cy="39124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s-ES" sz="1200" b="0"/>
                <a:t>Pago Final</a:t>
              </a:r>
              <a:r>
                <a:rPr lang="es-ES" sz="1200" b="0" baseline="0"/>
                <a:t> </a:t>
              </a:r>
              <a:r>
                <a:rPr lang="es-ES" sz="1400" b="0" i="0">
                  <a:latin typeface="Cambria Math" panose="02040503050406030204" pitchFamily="18" charset="0"/>
                </a:rPr>
                <a:t> =313.69/(1+1.8088%)^((4−0)) </a:t>
              </a:r>
              <a:r>
                <a:rPr lang="es-PE" sz="1200"/>
                <a:t> = </a:t>
              </a:r>
              <a:r>
                <a:rPr lang="es-PE" sz="1100"/>
                <a:t>291.98</a:t>
              </a:r>
              <a:endParaRPr lang="es-PE" sz="1200"/>
            </a:p>
          </xdr:txBody>
        </xdr:sp>
      </mc:Fallback>
    </mc:AlternateContent>
    <xdr:clientData/>
  </xdr:oneCellAnchor>
  <xdr:twoCellAnchor>
    <xdr:from>
      <xdr:col>5</xdr:col>
      <xdr:colOff>0</xdr:colOff>
      <xdr:row>36</xdr:row>
      <xdr:rowOff>0</xdr:rowOff>
    </xdr:from>
    <xdr:to>
      <xdr:col>5</xdr:col>
      <xdr:colOff>0</xdr:colOff>
      <xdr:row>38</xdr:row>
      <xdr:rowOff>67003</xdr:rowOff>
    </xdr:to>
    <xdr:cxnSp macro="">
      <xdr:nvCxnSpPr>
        <xdr:cNvPr id="9" name="Conector recto de flecha 8">
          <a:extLst>
            <a:ext uri="{FF2B5EF4-FFF2-40B4-BE49-F238E27FC236}">
              <a16:creationId xmlns:a16="http://schemas.microsoft.com/office/drawing/2014/main" id="{27C77A31-0C4D-4D01-868B-4FE11E5B1B7A}"/>
            </a:ext>
          </a:extLst>
        </xdr:cNvPr>
        <xdr:cNvCxnSpPr/>
      </xdr:nvCxnSpPr>
      <xdr:spPr>
        <a:xfrm flipV="1">
          <a:off x="8395138" y="7968155"/>
          <a:ext cx="0" cy="454572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6570</xdr:colOff>
      <xdr:row>34</xdr:row>
      <xdr:rowOff>19707</xdr:rowOff>
    </xdr:from>
    <xdr:to>
      <xdr:col>9</xdr:col>
      <xdr:colOff>13138</xdr:colOff>
      <xdr:row>36</xdr:row>
      <xdr:rowOff>89665</xdr:rowOff>
    </xdr:to>
    <xdr:sp macro="" textlink="">
      <xdr:nvSpPr>
        <xdr:cNvPr id="10" name="Flecha: curvada hacia arriba 9">
          <a:extLst>
            <a:ext uri="{FF2B5EF4-FFF2-40B4-BE49-F238E27FC236}">
              <a16:creationId xmlns:a16="http://schemas.microsoft.com/office/drawing/2014/main" id="{490B4194-0457-4580-8C43-C15D8ADA7063}"/>
            </a:ext>
          </a:extLst>
        </xdr:cNvPr>
        <xdr:cNvSpPr/>
      </xdr:nvSpPr>
      <xdr:spPr>
        <a:xfrm rot="10800000">
          <a:off x="8401708" y="7797362"/>
          <a:ext cx="5353706" cy="450958"/>
        </a:xfrm>
        <a:prstGeom prst="curved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>
            <a:solidFill>
              <a:schemeClr val="tx1"/>
            </a:solidFill>
          </a:endParaRPr>
        </a:p>
      </xdr:txBody>
    </xdr:sp>
    <xdr:clientData/>
  </xdr:twoCellAnchor>
  <xdr:oneCellAnchor>
    <xdr:from>
      <xdr:col>4</xdr:col>
      <xdr:colOff>1373140</xdr:colOff>
      <xdr:row>35</xdr:row>
      <xdr:rowOff>34915</xdr:rowOff>
    </xdr:from>
    <xdr:ext cx="538430" cy="164404"/>
    <xdr:sp macro="" textlink="">
      <xdr:nvSpPr>
        <xdr:cNvPr id="13" name="CuadroTexto 12">
          <a:extLst>
            <a:ext uri="{FF2B5EF4-FFF2-40B4-BE49-F238E27FC236}">
              <a16:creationId xmlns:a16="http://schemas.microsoft.com/office/drawing/2014/main" id="{5DB8D379-EF1E-40E4-B053-BD32DF4F4992}"/>
            </a:ext>
          </a:extLst>
        </xdr:cNvPr>
        <xdr:cNvSpPr txBox="1"/>
      </xdr:nvSpPr>
      <xdr:spPr>
        <a:xfrm>
          <a:off x="8014364" y="8003070"/>
          <a:ext cx="538430" cy="164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t">
          <a:spAutoFit/>
        </a:bodyPr>
        <a:lstStyle/>
        <a:p>
          <a:r>
            <a:rPr lang="es-ES" sz="1050" b="0" i="0">
              <a:latin typeface="+mn-lt"/>
            </a:rPr>
            <a:t>313.69</a:t>
          </a:r>
          <a:endParaRPr lang="es-PE" sz="1050"/>
        </a:p>
      </xdr:txBody>
    </xdr:sp>
    <xdr:clientData/>
  </xdr:oneCellAnchor>
  <xdr:oneCellAnchor>
    <xdr:from>
      <xdr:col>2</xdr:col>
      <xdr:colOff>761673</xdr:colOff>
      <xdr:row>25</xdr:row>
      <xdr:rowOff>17415</xdr:rowOff>
    </xdr:from>
    <xdr:ext cx="2341620" cy="1909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2B8B3BF7-843B-4E30-9D0D-6D13A16281CD}"/>
                </a:ext>
              </a:extLst>
            </xdr:cNvPr>
            <xdr:cNvSpPr txBox="1"/>
          </xdr:nvSpPr>
          <xdr:spPr>
            <a:xfrm>
              <a:off x="1606499" y="4895872"/>
              <a:ext cx="2341620" cy="1909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ES" sz="1200" b="0" i="0">
                  <a:latin typeface="+mn-lt"/>
                </a:rPr>
                <a:t>S</a:t>
              </a:r>
              <a14:m>
                <m:oMath xmlns:m="http://schemas.openxmlformats.org/officeDocument/2006/math">
                  <m:r>
                    <a:rPr lang="es-ES" sz="1200" b="0" i="1">
                      <a:latin typeface="Cambria Math" panose="02040503050406030204" pitchFamily="18" charset="0"/>
                    </a:rPr>
                    <m:t>=300 </m:t>
                  </m:r>
                  <m:r>
                    <a:rPr lang="es-ES" sz="1200" b="0" i="1">
                      <a:latin typeface="Cambria Math" panose="02040503050406030204" pitchFamily="18" charset="0"/>
                    </a:rPr>
                    <m:t>𝑥</m:t>
                  </m:r>
                  <m:r>
                    <a:rPr lang="es-ES" sz="1200" b="0" i="1">
                      <a:latin typeface="Cambria Math" panose="02040503050406030204" pitchFamily="18" charset="0"/>
                    </a:rPr>
                    <m:t> </m:t>
                  </m:r>
                  <m:sSup>
                    <m:sSupPr>
                      <m:ctrlPr>
                        <a:rPr lang="es-ES" sz="1200" b="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d>
                        <m:dPr>
                          <m:ctrlPr>
                            <a:rPr lang="es-ES" sz="1200" b="0" i="1"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r>
                            <a:rPr lang="es-ES" sz="1200" b="0" i="1">
                              <a:latin typeface="Cambria Math" panose="02040503050406030204" pitchFamily="18" charset="0"/>
                            </a:rPr>
                            <m:t>1 +</m:t>
                          </m:r>
                          <m:r>
                            <a:rPr lang="es-PE" sz="1200" b="0" i="1">
                              <a:latin typeface="Cambria Math" panose="02040503050406030204" pitchFamily="18" charset="0"/>
                            </a:rPr>
                            <m:t>1.5309</m:t>
                          </m:r>
                          <m:r>
                            <a:rPr lang="es-ES" sz="1200" b="0" i="1">
                              <a:latin typeface="Cambria Math" panose="02040503050406030204" pitchFamily="18" charset="0"/>
                            </a:rPr>
                            <m:t>%</m:t>
                          </m:r>
                        </m:e>
                      </m:d>
                    </m:e>
                    <m:sup>
                      <m:r>
                        <a:rPr lang="es-PE" sz="1200" b="0" i="1">
                          <a:latin typeface="Cambria Math" panose="02040503050406030204" pitchFamily="18" charset="0"/>
                        </a:rPr>
                        <m:t>1</m:t>
                      </m:r>
                    </m:sup>
                  </m:sSup>
                </m:oMath>
              </a14:m>
              <a:endParaRPr lang="es-PE" sz="1200"/>
            </a:p>
          </xdr:txBody>
        </xdr:sp>
      </mc:Choice>
      <mc:Fallback xmlns="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2B8B3BF7-843B-4E30-9D0D-6D13A16281CD}"/>
                </a:ext>
              </a:extLst>
            </xdr:cNvPr>
            <xdr:cNvSpPr txBox="1"/>
          </xdr:nvSpPr>
          <xdr:spPr>
            <a:xfrm>
              <a:off x="1606499" y="4895872"/>
              <a:ext cx="2341620" cy="1909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ES" sz="1200" b="0" i="0">
                  <a:latin typeface="+mn-lt"/>
                </a:rPr>
                <a:t>S</a:t>
              </a:r>
              <a:r>
                <a:rPr lang="es-ES" sz="1200" b="0" i="0">
                  <a:latin typeface="Cambria Math" panose="02040503050406030204" pitchFamily="18" charset="0"/>
                </a:rPr>
                <a:t>=300 𝑥 (1 +</a:t>
              </a:r>
              <a:r>
                <a:rPr lang="es-PE" sz="1200" b="0" i="0">
                  <a:latin typeface="Cambria Math" panose="02040503050406030204" pitchFamily="18" charset="0"/>
                </a:rPr>
                <a:t>1.5309</a:t>
              </a:r>
              <a:r>
                <a:rPr lang="es-ES" sz="1200" b="0" i="0">
                  <a:latin typeface="Cambria Math" panose="02040503050406030204" pitchFamily="18" charset="0"/>
                </a:rPr>
                <a:t>%)^</a:t>
              </a:r>
              <a:r>
                <a:rPr lang="es-PE" sz="1200" b="0" i="0">
                  <a:latin typeface="Cambria Math" panose="02040503050406030204" pitchFamily="18" charset="0"/>
                </a:rPr>
                <a:t>1</a:t>
              </a:r>
              <a:endParaRPr lang="es-PE" sz="12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8523" cy="6083011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29B8BF8-405B-5CF6-6276-49131587F1A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08523" cy="6083011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EE30D3F-CAEA-AEA9-6763-8E6572B3159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CC0036-72EA-47E3-92DD-1E8C7E27922A}">
  <dimension ref="B5:I25"/>
  <sheetViews>
    <sheetView tabSelected="1" topLeftCell="C4" zoomScale="130" zoomScaleNormal="130" workbookViewId="0">
      <selection activeCell="J9" sqref="J9"/>
    </sheetView>
  </sheetViews>
  <sheetFormatPr baseColWidth="10" defaultRowHeight="15" x14ac:dyDescent="0.25"/>
  <cols>
    <col min="2" max="2" width="16.7109375" customWidth="1"/>
    <col min="3" max="3" width="29.7109375" customWidth="1"/>
    <col min="4" max="4" width="18.140625" customWidth="1"/>
    <col min="5" max="5" width="17.5703125" customWidth="1"/>
    <col min="6" max="6" width="14.7109375" customWidth="1"/>
    <col min="7" max="7" width="13.140625" customWidth="1"/>
    <col min="8" max="8" width="19" customWidth="1"/>
    <col min="9" max="9" width="13.7109375" customWidth="1"/>
    <col min="10" max="10" width="11.7109375" customWidth="1"/>
  </cols>
  <sheetData>
    <row r="5" spans="2:9" x14ac:dyDescent="0.25">
      <c r="C5" s="64" t="s">
        <v>14</v>
      </c>
    </row>
    <row r="6" spans="2:9" ht="15.75" x14ac:dyDescent="0.25">
      <c r="C6" s="64"/>
      <c r="D6" s="12"/>
    </row>
    <row r="7" spans="2:9" ht="15.75" x14ac:dyDescent="0.25">
      <c r="F7" s="17" t="s">
        <v>25</v>
      </c>
      <c r="G7" s="19" t="s">
        <v>52</v>
      </c>
      <c r="H7" s="17" t="s">
        <v>53</v>
      </c>
      <c r="I7" s="19" t="s">
        <v>43</v>
      </c>
    </row>
    <row r="8" spans="2:9" ht="15.75" x14ac:dyDescent="0.25">
      <c r="B8" s="3" t="s">
        <v>11</v>
      </c>
      <c r="C8" s="68" t="s">
        <v>12</v>
      </c>
      <c r="D8" s="12"/>
      <c r="F8" s="24">
        <v>500</v>
      </c>
      <c r="G8" s="23">
        <f>(1+F15)^(1/360)-1</f>
        <v>7.2905525520439163E-4</v>
      </c>
      <c r="H8" s="24">
        <v>9</v>
      </c>
      <c r="I8" s="46">
        <f>I15-F8</f>
        <v>3.2903323297646239</v>
      </c>
    </row>
    <row r="9" spans="2:9" x14ac:dyDescent="0.25">
      <c r="C9" s="69"/>
      <c r="H9" t="s">
        <v>44</v>
      </c>
      <c r="I9" s="15">
        <v>0</v>
      </c>
    </row>
    <row r="10" spans="2:9" ht="15.75" x14ac:dyDescent="0.25">
      <c r="C10" s="4" t="s">
        <v>2</v>
      </c>
      <c r="D10" s="57">
        <f>F8</f>
        <v>500</v>
      </c>
      <c r="F10" s="19" t="s">
        <v>20</v>
      </c>
      <c r="G10" s="19" t="s">
        <v>19</v>
      </c>
      <c r="H10" s="19" t="s">
        <v>16</v>
      </c>
      <c r="I10" s="17" t="s">
        <v>32</v>
      </c>
    </row>
    <row r="11" spans="2:9" ht="15.75" x14ac:dyDescent="0.25">
      <c r="C11" s="4" t="s">
        <v>3</v>
      </c>
      <c r="D11" s="9">
        <f>F15</f>
        <v>0.3</v>
      </c>
      <c r="F11" s="6">
        <v>2</v>
      </c>
      <c r="G11" s="32">
        <f>I15</f>
        <v>503.29033232976462</v>
      </c>
      <c r="H11" s="47">
        <v>45597</v>
      </c>
      <c r="I11" s="48" t="s">
        <v>33</v>
      </c>
    </row>
    <row r="12" spans="2:9" ht="15.75" x14ac:dyDescent="0.25">
      <c r="C12" s="4" t="s">
        <v>4</v>
      </c>
      <c r="D12" s="57">
        <f>H8</f>
        <v>9</v>
      </c>
      <c r="H12" s="42" t="s">
        <v>47</v>
      </c>
    </row>
    <row r="13" spans="2:9" ht="15.75" x14ac:dyDescent="0.25">
      <c r="C13" s="4" t="s">
        <v>13</v>
      </c>
      <c r="D13" s="6" t="s">
        <v>5</v>
      </c>
      <c r="E13" s="20" t="s">
        <v>34</v>
      </c>
      <c r="F13" s="18" t="s">
        <v>33</v>
      </c>
      <c r="H13" s="40">
        <v>45352</v>
      </c>
    </row>
    <row r="14" spans="2:9" ht="15.75" x14ac:dyDescent="0.25">
      <c r="C14" s="3"/>
      <c r="D14" s="10"/>
      <c r="E14" s="39" t="s">
        <v>26</v>
      </c>
      <c r="F14" s="15" t="s">
        <v>29</v>
      </c>
    </row>
    <row r="15" spans="2:9" ht="15.75" customHeight="1" x14ac:dyDescent="0.25">
      <c r="C15" s="4" t="s">
        <v>6</v>
      </c>
      <c r="D15" s="6">
        <f>D10</f>
        <v>500</v>
      </c>
      <c r="E15" s="17" t="s">
        <v>22</v>
      </c>
      <c r="F15" s="28">
        <v>0.3</v>
      </c>
      <c r="H15" s="19" t="s">
        <v>19</v>
      </c>
      <c r="I15" s="14">
        <f>F8*(1+G8)^H8</f>
        <v>503.29033232976462</v>
      </c>
    </row>
    <row r="16" spans="2:9" ht="15.75" x14ac:dyDescent="0.25">
      <c r="B16" s="2" t="s">
        <v>7</v>
      </c>
      <c r="C16" s="5" t="s">
        <v>55</v>
      </c>
      <c r="D16" s="11">
        <f>(1+F15)^(1/360)-1</f>
        <v>7.2905525520439163E-4</v>
      </c>
      <c r="H16" s="29" t="s">
        <v>54</v>
      </c>
      <c r="I16" s="43">
        <v>7</v>
      </c>
    </row>
    <row r="17" spans="2:9" ht="15.75" x14ac:dyDescent="0.25">
      <c r="B17" s="2" t="s">
        <v>7</v>
      </c>
      <c r="C17" s="5" t="s">
        <v>13</v>
      </c>
      <c r="D17" s="6">
        <f>D10*(1+D16)^D12</f>
        <v>503.29033232976462</v>
      </c>
      <c r="E17" s="20" t="s">
        <v>45</v>
      </c>
      <c r="F17" s="46">
        <f>I8</f>
        <v>3.2903323297646239</v>
      </c>
    </row>
    <row r="18" spans="2:9" ht="15" customHeight="1" x14ac:dyDescent="0.25">
      <c r="B18" s="1"/>
    </row>
    <row r="19" spans="2:9" ht="15.75" customHeight="1" x14ac:dyDescent="0.25">
      <c r="G19" t="s">
        <v>15</v>
      </c>
      <c r="H19">
        <v>9086.98</v>
      </c>
      <c r="I19" s="8">
        <f>H19-I15</f>
        <v>8583.6896676702345</v>
      </c>
    </row>
    <row r="20" spans="2:9" x14ac:dyDescent="0.25">
      <c r="C20" t="s">
        <v>15</v>
      </c>
      <c r="D20" t="s">
        <v>15</v>
      </c>
      <c r="E20" t="s">
        <v>15</v>
      </c>
      <c r="F20" t="s">
        <v>15</v>
      </c>
    </row>
    <row r="21" spans="2:9" ht="15" customHeight="1" x14ac:dyDescent="0.25"/>
    <row r="22" spans="2:9" ht="16.5" customHeight="1" x14ac:dyDescent="0.25"/>
    <row r="25" spans="2:9" x14ac:dyDescent="0.25">
      <c r="I25" t="s">
        <v>15</v>
      </c>
    </row>
  </sheetData>
  <mergeCells count="2">
    <mergeCell ref="C8:C9"/>
    <mergeCell ref="C5:C6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50011-1B11-4229-A9C0-A6299FCF90CF}">
  <dimension ref="C4:M50"/>
  <sheetViews>
    <sheetView topLeftCell="D7" zoomScale="115" zoomScaleNormal="115" workbookViewId="0">
      <selection activeCell="G19" sqref="G19"/>
    </sheetView>
  </sheetViews>
  <sheetFormatPr baseColWidth="10" defaultRowHeight="15" x14ac:dyDescent="0.25"/>
  <cols>
    <col min="1" max="1" width="8.28515625" customWidth="1"/>
    <col min="2" max="2" width="4.28515625" customWidth="1"/>
    <col min="3" max="3" width="14.42578125" customWidth="1"/>
    <col min="4" max="4" width="24.85546875" customWidth="1"/>
    <col min="5" max="5" width="23.28515625" customWidth="1"/>
    <col min="6" max="6" width="15.42578125" customWidth="1"/>
    <col min="7" max="7" width="23.140625" customWidth="1"/>
    <col min="8" max="8" width="26.28515625" customWidth="1"/>
    <col min="9" max="9" width="18.7109375" customWidth="1"/>
    <col min="10" max="10" width="23" customWidth="1"/>
    <col min="11" max="11" width="24.140625" customWidth="1"/>
    <col min="12" max="12" width="18.7109375" customWidth="1"/>
    <col min="13" max="13" width="17" customWidth="1"/>
    <col min="14" max="14" width="15.7109375" customWidth="1"/>
  </cols>
  <sheetData>
    <row r="4" spans="3:13" ht="15.75" x14ac:dyDescent="0.25">
      <c r="D4" s="64" t="s">
        <v>0</v>
      </c>
      <c r="E4" s="12"/>
      <c r="F4" s="12"/>
    </row>
    <row r="5" spans="3:13" x14ac:dyDescent="0.25">
      <c r="D5" s="64"/>
    </row>
    <row r="6" spans="3:13" ht="15.75" x14ac:dyDescent="0.25">
      <c r="C6" s="3" t="s">
        <v>10</v>
      </c>
      <c r="D6" s="64" t="s">
        <v>1</v>
      </c>
      <c r="E6" s="12"/>
    </row>
    <row r="7" spans="3:13" x14ac:dyDescent="0.25">
      <c r="D7" s="65"/>
    </row>
    <row r="9" spans="3:13" ht="15.75" x14ac:dyDescent="0.25">
      <c r="E9" s="19" t="s">
        <v>20</v>
      </c>
      <c r="F9" s="19" t="s">
        <v>41</v>
      </c>
      <c r="G9" s="7" t="s">
        <v>8</v>
      </c>
      <c r="H9" s="17" t="s">
        <v>9</v>
      </c>
      <c r="I9" s="17" t="s">
        <v>39</v>
      </c>
    </row>
    <row r="10" spans="3:13" ht="15.75" x14ac:dyDescent="0.25">
      <c r="E10" s="13">
        <v>1</v>
      </c>
      <c r="F10" s="13">
        <v>1</v>
      </c>
      <c r="G10" s="13">
        <v>1</v>
      </c>
      <c r="H10" s="41">
        <f>$F$29</f>
        <v>316.83525706863713</v>
      </c>
      <c r="I10" s="14" t="s">
        <v>33</v>
      </c>
    </row>
    <row r="11" spans="3:13" ht="15.75" x14ac:dyDescent="0.25">
      <c r="E11" s="13">
        <v>1</v>
      </c>
      <c r="F11" s="13">
        <v>1</v>
      </c>
      <c r="G11" s="13">
        <v>2</v>
      </c>
      <c r="H11" s="41">
        <f>$F$29</f>
        <v>316.83525706863713</v>
      </c>
      <c r="I11" s="14" t="s">
        <v>33</v>
      </c>
    </row>
    <row r="12" spans="3:13" ht="15.75" x14ac:dyDescent="0.25">
      <c r="E12" s="13">
        <v>1</v>
      </c>
      <c r="F12" s="13">
        <v>1</v>
      </c>
      <c r="G12" s="13">
        <v>3</v>
      </c>
      <c r="H12" s="41">
        <f>$F$29</f>
        <v>316.83525706863713</v>
      </c>
      <c r="I12" s="14" t="s">
        <v>33</v>
      </c>
      <c r="M12" t="s">
        <v>15</v>
      </c>
    </row>
    <row r="13" spans="3:13" ht="15.75" x14ac:dyDescent="0.25">
      <c r="E13" s="13">
        <v>1</v>
      </c>
      <c r="F13" s="13">
        <v>1</v>
      </c>
      <c r="G13" s="13">
        <v>4</v>
      </c>
      <c r="H13" s="41">
        <f>$F$29</f>
        <v>316.83525706863713</v>
      </c>
      <c r="I13" s="14" t="s">
        <v>33</v>
      </c>
      <c r="M13" t="s">
        <v>15</v>
      </c>
    </row>
    <row r="14" spans="3:13" x14ac:dyDescent="0.25">
      <c r="E14" s="20" t="s">
        <v>34</v>
      </c>
      <c r="F14" s="18" t="s">
        <v>33</v>
      </c>
    </row>
    <row r="15" spans="3:13" ht="15.75" x14ac:dyDescent="0.25">
      <c r="D15" s="12"/>
      <c r="E15" s="20" t="s">
        <v>48</v>
      </c>
      <c r="F15" s="18" t="s">
        <v>33</v>
      </c>
      <c r="H15" s="21" t="s">
        <v>37</v>
      </c>
      <c r="I15" s="53">
        <f>F28*F19</f>
        <v>929.94974305598453</v>
      </c>
      <c r="J15" s="8" t="s">
        <v>15</v>
      </c>
    </row>
    <row r="16" spans="3:13" x14ac:dyDescent="0.25">
      <c r="E16" s="17" t="s">
        <v>26</v>
      </c>
      <c r="F16" s="15" t="s">
        <v>23</v>
      </c>
      <c r="H16" s="29" t="s">
        <v>40</v>
      </c>
      <c r="I16" s="31">
        <v>2</v>
      </c>
    </row>
    <row r="17" spans="5:13" ht="15.75" x14ac:dyDescent="0.25">
      <c r="E17" s="17" t="s">
        <v>25</v>
      </c>
      <c r="F17" s="14">
        <v>600</v>
      </c>
      <c r="H17" s="56" t="s">
        <v>46</v>
      </c>
      <c r="I17" s="54">
        <f>I15/(1+F24)^(F19-I16)</f>
        <v>909.83826801252076</v>
      </c>
    </row>
    <row r="18" spans="5:13" ht="15.75" x14ac:dyDescent="0.25">
      <c r="E18" s="17" t="s">
        <v>22</v>
      </c>
      <c r="F18" s="22">
        <v>0.3</v>
      </c>
      <c r="H18" s="52" t="s">
        <v>17</v>
      </c>
      <c r="I18" s="46">
        <f>I17-F17</f>
        <v>309.83826801252076</v>
      </c>
    </row>
    <row r="19" spans="5:13" ht="15.75" x14ac:dyDescent="0.25">
      <c r="E19" s="17" t="s">
        <v>24</v>
      </c>
      <c r="F19" s="24">
        <v>3</v>
      </c>
    </row>
    <row r="20" spans="5:13" x14ac:dyDescent="0.25">
      <c r="E20" s="16" t="s">
        <v>51</v>
      </c>
      <c r="F20" s="25">
        <v>0.05</v>
      </c>
    </row>
    <row r="21" spans="5:13" ht="15.75" x14ac:dyDescent="0.25">
      <c r="E21" s="17" t="s">
        <v>27</v>
      </c>
      <c r="F21" s="27">
        <v>30</v>
      </c>
      <c r="H21" s="44" t="s">
        <v>49</v>
      </c>
      <c r="I21" s="49">
        <f>I16-F19</f>
        <v>-1</v>
      </c>
    </row>
    <row r="22" spans="5:13" ht="15.75" x14ac:dyDescent="0.25">
      <c r="E22" s="17" t="s">
        <v>35</v>
      </c>
      <c r="F22" s="27" t="s">
        <v>36</v>
      </c>
      <c r="H22" s="44" t="s">
        <v>50</v>
      </c>
      <c r="I22" s="15">
        <f>I21*30</f>
        <v>-30</v>
      </c>
      <c r="J22" s="63"/>
      <c r="M22" s="33" t="s">
        <v>15</v>
      </c>
    </row>
    <row r="23" spans="5:13" ht="15.75" x14ac:dyDescent="0.25">
      <c r="E23" s="17" t="s">
        <v>42</v>
      </c>
      <c r="F23" s="27" t="s">
        <v>36</v>
      </c>
      <c r="H23" s="44" t="s">
        <v>17</v>
      </c>
      <c r="I23" s="50">
        <f>F17*((1+F20/30)^(I22) -1)</f>
        <v>-29.238590459675052</v>
      </c>
      <c r="M23" s="33" t="s">
        <v>15</v>
      </c>
    </row>
    <row r="24" spans="5:13" x14ac:dyDescent="0.25">
      <c r="E24" s="21" t="s">
        <v>18</v>
      </c>
      <c r="F24" s="30">
        <f>(1+F18)^(30/360)-1</f>
        <v>2.2104450593615876E-2</v>
      </c>
      <c r="H24" s="44" t="s">
        <v>46</v>
      </c>
      <c r="I24" s="45">
        <f>I15+I23</f>
        <v>900.71115259630949</v>
      </c>
    </row>
    <row r="25" spans="5:13" x14ac:dyDescent="0.25">
      <c r="E25" s="38" t="s">
        <v>28</v>
      </c>
      <c r="F25" s="31">
        <f>(F19*30)-F21</f>
        <v>60</v>
      </c>
      <c r="G25" s="61">
        <f>F25/30</f>
        <v>2</v>
      </c>
      <c r="H25" s="52" t="s">
        <v>17</v>
      </c>
      <c r="I25" s="46">
        <f>I24-F17</f>
        <v>300.71115259630949</v>
      </c>
    </row>
    <row r="26" spans="5:13" x14ac:dyDescent="0.25">
      <c r="E26" s="38" t="s">
        <v>30</v>
      </c>
      <c r="F26" s="55">
        <f>F17</f>
        <v>600</v>
      </c>
    </row>
    <row r="27" spans="5:13" x14ac:dyDescent="0.25">
      <c r="E27" s="38" t="s">
        <v>31</v>
      </c>
      <c r="F27" s="54">
        <f>F17*(1+F24)^(F21/30)</f>
        <v>613.26267035616956</v>
      </c>
      <c r="M27" t="s">
        <v>15</v>
      </c>
    </row>
    <row r="28" spans="5:13" x14ac:dyDescent="0.25">
      <c r="E28" s="66" t="s">
        <v>21</v>
      </c>
      <c r="F28" s="58">
        <f>(F26*F24)/(1-(1+F24)^-(F25/30))</f>
        <v>309.98324768532819</v>
      </c>
    </row>
    <row r="29" spans="5:13" x14ac:dyDescent="0.25">
      <c r="E29" s="67"/>
      <c r="F29" s="59">
        <f>(F27*F24)/(1-(1+F24)^-(F25/30))</f>
        <v>316.83525706863713</v>
      </c>
    </row>
    <row r="30" spans="5:13" x14ac:dyDescent="0.25">
      <c r="E30" s="51"/>
      <c r="F30" s="62">
        <f>I17-F17</f>
        <v>309.83826801252076</v>
      </c>
      <c r="G30" s="51" t="s">
        <v>15</v>
      </c>
      <c r="H30">
        <v>10000</v>
      </c>
      <c r="I30" s="60">
        <f>H30-I17</f>
        <v>9090.1617319874786</v>
      </c>
    </row>
    <row r="31" spans="5:13" x14ac:dyDescent="0.25">
      <c r="M31" t="s">
        <v>15</v>
      </c>
    </row>
    <row r="32" spans="5:13" ht="15" customHeight="1" x14ac:dyDescent="0.25">
      <c r="M32" t="s">
        <v>15</v>
      </c>
    </row>
    <row r="33" spans="3:13" ht="17.25" customHeight="1" x14ac:dyDescent="0.25">
      <c r="M33" t="s">
        <v>15</v>
      </c>
    </row>
    <row r="35" spans="3:13" ht="15.75" customHeight="1" x14ac:dyDescent="0.25">
      <c r="C35" s="1"/>
      <c r="D35" s="1"/>
    </row>
    <row r="36" spans="3:13" ht="15" customHeight="1" x14ac:dyDescent="0.25">
      <c r="E36" s="8"/>
    </row>
    <row r="37" spans="3:13" x14ac:dyDescent="0.25">
      <c r="M37" s="51"/>
    </row>
    <row r="38" spans="3:13" ht="15" customHeight="1" thickBot="1" x14ac:dyDescent="0.3">
      <c r="E38" s="34"/>
      <c r="F38" s="35"/>
      <c r="G38" s="35"/>
      <c r="H38" s="35"/>
      <c r="I38" s="35"/>
    </row>
    <row r="39" spans="3:13" ht="15.75" thickTop="1" x14ac:dyDescent="0.25">
      <c r="E39" s="36">
        <v>0</v>
      </c>
      <c r="F39" s="36">
        <v>1</v>
      </c>
      <c r="G39" s="36">
        <v>2</v>
      </c>
      <c r="H39" s="36">
        <v>3</v>
      </c>
      <c r="I39" s="36">
        <v>4</v>
      </c>
    </row>
    <row r="40" spans="3:13" ht="15" customHeight="1" x14ac:dyDescent="0.25">
      <c r="E40" s="37" t="s">
        <v>38</v>
      </c>
      <c r="F40" s="8">
        <f>$F$29</f>
        <v>316.83525706863713</v>
      </c>
      <c r="G40" s="8">
        <f>$F$29</f>
        <v>316.83525706863713</v>
      </c>
      <c r="H40" s="8">
        <f>$F$29</f>
        <v>316.83525706863713</v>
      </c>
      <c r="I40" s="8">
        <f>$F$29</f>
        <v>316.83525706863713</v>
      </c>
    </row>
    <row r="45" spans="3:13" ht="19.5" customHeight="1" x14ac:dyDescent="0.25"/>
    <row r="47" spans="3:13" ht="15.75" x14ac:dyDescent="0.25">
      <c r="J47" s="26" t="s">
        <v>15</v>
      </c>
    </row>
    <row r="48" spans="3:13" ht="15.75" x14ac:dyDescent="0.25">
      <c r="J48" s="26" t="s">
        <v>15</v>
      </c>
      <c r="K48" t="s">
        <v>15</v>
      </c>
    </row>
    <row r="49" spans="10:10" ht="15.75" customHeight="1" x14ac:dyDescent="0.25"/>
    <row r="50" spans="10:10" x14ac:dyDescent="0.25">
      <c r="J50" t="s">
        <v>15</v>
      </c>
    </row>
  </sheetData>
  <mergeCells count="3">
    <mergeCell ref="D6:D7"/>
    <mergeCell ref="D4:D5"/>
    <mergeCell ref="E28:E29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Gráficos</vt:lpstr>
      </vt:variant>
      <vt:variant>
        <vt:i4>2</vt:i4>
      </vt:variant>
    </vt:vector>
  </HeadingPairs>
  <TitlesOfParts>
    <vt:vector size="4" baseType="lpstr">
      <vt:lpstr>Valor Futuro</vt:lpstr>
      <vt:lpstr>Compras de anualidad</vt:lpstr>
      <vt:lpstr>Gráfico1</vt:lpstr>
      <vt:lpstr>Gráfico2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Keo Franck Luis Pozo Coras</dc:creator>
  <cp:lastModifiedBy>u202120739 (Jara Figueroa, Nember Jesus)</cp:lastModifiedBy>
  <dcterms:created xsi:type="dcterms:W3CDTF">2024-04-29T23:34:37Z</dcterms:created>
  <dcterms:modified xsi:type="dcterms:W3CDTF">2024-08-08T21:54:45Z</dcterms:modified>
</cp:coreProperties>
</file>