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Videos\Universidad\2024-I\REDES Y COMUNICACIONES DE DATOS\TRABAJO\GRUPO2\"/>
    </mc:Choice>
  </mc:AlternateContent>
  <xr:revisionPtr revIDLastSave="0" documentId="13_ncr:1_{FD93534C-8C76-4F1B-BC51-126C43C59E4A}" xr6:coauthVersionLast="47" xr6:coauthVersionMax="47" xr10:uidLastSave="{00000000-0000-0000-0000-000000000000}"/>
  <bookViews>
    <workbookView xWindow="1065" yWindow="11400" windowWidth="19440" windowHeight="12240" firstSheet="2" activeTab="7" xr2:uid="{00000000-000D-0000-FFFF-FFFF00000000}"/>
  </bookViews>
  <sheets>
    <sheet name="IPs" sheetId="1" r:id="rId1"/>
    <sheet name="LIMA" sheetId="2" r:id="rId2"/>
    <sheet name="Arequipa" sheetId="4" r:id="rId3"/>
    <sheet name="Piura" sheetId="3" r:id="rId4"/>
    <sheet name="Cajamarca" sheetId="5" r:id="rId5"/>
    <sheet name="Cusco" sheetId="6" r:id="rId6"/>
    <sheet name="ISP" sheetId="8" r:id="rId7"/>
    <sheet name="Routers" sheetId="7" r:id="rId8"/>
    <sheet name="Servidores" sheetId="9" r:id="rId9"/>
    <sheet name="Services" sheetId="11" r:id="rId10"/>
    <sheet name="DHCP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8" l="1"/>
  <c r="I9" i="8"/>
  <c r="H9" i="8"/>
  <c r="G9" i="8"/>
  <c r="F9" i="8"/>
  <c r="E9" i="8"/>
  <c r="D9" i="8"/>
  <c r="D22" i="3"/>
  <c r="C27" i="6"/>
  <c r="G19" i="5"/>
  <c r="C27" i="5"/>
  <c r="C22" i="4"/>
  <c r="J15" i="6"/>
  <c r="G24" i="3"/>
  <c r="H26" i="2"/>
  <c r="G26" i="2"/>
  <c r="F13" i="3" a="1"/>
  <c r="F13" i="3" s="1"/>
  <c r="M15" i="6"/>
  <c r="L15" i="6"/>
  <c r="K15" i="6"/>
  <c r="I15" i="6"/>
  <c r="H15" i="6"/>
  <c r="G15" i="6"/>
  <c r="M15" i="5"/>
  <c r="L15" i="5"/>
  <c r="K15" i="5"/>
  <c r="J15" i="5"/>
  <c r="I15" i="5"/>
  <c r="H15" i="5"/>
  <c r="G15" i="5"/>
  <c r="G16" i="4"/>
  <c r="G18" i="4"/>
  <c r="G19" i="4"/>
  <c r="C28" i="5"/>
  <c r="M10" i="4"/>
  <c r="L10" i="4"/>
  <c r="K10" i="4"/>
  <c r="J10" i="4"/>
  <c r="I10" i="4"/>
  <c r="H10" i="4"/>
  <c r="G10" i="4"/>
  <c r="C23" i="4"/>
  <c r="N10" i="3"/>
  <c r="M10" i="3"/>
  <c r="L10" i="3"/>
  <c r="K10" i="3"/>
  <c r="J10" i="3"/>
  <c r="I10" i="3"/>
  <c r="H10" i="3"/>
  <c r="M12" i="2"/>
  <c r="N10" i="2"/>
  <c r="M10" i="2"/>
  <c r="L10" i="2"/>
  <c r="K10" i="2"/>
  <c r="J10" i="2"/>
  <c r="I10" i="2"/>
  <c r="H10" i="2"/>
  <c r="F29" i="6"/>
  <c r="G29" i="6"/>
  <c r="F29" i="5"/>
  <c r="D23" i="2"/>
  <c r="D26" i="2" s="1"/>
  <c r="G29" i="5" l="1"/>
  <c r="G24" i="4"/>
  <c r="F24" i="4"/>
  <c r="H24" i="3"/>
  <c r="D23" i="3"/>
  <c r="C2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<sst xmlns="http://schemas.openxmlformats.org/spreadsheetml/2006/main" count="1622" uniqueCount="540">
  <si>
    <t>Integrantes</t>
  </si>
  <si>
    <t>Caso de estudio</t>
  </si>
  <si>
    <t>ACME</t>
  </si>
  <si>
    <t>Dirección IP:</t>
  </si>
  <si>
    <t>Numero de subredes requeridas</t>
  </si>
  <si>
    <t>Cantidad de bits para acomodar las subredes requeridas</t>
  </si>
  <si>
    <t>Direccion IP en binario</t>
  </si>
  <si>
    <t>SUBRED</t>
  </si>
  <si>
    <t>Dirección de Red</t>
  </si>
  <si>
    <t>Longitud de prefijo</t>
  </si>
  <si>
    <t>Nombre de la sede</t>
  </si>
  <si>
    <t>S0</t>
  </si>
  <si>
    <t>0000  1010</t>
  </si>
  <si>
    <t>0000  0000</t>
  </si>
  <si>
    <t>/20</t>
  </si>
  <si>
    <t>Reservado</t>
  </si>
  <si>
    <t>S1</t>
  </si>
  <si>
    <t>0001  0000</t>
  </si>
  <si>
    <t>LIMA</t>
  </si>
  <si>
    <t>S2</t>
  </si>
  <si>
    <t>0000 1010</t>
  </si>
  <si>
    <t>0010  0000</t>
  </si>
  <si>
    <t>PIURA</t>
  </si>
  <si>
    <t>S3</t>
  </si>
  <si>
    <t>0011  0000</t>
  </si>
  <si>
    <t>AREQUIPA</t>
  </si>
  <si>
    <t>S4</t>
  </si>
  <si>
    <t>0100  0000</t>
  </si>
  <si>
    <t>CAJAMARCA</t>
  </si>
  <si>
    <t>S5</t>
  </si>
  <si>
    <t>0101  0000</t>
  </si>
  <si>
    <t>CUSCO</t>
  </si>
  <si>
    <t>S6</t>
  </si>
  <si>
    <t>0111  0000</t>
  </si>
  <si>
    <t>S7</t>
  </si>
  <si>
    <t>S8</t>
  </si>
  <si>
    <t>S9</t>
  </si>
  <si>
    <t>S10</t>
  </si>
  <si>
    <t>Modelado de Tabla de esquema de direccionamiento IP</t>
  </si>
  <si>
    <t>Apellidos y Nombres del estudiante:</t>
  </si>
  <si>
    <t>Nombre de la Sede:</t>
  </si>
  <si>
    <t>Red lima</t>
  </si>
  <si>
    <t>Dirección IP(Subred):</t>
  </si>
  <si>
    <t>Numero de Host por Subred</t>
  </si>
  <si>
    <t>#</t>
  </si>
  <si>
    <t>VLAN</t>
  </si>
  <si>
    <t>UNIDAD ORGANIZACIONAL</t>
  </si>
  <si>
    <t>#HOST ACTUALES</t>
  </si>
  <si>
    <t>Crecimiento de Host al 25%</t>
  </si>
  <si>
    <t>Nombre de VLAN</t>
  </si>
  <si>
    <t>Longitud del prefijo (LP)</t>
  </si>
  <si>
    <t>MASCARA DE SUBRED</t>
  </si>
  <si>
    <t>Primer Host</t>
  </si>
  <si>
    <t>Ultimo Host</t>
  </si>
  <si>
    <t>Direccion de BROADCAST</t>
  </si>
  <si>
    <t>ADMINISTRACION</t>
  </si>
  <si>
    <t>VLAN 10</t>
  </si>
  <si>
    <t>/25--&gt;128</t>
  </si>
  <si>
    <t>255.255.255.128</t>
  </si>
  <si>
    <t>LOGISTICA</t>
  </si>
  <si>
    <t>VLAN 20</t>
  </si>
  <si>
    <t>/26--&gt;64</t>
  </si>
  <si>
    <t>255.255.255.192</t>
  </si>
  <si>
    <t>FINANZAS</t>
  </si>
  <si>
    <t>VLAN 30</t>
  </si>
  <si>
    <t>/27--&gt;32</t>
  </si>
  <si>
    <t>255.255.255.224</t>
  </si>
  <si>
    <t>MARKETING</t>
  </si>
  <si>
    <t>VLAN 40</t>
  </si>
  <si>
    <t>VENTAS</t>
  </si>
  <si>
    <t>VLAN 50</t>
  </si>
  <si>
    <t>SERVIDORES</t>
  </si>
  <si>
    <t>VLAN 60</t>
  </si>
  <si>
    <t>WIFI CLIENTES</t>
  </si>
  <si>
    <t>VLAN 70</t>
  </si>
  <si>
    <t>WIFI EJECUTIVO</t>
  </si>
  <si>
    <t>WIFI EJECUTIVOS</t>
  </si>
  <si>
    <t>VLAN 80</t>
  </si>
  <si>
    <t>/28--&gt;16</t>
  </si>
  <si>
    <t>255.255.255.240</t>
  </si>
  <si>
    <t>NATIVE - gestion</t>
  </si>
  <si>
    <t>VLAN 99</t>
  </si>
  <si>
    <t>TOTAL</t>
  </si>
  <si>
    <t>Piura</t>
  </si>
  <si>
    <t>/25 --&gt;128</t>
  </si>
  <si>
    <t>/26 --&gt;64</t>
  </si>
  <si>
    <t>WIFI CLINTES</t>
  </si>
  <si>
    <t xml:space="preserve"> /27--&gt;32</t>
  </si>
  <si>
    <t xml:space="preserve">NATIVE </t>
  </si>
  <si>
    <t>/30--&gt;4</t>
  </si>
  <si>
    <t>Arequipa</t>
  </si>
  <si>
    <t xml:space="preserve"> </t>
  </si>
  <si>
    <t>HOST</t>
  </si>
  <si>
    <t>/27 -&gt; 32</t>
  </si>
  <si>
    <t>NATIVE</t>
  </si>
  <si>
    <t>/28 -&gt;  16</t>
  </si>
  <si>
    <t>Cajamarca</t>
  </si>
  <si>
    <t>h</t>
  </si>
  <si>
    <t>Cusco</t>
  </si>
  <si>
    <t>/26-&gt;64</t>
  </si>
  <si>
    <t>/27-&gt;32</t>
  </si>
  <si>
    <t>/28-&gt;16</t>
  </si>
  <si>
    <t>Jara Figueroa</t>
  </si>
  <si>
    <t>Nemberk Jesus</t>
  </si>
  <si>
    <t>U202120739</t>
  </si>
  <si>
    <t>10.27.0.0/16</t>
  </si>
  <si>
    <t>10.2.0.0</t>
  </si>
  <si>
    <t>10.2.16.0</t>
  </si>
  <si>
    <t>10.2.32.0</t>
  </si>
  <si>
    <t>10.2.48.0</t>
  </si>
  <si>
    <t>10.2.64.0</t>
  </si>
  <si>
    <t>10.2.80.0</t>
  </si>
  <si>
    <t>10.2.80.1</t>
  </si>
  <si>
    <t>10.2.16.1</t>
  </si>
  <si>
    <t>10.2.32.1</t>
  </si>
  <si>
    <t>10.2.48.1</t>
  </si>
  <si>
    <t>10.2.64.1</t>
  </si>
  <si>
    <t>10.2.96.1</t>
  </si>
  <si>
    <t>10.2.112.1</t>
  </si>
  <si>
    <t>10.2.128.1</t>
  </si>
  <si>
    <t>10.2.144.1</t>
  </si>
  <si>
    <t>10.2.160.1</t>
  </si>
  <si>
    <t>0000 0010</t>
  </si>
  <si>
    <t>1000  0000</t>
  </si>
  <si>
    <t>1001  0000</t>
  </si>
  <si>
    <t>1010  0000</t>
  </si>
  <si>
    <t>10.2.0.0/16</t>
  </si>
  <si>
    <t>/25</t>
  </si>
  <si>
    <t>/26</t>
  </si>
  <si>
    <t>/27</t>
  </si>
  <si>
    <t>/28</t>
  </si>
  <si>
    <t>/29</t>
  </si>
  <si>
    <t>/30</t>
  </si>
  <si>
    <t>/31</t>
  </si>
  <si>
    <t>/32</t>
  </si>
  <si>
    <t>10.2.16.128</t>
  </si>
  <si>
    <t>10.2.16.224</t>
  </si>
  <si>
    <t>10.2.16.192</t>
  </si>
  <si>
    <t>10.2.17.0</t>
  </si>
  <si>
    <t>10.2.17.32</t>
  </si>
  <si>
    <t>10.2.17.64</t>
  </si>
  <si>
    <t>10.2.17.96</t>
  </si>
  <si>
    <t>10.2.17.112</t>
  </si>
  <si>
    <t>10.2.17.128</t>
  </si>
  <si>
    <t>10.2.17.1</t>
  </si>
  <si>
    <t>MArKETING</t>
  </si>
  <si>
    <t>10.2.16.129</t>
  </si>
  <si>
    <t>10.2.16.193</t>
  </si>
  <si>
    <t>10.2.16.225</t>
  </si>
  <si>
    <t>10.2.17.33</t>
  </si>
  <si>
    <t>10.2.17.65</t>
  </si>
  <si>
    <t>10.2.17.97</t>
  </si>
  <si>
    <t>10.2.17.113</t>
  </si>
  <si>
    <t>10.2.16.126</t>
  </si>
  <si>
    <t>10.2.16.190</t>
  </si>
  <si>
    <t>10.2.16.222</t>
  </si>
  <si>
    <t>10.2.16.254</t>
  </si>
  <si>
    <t>10.2.17.30</t>
  </si>
  <si>
    <t>10.2.17.62</t>
  </si>
  <si>
    <t>10.2.17.94</t>
  </si>
  <si>
    <t>10.2.17.110</t>
  </si>
  <si>
    <t>10.2.17.126</t>
  </si>
  <si>
    <t>10.2.16.127</t>
  </si>
  <si>
    <t>10.2.16.191</t>
  </si>
  <si>
    <t>10.2.16.223</t>
  </si>
  <si>
    <t>10.2.16.255</t>
  </si>
  <si>
    <t>10.2.17.31</t>
  </si>
  <si>
    <t>10.2.17.63</t>
  </si>
  <si>
    <t>10.2.17.95</t>
  </si>
  <si>
    <t>10.2.17.111</t>
  </si>
  <si>
    <t>10.2.17.127</t>
  </si>
  <si>
    <t>Total</t>
  </si>
  <si>
    <t>Total Red de usuarios internos</t>
  </si>
  <si>
    <t>HOSTS</t>
  </si>
  <si>
    <t>10.2.32.128</t>
  </si>
  <si>
    <t>10.2.33.0</t>
  </si>
  <si>
    <t>10.2.32.192</t>
  </si>
  <si>
    <t>10.2.33.96</t>
  </si>
  <si>
    <t>10.2.33.128</t>
  </si>
  <si>
    <t>10.2.33.32</t>
  </si>
  <si>
    <t>10.2.33.64</t>
  </si>
  <si>
    <t>10.2.33.160</t>
  </si>
  <si>
    <t>10.2.33.176</t>
  </si>
  <si>
    <t>10.2.32.129</t>
  </si>
  <si>
    <t>10.2.32.193</t>
  </si>
  <si>
    <t>10.2.33.1</t>
  </si>
  <si>
    <t>10.2.33.33</t>
  </si>
  <si>
    <t>10.2.33.65</t>
  </si>
  <si>
    <t>10.2.33.97</t>
  </si>
  <si>
    <t>10.2.33.129</t>
  </si>
  <si>
    <t>10.2.33.161</t>
  </si>
  <si>
    <t>10.2.32.127</t>
  </si>
  <si>
    <t>10.2.32.191</t>
  </si>
  <si>
    <t>10.2.32.255</t>
  </si>
  <si>
    <t>10.2.33.31</t>
  </si>
  <si>
    <t>10.2.33.63</t>
  </si>
  <si>
    <t>10.2.33.95</t>
  </si>
  <si>
    <t>10.2.33.127</t>
  </si>
  <si>
    <t>10.2.33.159</t>
  </si>
  <si>
    <t>10.2.33.175</t>
  </si>
  <si>
    <t>10.2.32.126</t>
  </si>
  <si>
    <t>10.2.32.190</t>
  </si>
  <si>
    <t>10.2.32.254</t>
  </si>
  <si>
    <t>10.2.33.30</t>
  </si>
  <si>
    <t>10.2.33.62</t>
  </si>
  <si>
    <t>10.2.33.94</t>
  </si>
  <si>
    <t>10.2.33.126</t>
  </si>
  <si>
    <t>10.2.33.158</t>
  </si>
  <si>
    <t>10.2.33.174</t>
  </si>
  <si>
    <t xml:space="preserve">/26 -&gt; 64 </t>
  </si>
  <si>
    <t>10.2.49.32</t>
  </si>
  <si>
    <t>10.2.49.33</t>
  </si>
  <si>
    <t>10.2.48.64</t>
  </si>
  <si>
    <t>10.2.48.96</t>
  </si>
  <si>
    <t>10.2.48.128</t>
  </si>
  <si>
    <t>10.2.48.160</t>
  </si>
  <si>
    <t>10.2.48.192</t>
  </si>
  <si>
    <t>10.2.48.224</t>
  </si>
  <si>
    <t>10.2.49.0</t>
  </si>
  <si>
    <t>10.2.48.65</t>
  </si>
  <si>
    <t>10.2.48.97</t>
  </si>
  <si>
    <t>10.2.48.129</t>
  </si>
  <si>
    <t>10.2.48.161</t>
  </si>
  <si>
    <t>10.2.48.193</t>
  </si>
  <si>
    <t>10.2.48.225</t>
  </si>
  <si>
    <t>10.2.49.1</t>
  </si>
  <si>
    <t>10.2.48.63</t>
  </si>
  <si>
    <t>10.2.48.95</t>
  </si>
  <si>
    <t>10.2.48.127</t>
  </si>
  <si>
    <t>10.2.48.159</t>
  </si>
  <si>
    <t>10.2.48.191</t>
  </si>
  <si>
    <t>10.2.48.223</t>
  </si>
  <si>
    <t>10.2.48.255</t>
  </si>
  <si>
    <t>10.2.49.31</t>
  </si>
  <si>
    <t>10.2.49.48</t>
  </si>
  <si>
    <t>10.2.49.47</t>
  </si>
  <si>
    <t>10.2.49.46</t>
  </si>
  <si>
    <t>10.2.64.64</t>
  </si>
  <si>
    <t>10.2.64.128</t>
  </si>
  <si>
    <t>10.2.64.160</t>
  </si>
  <si>
    <t>10.2.64.192</t>
  </si>
  <si>
    <t>10.2.64.224</t>
  </si>
  <si>
    <t>10.2.64.240</t>
  </si>
  <si>
    <t>10.2.65.0</t>
  </si>
  <si>
    <t>10.2.64.63</t>
  </si>
  <si>
    <t>10.2.64.127</t>
  </si>
  <si>
    <t>10.2.64.159</t>
  </si>
  <si>
    <t>10.2.64.191</t>
  </si>
  <si>
    <t>10.2.64.223</t>
  </si>
  <si>
    <t>10.2.64.239</t>
  </si>
  <si>
    <t>10.2.64.255</t>
  </si>
  <si>
    <t>10.2.64.62</t>
  </si>
  <si>
    <t>10.2.64.126</t>
  </si>
  <si>
    <t>10.2.64.158</t>
  </si>
  <si>
    <t>10.2.64.190</t>
  </si>
  <si>
    <t>10.2.64.222</t>
  </si>
  <si>
    <t>10.2.64.238</t>
  </si>
  <si>
    <t>10.2.64.254</t>
  </si>
  <si>
    <t>10.2.64.65</t>
  </si>
  <si>
    <t>10.2.64.129</t>
  </si>
  <si>
    <t>10.2.64.161</t>
  </si>
  <si>
    <t>10.2.64.193</t>
  </si>
  <si>
    <t>10.2.64.225</t>
  </si>
  <si>
    <t>10.2.64.241</t>
  </si>
  <si>
    <t>10.2.65.1</t>
  </si>
  <si>
    <t>10.2.64.208</t>
  </si>
  <si>
    <t>10.2.65.8</t>
  </si>
  <si>
    <t>10.2.64.209</t>
  </si>
  <si>
    <t>10.2.64.207</t>
  </si>
  <si>
    <t>10.2.65.7</t>
  </si>
  <si>
    <t>10.2.65.6</t>
  </si>
  <si>
    <t>10.2.80.64</t>
  </si>
  <si>
    <t>10.2.80.96</t>
  </si>
  <si>
    <t>10.2.80.128</t>
  </si>
  <si>
    <t>10.2.80.160</t>
  </si>
  <si>
    <t>10.2.80.192</t>
  </si>
  <si>
    <t>10.2.80.208</t>
  </si>
  <si>
    <t>10.2.80.224</t>
  </si>
  <si>
    <t>10.2.80.240</t>
  </si>
  <si>
    <t>10.2.81.0</t>
  </si>
  <si>
    <t>10.2.80.65</t>
  </si>
  <si>
    <t>10.2.80.97</t>
  </si>
  <si>
    <t>10.2.80.129</t>
  </si>
  <si>
    <t>10.2.80.161</t>
  </si>
  <si>
    <t>10.2.80.193</t>
  </si>
  <si>
    <t>10.2.80.209</t>
  </si>
  <si>
    <t>10.2.80.225</t>
  </si>
  <si>
    <t>10.2.80.241</t>
  </si>
  <si>
    <t>10.2.80.62</t>
  </si>
  <si>
    <t>10.2.80.94</t>
  </si>
  <si>
    <t>10.2.80.126</t>
  </si>
  <si>
    <t>10.2.80.158</t>
  </si>
  <si>
    <t>10.2.80.190</t>
  </si>
  <si>
    <t>10.2.80.206</t>
  </si>
  <si>
    <t>10.2.80.222</t>
  </si>
  <si>
    <t>10.2.80.238</t>
  </si>
  <si>
    <t>10.2.80.254</t>
  </si>
  <si>
    <t>10.2.80.63</t>
  </si>
  <si>
    <t>10.2.80.95</t>
  </si>
  <si>
    <t>10.2.80.127</t>
  </si>
  <si>
    <t>10.2.80.159</t>
  </si>
  <si>
    <t>10.2.80.191</t>
  </si>
  <si>
    <t>10.2.80.207</t>
  </si>
  <si>
    <t>10.2.80.223</t>
  </si>
  <si>
    <t>10.2.80.239</t>
  </si>
  <si>
    <t>10.2.80.255</t>
  </si>
  <si>
    <t>u202120644</t>
  </si>
  <si>
    <t>u201922586</t>
  </si>
  <si>
    <t>u202120268</t>
  </si>
  <si>
    <t>u20211d742</t>
  </si>
  <si>
    <t xml:space="preserve"> Franck Luis</t>
  </si>
  <si>
    <t>Pozo Coras Keo</t>
  </si>
  <si>
    <t>Elian Salvador</t>
  </si>
  <si>
    <t>Niels Ygdaly</t>
  </si>
  <si>
    <t xml:space="preserve"> Aldair</t>
  </si>
  <si>
    <t>Vivanco Chavez</t>
  </si>
  <si>
    <t>Caballero Balladares</t>
  </si>
  <si>
    <t>Farroñan Cruz</t>
  </si>
  <si>
    <t xml:space="preserve">10.2.80.0/20 </t>
  </si>
  <si>
    <t>10.2.64.0/20</t>
  </si>
  <si>
    <t xml:space="preserve">10.2.48.0/20 </t>
  </si>
  <si>
    <t xml:space="preserve">10.2.32.0/20
</t>
  </si>
  <si>
    <t>10.2.16.0/20</t>
  </si>
  <si>
    <t>10.2.48.62</t>
  </si>
  <si>
    <t>10.2.48.94</t>
  </si>
  <si>
    <t>10.2.48.126</t>
  </si>
  <si>
    <t>10.2.48.158</t>
  </si>
  <si>
    <t>10.2.48.190</t>
  </si>
  <si>
    <t>10.2.48.222</t>
  </si>
  <si>
    <t>10.2.48.254</t>
  </si>
  <si>
    <t>10.2.49.30</t>
  </si>
  <si>
    <t>10.2.64.206</t>
  </si>
  <si>
    <t xml:space="preserve">  </t>
  </si>
  <si>
    <t>10.2.49.34</t>
  </si>
  <si>
    <t>10.2.49.35</t>
  </si>
  <si>
    <t>10.2.49.36</t>
  </si>
  <si>
    <t>10.2.49.37</t>
  </si>
  <si>
    <t>10.2.49.38</t>
  </si>
  <si>
    <t>10.2.49.39</t>
  </si>
  <si>
    <t>Multilayer</t>
  </si>
  <si>
    <t>Switch 1</t>
  </si>
  <si>
    <t>Switch 2</t>
  </si>
  <si>
    <t>Switch 3</t>
  </si>
  <si>
    <t>Switch 4</t>
  </si>
  <si>
    <t>Switch 5</t>
  </si>
  <si>
    <t>Switch 6</t>
  </si>
  <si>
    <t>Gateway</t>
  </si>
  <si>
    <t>IP-VLAN99</t>
  </si>
  <si>
    <t>10.2.49.40</t>
  </si>
  <si>
    <t>SUB-INTERFACES-GATEWAY</t>
  </si>
  <si>
    <t>10.2.65.16</t>
  </si>
  <si>
    <t>10.2.65.15</t>
  </si>
  <si>
    <t>10.2.65.14</t>
  </si>
  <si>
    <t>10.2.65.2</t>
  </si>
  <si>
    <t>10.2.65.3</t>
  </si>
  <si>
    <t>10.2.65.4</t>
  </si>
  <si>
    <t>10.2.65.5</t>
  </si>
  <si>
    <t>/28 -&gt;16</t>
  </si>
  <si>
    <t>10.2.80.242</t>
  </si>
  <si>
    <t>10.2.80.243</t>
  </si>
  <si>
    <t>10.2.80.244</t>
  </si>
  <si>
    <t>10.2.80.245</t>
  </si>
  <si>
    <t>10.2.80.246</t>
  </si>
  <si>
    <t>10.2.80.247</t>
  </si>
  <si>
    <t>10.2.80.248</t>
  </si>
  <si>
    <t>10.2.17.114</t>
  </si>
  <si>
    <t>10.2.17.115</t>
  </si>
  <si>
    <t>10.2.17.116</t>
  </si>
  <si>
    <t>10.2.17.117</t>
  </si>
  <si>
    <t>10.2.17.118</t>
  </si>
  <si>
    <t>10.2.17.119</t>
  </si>
  <si>
    <t>10.2.17.120</t>
  </si>
  <si>
    <t>10.2.33.162</t>
  </si>
  <si>
    <t>10.2.33.163</t>
  </si>
  <si>
    <t>10.2.33.164</t>
  </si>
  <si>
    <t>10.2.33.165</t>
  </si>
  <si>
    <t>10.2.33.166</t>
  </si>
  <si>
    <t>10.2.33.167</t>
  </si>
  <si>
    <t>10.2.33.168</t>
  </si>
  <si>
    <t>Multilayer 1</t>
  </si>
  <si>
    <t>Multilayer 2</t>
  </si>
  <si>
    <t>10.2.17.121</t>
  </si>
  <si>
    <t>ISP</t>
  </si>
  <si>
    <t>S0/0/0</t>
  </si>
  <si>
    <t>S0/0/1</t>
  </si>
  <si>
    <t>S0/1/0</t>
  </si>
  <si>
    <t>S0/1/1</t>
  </si>
  <si>
    <t>S0/2/0</t>
  </si>
  <si>
    <t>G0/0</t>
  </si>
  <si>
    <t>Lima</t>
  </si>
  <si>
    <t>Redes</t>
  </si>
  <si>
    <t>-</t>
  </si>
  <si>
    <t>10.2.17.129</t>
  </si>
  <si>
    <t>10.2.49.49</t>
  </si>
  <si>
    <t>10.2.33.177</t>
  </si>
  <si>
    <t>10.2.65.17</t>
  </si>
  <si>
    <t>10.2.81.1</t>
  </si>
  <si>
    <t>255.255.255.252</t>
  </si>
  <si>
    <t>10.2.96.0</t>
  </si>
  <si>
    <t>Red principal Inter routing</t>
  </si>
  <si>
    <t>10.2.96.0 /27</t>
  </si>
  <si>
    <t>SUB RED 1</t>
  </si>
  <si>
    <t>SUB RED 2</t>
  </si>
  <si>
    <t>SUB RED 3</t>
  </si>
  <si>
    <t>SUB RED 4</t>
  </si>
  <si>
    <t>SUB RED 5</t>
  </si>
  <si>
    <t xml:space="preserve">HOST </t>
  </si>
  <si>
    <t xml:space="preserve">  REQUERIDOS</t>
  </si>
  <si>
    <t xml:space="preserve"> BROADCAST</t>
  </si>
  <si>
    <t>10.2.96.2</t>
  </si>
  <si>
    <t>10.2.96.3</t>
  </si>
  <si>
    <t>10.2.96.4</t>
  </si>
  <si>
    <t>10.2.96.8</t>
  </si>
  <si>
    <t>10.2.96.7</t>
  </si>
  <si>
    <t>10.2.96.12</t>
  </si>
  <si>
    <t>10.2.96.16</t>
  </si>
  <si>
    <t>10.2.96.11</t>
  </si>
  <si>
    <t>10.2.96.15</t>
  </si>
  <si>
    <t>10.2.96.19</t>
  </si>
  <si>
    <t>10.2.96.13</t>
  </si>
  <si>
    <t>10.2.96.17</t>
  </si>
  <si>
    <t>10.2.96.5</t>
  </si>
  <si>
    <t>10.2.96.9</t>
  </si>
  <si>
    <t>10.2.96.6</t>
  </si>
  <si>
    <t>10.2.96.10</t>
  </si>
  <si>
    <t>10.2.96.14</t>
  </si>
  <si>
    <t>10.2.96.18</t>
  </si>
  <si>
    <t>REDES INTER-ROUTING</t>
  </si>
  <si>
    <t>SWM1</t>
  </si>
  <si>
    <t>10.2.17.132</t>
  </si>
  <si>
    <t>10.2.17.133</t>
  </si>
  <si>
    <t>G0/1</t>
  </si>
  <si>
    <t>Mascara</t>
  </si>
  <si>
    <t>(10.2.17.128)-(10.2.17.132)</t>
  </si>
  <si>
    <t>10.2.96.(0,4,8,12,16)</t>
  </si>
  <si>
    <t>PACKET TRACER</t>
  </si>
  <si>
    <t>Cusco-arequipa</t>
  </si>
  <si>
    <t>Si conecta</t>
  </si>
  <si>
    <t>Arequipa-Piura</t>
  </si>
  <si>
    <t>Cajamarca-Piura</t>
  </si>
  <si>
    <t>No conecta</t>
  </si>
  <si>
    <t>Lima-Arequipa</t>
  </si>
  <si>
    <t>Piura-Lima</t>
  </si>
  <si>
    <t>Piura-Cusco</t>
  </si>
  <si>
    <t xml:space="preserve">Cajamarca </t>
  </si>
  <si>
    <t>Unidad</t>
  </si>
  <si>
    <t>Servidores</t>
  </si>
  <si>
    <t>Inter-Routing</t>
  </si>
  <si>
    <t>200.0.0.0</t>
  </si>
  <si>
    <t>255.255.255.0</t>
  </si>
  <si>
    <t>/24--&gt;256</t>
  </si>
  <si>
    <t>FTP</t>
  </si>
  <si>
    <t>Email</t>
  </si>
  <si>
    <t>Web</t>
  </si>
  <si>
    <t>DNS</t>
  </si>
  <si>
    <t>IP</t>
  </si>
  <si>
    <t>DG</t>
  </si>
  <si>
    <t>Red</t>
  </si>
  <si>
    <t>10.2.49.2</t>
  </si>
  <si>
    <t>10.2.49.3</t>
  </si>
  <si>
    <t>10.2.49.4</t>
  </si>
  <si>
    <t>10.2.49.5</t>
  </si>
  <si>
    <t>10.2.64.210</t>
  </si>
  <si>
    <t>10.2.64.211</t>
  </si>
  <si>
    <t>10.2.64.212</t>
  </si>
  <si>
    <t>10.2.64.213</t>
  </si>
  <si>
    <t>10.2.80.194</t>
  </si>
  <si>
    <t>10.2.80.195</t>
  </si>
  <si>
    <t>10.2.80.196</t>
  </si>
  <si>
    <t>10.2.80.197</t>
  </si>
  <si>
    <t>10.2.33.66</t>
  </si>
  <si>
    <t>10.2.33.67</t>
  </si>
  <si>
    <t>10.2.33.68</t>
  </si>
  <si>
    <t>10.2.33.69</t>
  </si>
  <si>
    <t>10.2.17.98</t>
  </si>
  <si>
    <t>10.2.17.99</t>
  </si>
  <si>
    <t>10.2.17.100</t>
  </si>
  <si>
    <t>10.2.17.101</t>
  </si>
  <si>
    <t>www.lima.com</t>
  </si>
  <si>
    <t>lima.aidtech.com.pe</t>
  </si>
  <si>
    <t xml:space="preserve">lima.com </t>
  </si>
  <si>
    <t>cusco.aidtech.com.pe</t>
  </si>
  <si>
    <t xml:space="preserve">cusco.com </t>
  </si>
  <si>
    <t>cajamarca.aidtech.com.pe</t>
  </si>
  <si>
    <t xml:space="preserve">cajamarca.com </t>
  </si>
  <si>
    <t>piura.aidtech.com.pe</t>
  </si>
  <si>
    <t xml:space="preserve">piura.com </t>
  </si>
  <si>
    <t>arequipa.aidtech.com.pe</t>
  </si>
  <si>
    <t xml:space="preserve">arequipa.com </t>
  </si>
  <si>
    <t>www.cajamarca.com</t>
  </si>
  <si>
    <t>www.piura.com</t>
  </si>
  <si>
    <t>www.arequipa.com</t>
  </si>
  <si>
    <t>www.cusco.com</t>
  </si>
  <si>
    <t>Nombre</t>
  </si>
  <si>
    <t>Address</t>
  </si>
  <si>
    <t>POOL</t>
  </si>
  <si>
    <t>Primer IP</t>
  </si>
  <si>
    <t>Max User</t>
  </si>
  <si>
    <t>VLAN10</t>
  </si>
  <si>
    <t>VLAN20</t>
  </si>
  <si>
    <t>VLAN30</t>
  </si>
  <si>
    <t>VLAN40</t>
  </si>
  <si>
    <t>VLAN50</t>
  </si>
  <si>
    <t>VLAN60</t>
  </si>
  <si>
    <t>VLAN70</t>
  </si>
  <si>
    <t>10.2.16.2</t>
  </si>
  <si>
    <t>10.2.16.130</t>
  </si>
  <si>
    <t>10.2.17.2</t>
  </si>
  <si>
    <t>10.2.16.226</t>
  </si>
  <si>
    <t>10.2.16.194</t>
  </si>
  <si>
    <t>10.2.17.34</t>
  </si>
  <si>
    <t>10.2.17.66</t>
  </si>
  <si>
    <t>10.2.48.2</t>
  </si>
  <si>
    <t>10.2.48.98</t>
  </si>
  <si>
    <t>10.2.48.66</t>
  </si>
  <si>
    <t>10.2.48.162</t>
  </si>
  <si>
    <t>10.2.48.226</t>
  </si>
  <si>
    <t>10.2.48.194</t>
  </si>
  <si>
    <t>10.2.48.130</t>
  </si>
  <si>
    <t>10.2.32.2</t>
  </si>
  <si>
    <t>10.2.32.130</t>
  </si>
  <si>
    <t>10.2.33.2</t>
  </si>
  <si>
    <t>10.2.33.34</t>
  </si>
  <si>
    <t>10.2.32.194</t>
  </si>
  <si>
    <t>10.2.33.98</t>
  </si>
  <si>
    <t>10.2.33.130</t>
  </si>
  <si>
    <t>10.2.64.2</t>
  </si>
  <si>
    <t>10.2.64.66</t>
  </si>
  <si>
    <t>10.2.64.130</t>
  </si>
  <si>
    <t>10.2.64.162</t>
  </si>
  <si>
    <t>10.2.64.194</t>
  </si>
  <si>
    <t>10.2.64.226</t>
  </si>
  <si>
    <t>10.2.64.242</t>
  </si>
  <si>
    <t>10.2.80.2</t>
  </si>
  <si>
    <t>10.2.80.66</t>
  </si>
  <si>
    <t>10.2.80.98</t>
  </si>
  <si>
    <t>10.2.80.130</t>
  </si>
  <si>
    <t>10.2.80.162</t>
  </si>
  <si>
    <t>10.2.80.210</t>
  </si>
  <si>
    <t>10.2.80.226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</si>
</sst>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Arial"/>
    </font>
    <font>
      <sz val="11"/>
      <name val="Calibri"/>
    </font>
    <font>
      <b/>
      <sz val="15"/>
      <color theme="1"/>
      <name val="Calibri"/>
      <scheme val="minor"/>
    </font>
    <font>
      <sz val="15"/>
      <color theme="1"/>
      <name val="Calibri"/>
      <scheme val="minor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Docs-Calibri"/>
    </font>
    <font>
      <sz val="11"/>
      <color theme="1"/>
      <name val="Calibri"/>
    </font>
    <font>
      <sz val="12"/>
      <color rgb="FF000000"/>
      <name val="Times New Roman"/>
    </font>
    <font>
      <sz val="11"/>
      <color rgb="FF000000"/>
      <name val="Arial"/>
    </font>
    <font>
      <sz val="11"/>
      <color rgb="FFFF0000"/>
      <name val="Calibri"/>
    </font>
    <font>
      <i/>
      <sz val="11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i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0"/>
      <name val="Calibri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BDD6EE"/>
      </patternFill>
    </fill>
    <fill>
      <patternFill patternType="solid">
        <fgColor rgb="FF00B0F0"/>
        <bgColor rgb="FFC9DAF8"/>
      </patternFill>
    </fill>
    <fill>
      <patternFill patternType="solid">
        <fgColor rgb="FFFF7DF0"/>
        <bgColor rgb="FFA8D08D"/>
      </patternFill>
    </fill>
    <fill>
      <patternFill patternType="solid">
        <fgColor rgb="FFFF3FE8"/>
        <bgColor rgb="FF00B050"/>
      </patternFill>
    </fill>
    <fill>
      <patternFill patternType="solid">
        <fgColor rgb="FFFFFF85"/>
        <bgColor rgb="FFA8D08D"/>
      </patternFill>
    </fill>
    <fill>
      <patternFill patternType="solid">
        <fgColor rgb="FFFFFF00"/>
        <bgColor rgb="FF00B050"/>
      </patternFill>
    </fill>
    <fill>
      <patternFill patternType="solid">
        <fgColor rgb="FFFF6969"/>
        <bgColor rgb="FFA8D08D"/>
      </patternFill>
    </fill>
    <fill>
      <patternFill patternType="solid">
        <fgColor rgb="FFFF0000"/>
        <bgColor rgb="FF00B05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theme="9"/>
        <bgColor rgb="FFA8D08D"/>
      </patternFill>
    </fill>
    <fill>
      <patternFill patternType="solid">
        <fgColor rgb="FF00B0F0"/>
        <bgColor rgb="FFA8D08D"/>
      </patternFill>
    </fill>
    <fill>
      <patternFill patternType="solid">
        <fgColor theme="5"/>
        <bgColor rgb="FFA8D08D"/>
      </patternFill>
    </fill>
    <fill>
      <patternFill patternType="solid">
        <fgColor theme="6" tint="-0.249977111117893"/>
        <bgColor rgb="FFA8D08D"/>
      </patternFill>
    </fill>
    <fill>
      <patternFill patternType="solid">
        <fgColor rgb="FF9518FC"/>
        <bgColor rgb="FFA8D08D"/>
      </patternFill>
    </fill>
    <fill>
      <patternFill patternType="solid">
        <fgColor rgb="FF002060"/>
        <bgColor rgb="FFA8D08D"/>
      </patternFill>
    </fill>
    <fill>
      <patternFill patternType="solid">
        <fgColor rgb="FFFFFF00"/>
        <bgColor rgb="FFA8D08D"/>
      </patternFill>
    </fill>
    <fill>
      <patternFill patternType="solid">
        <fgColor rgb="FFFF7D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571FF"/>
        <bgColor indexed="64"/>
      </patternFill>
    </fill>
    <fill>
      <patternFill patternType="solid">
        <fgColor rgb="FFFF7DF0"/>
        <bgColor rgb="FFFFFFFF"/>
      </patternFill>
    </fill>
    <fill>
      <patternFill patternType="solid">
        <fgColor rgb="FFFF7DF0"/>
        <bgColor theme="0"/>
      </patternFill>
    </fill>
    <fill>
      <patternFill patternType="solid">
        <fgColor rgb="FF0070C0"/>
        <bgColor rgb="FFA8D08D"/>
      </patternFill>
    </fill>
    <fill>
      <patternFill patternType="solid">
        <fgColor rgb="FFFF3FE8"/>
        <bgColor indexed="64"/>
      </patternFill>
    </fill>
    <fill>
      <patternFill patternType="solid">
        <fgColor rgb="FFFAFD77"/>
        <bgColor indexed="64"/>
      </patternFill>
    </fill>
    <fill>
      <patternFill patternType="solid">
        <fgColor rgb="FF2FC9FF"/>
        <bgColor indexed="64"/>
      </patternFill>
    </fill>
  </fills>
  <borders count="7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43" fontId="7" fillId="0" borderId="0" applyFont="0" applyFill="0" applyBorder="0" applyAlignment="0" applyProtection="0"/>
    <xf numFmtId="0" fontId="38" fillId="0" borderId="0" applyNumberFormat="0" applyFill="0" applyBorder="0" applyAlignment="0" applyProtection="0"/>
  </cellStyleXfs>
  <cellXfs count="314">
    <xf numFmtId="0" fontId="0" fillId="0" borderId="0" xfId="0"/>
    <xf numFmtId="0" fontId="7" fillId="0" borderId="0" xfId="0" applyFont="1"/>
    <xf numFmtId="0" fontId="7" fillId="0" borderId="3" xfId="0" applyFont="1" applyBorder="1"/>
    <xf numFmtId="0" fontId="7" fillId="2" borderId="3" xfId="0" applyFont="1" applyFill="1" applyBorder="1"/>
    <xf numFmtId="1" fontId="12" fillId="3" borderId="3" xfId="0" applyNumberFormat="1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1" fontId="13" fillId="4" borderId="3" xfId="0" applyNumberFormat="1" applyFont="1" applyFill="1" applyBorder="1" applyAlignment="1">
      <alignment horizontal="center" wrapText="1"/>
    </xf>
    <xf numFmtId="0" fontId="12" fillId="0" borderId="3" xfId="0" applyFont="1" applyBorder="1" applyAlignment="1">
      <alignment horizontal="right"/>
    </xf>
    <xf numFmtId="0" fontId="12" fillId="0" borderId="3" xfId="0" applyFont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4" fillId="5" borderId="3" xfId="0" applyFont="1" applyFill="1" applyBorder="1" applyAlignment="1">
      <alignment horizontal="right"/>
    </xf>
    <xf numFmtId="0" fontId="12" fillId="5" borderId="3" xfId="0" applyFont="1" applyFill="1" applyBorder="1" applyAlignment="1">
      <alignment horizontal="right"/>
    </xf>
    <xf numFmtId="0" fontId="15" fillId="0" borderId="14" xfId="0" applyFont="1" applyBorder="1"/>
    <xf numFmtId="0" fontId="15" fillId="0" borderId="15" xfId="0" applyFont="1" applyBorder="1"/>
    <xf numFmtId="0" fontId="15" fillId="6" borderId="3" xfId="0" applyFont="1" applyFill="1" applyBorder="1" applyAlignment="1">
      <alignment vertical="center"/>
    </xf>
    <xf numFmtId="0" fontId="15" fillId="4" borderId="3" xfId="0" applyFont="1" applyFill="1" applyBorder="1" applyAlignment="1">
      <alignment vertical="center"/>
    </xf>
    <xf numFmtId="1" fontId="12" fillId="7" borderId="16" xfId="0" applyNumberFormat="1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2" fillId="7" borderId="19" xfId="0" applyFont="1" applyFill="1" applyBorder="1" applyAlignment="1">
      <alignment horizontal="center" vertical="center" wrapText="1"/>
    </xf>
    <xf numFmtId="0" fontId="12" fillId="7" borderId="19" xfId="0" applyFont="1" applyFill="1" applyBorder="1" applyAlignment="1">
      <alignment horizontal="center" wrapText="1"/>
    </xf>
    <xf numFmtId="0" fontId="12" fillId="8" borderId="3" xfId="0" applyFont="1" applyFill="1" applyBorder="1"/>
    <xf numFmtId="1" fontId="13" fillId="8" borderId="3" xfId="0" applyNumberFormat="1" applyFont="1" applyFill="1" applyBorder="1"/>
    <xf numFmtId="0" fontId="12" fillId="4" borderId="3" xfId="0" applyFont="1" applyFill="1" applyBorder="1" applyAlignment="1">
      <alignment horizontal="right"/>
    </xf>
    <xf numFmtId="0" fontId="12" fillId="0" borderId="22" xfId="0" applyFont="1" applyBorder="1" applyAlignment="1">
      <alignment horizontal="center"/>
    </xf>
    <xf numFmtId="0" fontId="12" fillId="4" borderId="3" xfId="0" applyFont="1" applyFill="1" applyBorder="1"/>
    <xf numFmtId="0" fontId="12" fillId="0" borderId="21" xfId="0" applyFont="1" applyBorder="1" applyAlignment="1">
      <alignment horizontal="right"/>
    </xf>
    <xf numFmtId="0" fontId="13" fillId="8" borderId="3" xfId="0" applyFont="1" applyFill="1" applyBorder="1"/>
    <xf numFmtId="0" fontId="12" fillId="0" borderId="0" xfId="0" applyFont="1"/>
    <xf numFmtId="0" fontId="13" fillId="9" borderId="16" xfId="0" applyFont="1" applyFill="1" applyBorder="1" applyAlignment="1">
      <alignment horizontal="right"/>
    </xf>
    <xf numFmtId="0" fontId="15" fillId="0" borderId="0" xfId="0" applyFont="1" applyAlignment="1">
      <alignment horizontal="center" vertical="center"/>
    </xf>
    <xf numFmtId="0" fontId="15" fillId="0" borderId="24" xfId="0" applyFont="1" applyBorder="1"/>
    <xf numFmtId="0" fontId="15" fillId="0" borderId="25" xfId="0" applyFont="1" applyBorder="1"/>
    <xf numFmtId="1" fontId="12" fillId="7" borderId="26" xfId="0" applyNumberFormat="1" applyFont="1" applyFill="1" applyBorder="1" applyAlignment="1">
      <alignment horizontal="center" vertical="center" wrapText="1"/>
    </xf>
    <xf numFmtId="0" fontId="12" fillId="7" borderId="27" xfId="0" applyFont="1" applyFill="1" applyBorder="1" applyAlignment="1">
      <alignment horizontal="center" vertical="center" wrapText="1"/>
    </xf>
    <xf numFmtId="0" fontId="12" fillId="7" borderId="28" xfId="0" applyFont="1" applyFill="1" applyBorder="1" applyAlignment="1">
      <alignment horizontal="center" vertical="center" wrapText="1"/>
    </xf>
    <xf numFmtId="0" fontId="12" fillId="7" borderId="29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wrapText="1"/>
    </xf>
    <xf numFmtId="1" fontId="13" fillId="9" borderId="26" xfId="0" applyNumberFormat="1" applyFont="1" applyFill="1" applyBorder="1"/>
    <xf numFmtId="0" fontId="16" fillId="0" borderId="27" xfId="0" applyFont="1" applyBorder="1" applyAlignment="1">
      <alignment horizontal="center" wrapText="1"/>
    </xf>
    <xf numFmtId="0" fontId="12" fillId="0" borderId="31" xfId="0" applyFont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12" fillId="0" borderId="32" xfId="0" applyFont="1" applyBorder="1" applyAlignment="1">
      <alignment horizontal="center"/>
    </xf>
    <xf numFmtId="0" fontId="7" fillId="10" borderId="0" xfId="0" applyFont="1" applyFill="1"/>
    <xf numFmtId="0" fontId="7" fillId="5" borderId="0" xfId="0" applyFont="1" applyFill="1"/>
    <xf numFmtId="0" fontId="13" fillId="4" borderId="3" xfId="0" applyFont="1" applyFill="1" applyBorder="1"/>
    <xf numFmtId="0" fontId="13" fillId="9" borderId="26" xfId="0" applyFont="1" applyFill="1" applyBorder="1" applyAlignment="1">
      <alignment horizontal="right"/>
    </xf>
    <xf numFmtId="0" fontId="12" fillId="0" borderId="33" xfId="0" applyFont="1" applyBorder="1" applyAlignment="1">
      <alignment horizontal="right"/>
    </xf>
    <xf numFmtId="0" fontId="12" fillId="0" borderId="34" xfId="0" applyFont="1" applyBorder="1" applyAlignment="1">
      <alignment horizontal="right"/>
    </xf>
    <xf numFmtId="1" fontId="17" fillId="4" borderId="3" xfId="0" applyNumberFormat="1" applyFont="1" applyFill="1" applyBorder="1" applyAlignment="1">
      <alignment horizontal="center" wrapText="1"/>
    </xf>
    <xf numFmtId="0" fontId="12" fillId="0" borderId="35" xfId="0" applyFont="1" applyBorder="1" applyAlignment="1">
      <alignment horizontal="right"/>
    </xf>
    <xf numFmtId="1" fontId="12" fillId="0" borderId="36" xfId="0" applyNumberFormat="1" applyFont="1" applyBorder="1" applyAlignment="1">
      <alignment horizontal="right"/>
    </xf>
    <xf numFmtId="0" fontId="17" fillId="4" borderId="3" xfId="0" applyFont="1" applyFill="1" applyBorder="1" applyAlignment="1">
      <alignment horizontal="center" wrapText="1"/>
    </xf>
    <xf numFmtId="0" fontId="18" fillId="0" borderId="22" xfId="0" applyFont="1" applyBorder="1" applyAlignment="1">
      <alignment horizontal="right"/>
    </xf>
    <xf numFmtId="0" fontId="12" fillId="0" borderId="38" xfId="0" applyFont="1" applyBorder="1" applyAlignment="1">
      <alignment horizontal="right"/>
    </xf>
    <xf numFmtId="1" fontId="12" fillId="0" borderId="39" xfId="0" applyNumberFormat="1" applyFont="1" applyBorder="1" applyAlignment="1">
      <alignment horizontal="right"/>
    </xf>
    <xf numFmtId="0" fontId="15" fillId="0" borderId="0" xfId="0" applyFont="1" applyAlignment="1">
      <alignment vertical="center"/>
    </xf>
    <xf numFmtId="0" fontId="15" fillId="0" borderId="0" xfId="0" applyFont="1"/>
    <xf numFmtId="1" fontId="19" fillId="0" borderId="0" xfId="0" applyNumberFormat="1" applyFont="1"/>
    <xf numFmtId="0" fontId="15" fillId="0" borderId="0" xfId="0" applyFont="1" applyAlignment="1">
      <alignment horizontal="right"/>
    </xf>
    <xf numFmtId="0" fontId="19" fillId="0" borderId="0" xfId="0" applyFont="1"/>
    <xf numFmtId="0" fontId="12" fillId="0" borderId="0" xfId="0" applyFont="1" applyAlignment="1">
      <alignment horizontal="right"/>
    </xf>
    <xf numFmtId="164" fontId="7" fillId="0" borderId="0" xfId="0" applyNumberFormat="1" applyFont="1"/>
    <xf numFmtId="0" fontId="7" fillId="11" borderId="0" xfId="0" applyFont="1" applyFill="1" applyAlignment="1">
      <alignment horizontal="center" vertical="center" wrapText="1"/>
    </xf>
    <xf numFmtId="0" fontId="12" fillId="0" borderId="23" xfId="0" applyFont="1" applyBorder="1" applyAlignment="1">
      <alignment horizontal="right"/>
    </xf>
    <xf numFmtId="0" fontId="12" fillId="0" borderId="10" xfId="0" applyFont="1" applyBorder="1" applyAlignment="1">
      <alignment horizontal="right"/>
    </xf>
    <xf numFmtId="0" fontId="15" fillId="6" borderId="1" xfId="0" applyFont="1" applyFill="1" applyBorder="1" applyAlignment="1">
      <alignment vertical="center"/>
    </xf>
    <xf numFmtId="0" fontId="12" fillId="0" borderId="20" xfId="0" applyFont="1" applyBorder="1" applyAlignment="1">
      <alignment horizontal="right"/>
    </xf>
    <xf numFmtId="0" fontId="15" fillId="0" borderId="5" xfId="0" applyFont="1" applyBorder="1"/>
    <xf numFmtId="1" fontId="12" fillId="0" borderId="43" xfId="0" applyNumberFormat="1" applyFont="1" applyBorder="1" applyAlignment="1">
      <alignment horizontal="center"/>
    </xf>
    <xf numFmtId="0" fontId="12" fillId="0" borderId="43" xfId="0" applyFont="1" applyBorder="1" applyAlignment="1">
      <alignment horizontal="center"/>
    </xf>
    <xf numFmtId="0" fontId="12" fillId="0" borderId="44" xfId="0" applyFont="1" applyBorder="1" applyAlignment="1">
      <alignment horizontal="center"/>
    </xf>
    <xf numFmtId="0" fontId="15" fillId="0" borderId="7" xfId="0" applyFont="1" applyBorder="1"/>
    <xf numFmtId="1" fontId="0" fillId="0" borderId="0" xfId="0" applyNumberFormat="1"/>
    <xf numFmtId="2" fontId="12" fillId="0" borderId="22" xfId="0" applyNumberFormat="1" applyFont="1" applyBorder="1" applyAlignment="1">
      <alignment horizontal="center"/>
    </xf>
    <xf numFmtId="0" fontId="6" fillId="0" borderId="0" xfId="0" applyFont="1"/>
    <xf numFmtId="0" fontId="6" fillId="12" borderId="41" xfId="0" applyFont="1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23" fillId="0" borderId="22" xfId="0" applyFont="1" applyBorder="1" applyAlignment="1">
      <alignment horizontal="center"/>
    </xf>
    <xf numFmtId="0" fontId="23" fillId="0" borderId="0" xfId="0" applyFont="1"/>
    <xf numFmtId="1" fontId="23" fillId="0" borderId="43" xfId="0" applyNumberFormat="1" applyFont="1" applyBorder="1" applyAlignment="1">
      <alignment horizontal="center"/>
    </xf>
    <xf numFmtId="0" fontId="23" fillId="0" borderId="43" xfId="0" applyFont="1" applyBorder="1" applyAlignment="1">
      <alignment horizontal="center"/>
    </xf>
    <xf numFmtId="0" fontId="0" fillId="14" borderId="41" xfId="0" applyFill="1" applyBorder="1" applyAlignment="1">
      <alignment horizontal="center" vertical="center"/>
    </xf>
    <xf numFmtId="0" fontId="23" fillId="0" borderId="29" xfId="0" applyFont="1" applyBorder="1" applyAlignment="1">
      <alignment horizontal="center"/>
    </xf>
    <xf numFmtId="0" fontId="12" fillId="7" borderId="45" xfId="0" applyFont="1" applyFill="1" applyBorder="1" applyAlignment="1">
      <alignment horizontal="center" vertical="center" wrapText="1"/>
    </xf>
    <xf numFmtId="0" fontId="23" fillId="0" borderId="45" xfId="0" applyFont="1" applyBorder="1" applyAlignment="1">
      <alignment horizontal="center"/>
    </xf>
    <xf numFmtId="0" fontId="12" fillId="0" borderId="45" xfId="0" applyFont="1" applyBorder="1" applyAlignment="1">
      <alignment horizontal="right"/>
    </xf>
    <xf numFmtId="0" fontId="12" fillId="0" borderId="45" xfId="0" applyFont="1" applyBorder="1" applyAlignment="1">
      <alignment horizontal="center"/>
    </xf>
    <xf numFmtId="0" fontId="23" fillId="0" borderId="41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2" fillId="15" borderId="3" xfId="0" applyFont="1" applyFill="1" applyBorder="1"/>
    <xf numFmtId="1" fontId="13" fillId="15" borderId="3" xfId="0" applyNumberFormat="1" applyFont="1" applyFill="1" applyBorder="1"/>
    <xf numFmtId="0" fontId="16" fillId="16" borderId="3" xfId="0" applyFont="1" applyFill="1" applyBorder="1" applyAlignment="1">
      <alignment horizontal="center"/>
    </xf>
    <xf numFmtId="1" fontId="12" fillId="0" borderId="3" xfId="0" applyNumberFormat="1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5" borderId="41" xfId="0" applyFont="1" applyFill="1" applyBorder="1" applyAlignment="1">
      <alignment horizontal="center"/>
    </xf>
    <xf numFmtId="1" fontId="7" fillId="4" borderId="3" xfId="0" applyNumberFormat="1" applyFont="1" applyFill="1" applyBorder="1" applyAlignment="1">
      <alignment horizontal="center"/>
    </xf>
    <xf numFmtId="0" fontId="6" fillId="4" borderId="3" xfId="1" applyFill="1" applyBorder="1" applyAlignment="1">
      <alignment horizontal="center"/>
    </xf>
    <xf numFmtId="1" fontId="23" fillId="15" borderId="3" xfId="0" applyNumberFormat="1" applyFont="1" applyFill="1" applyBorder="1" applyAlignment="1">
      <alignment horizontal="center"/>
    </xf>
    <xf numFmtId="0" fontId="6" fillId="4" borderId="31" xfId="1" applyFill="1" applyBorder="1" applyAlignment="1">
      <alignment horizontal="center"/>
    </xf>
    <xf numFmtId="0" fontId="7" fillId="11" borderId="41" xfId="0" applyFont="1" applyFill="1" applyBorder="1" applyAlignment="1">
      <alignment horizontal="center" vertical="center" wrapText="1"/>
    </xf>
    <xf numFmtId="0" fontId="8" fillId="0" borderId="41" xfId="0" applyFont="1" applyBorder="1" applyAlignment="1">
      <alignment horizontal="center"/>
    </xf>
    <xf numFmtId="0" fontId="27" fillId="0" borderId="41" xfId="0" applyFont="1" applyBorder="1" applyAlignment="1">
      <alignment horizontal="center"/>
    </xf>
    <xf numFmtId="1" fontId="13" fillId="17" borderId="16" xfId="0" applyNumberFormat="1" applyFont="1" applyFill="1" applyBorder="1"/>
    <xf numFmtId="1" fontId="24" fillId="17" borderId="16" xfId="0" applyNumberFormat="1" applyFont="1" applyFill="1" applyBorder="1"/>
    <xf numFmtId="0" fontId="13" fillId="17" borderId="16" xfId="0" applyFont="1" applyFill="1" applyBorder="1" applyAlignment="1">
      <alignment horizontal="right"/>
    </xf>
    <xf numFmtId="1" fontId="12" fillId="18" borderId="16" xfId="0" applyNumberFormat="1" applyFont="1" applyFill="1" applyBorder="1" applyAlignment="1">
      <alignment horizontal="center" vertical="center" wrapText="1"/>
    </xf>
    <xf numFmtId="0" fontId="12" fillId="18" borderId="42" xfId="0" applyFont="1" applyFill="1" applyBorder="1" applyAlignment="1">
      <alignment horizontal="center" vertical="center" wrapText="1"/>
    </xf>
    <xf numFmtId="0" fontId="12" fillId="18" borderId="19" xfId="0" applyFont="1" applyFill="1" applyBorder="1" applyAlignment="1">
      <alignment horizontal="center" vertical="center" wrapText="1"/>
    </xf>
    <xf numFmtId="0" fontId="12" fillId="18" borderId="45" xfId="0" applyFont="1" applyFill="1" applyBorder="1" applyAlignment="1">
      <alignment horizontal="center" vertical="center" wrapText="1"/>
    </xf>
    <xf numFmtId="1" fontId="24" fillId="9" borderId="26" xfId="0" applyNumberFormat="1" applyFont="1" applyFill="1" applyBorder="1"/>
    <xf numFmtId="1" fontId="13" fillId="19" borderId="26" xfId="0" applyNumberFormat="1" applyFont="1" applyFill="1" applyBorder="1"/>
    <xf numFmtId="0" fontId="13" fillId="19" borderId="37" xfId="0" applyFont="1" applyFill="1" applyBorder="1" applyAlignment="1">
      <alignment horizontal="right"/>
    </xf>
    <xf numFmtId="0" fontId="15" fillId="0" borderId="46" xfId="0" applyFont="1" applyBorder="1"/>
    <xf numFmtId="0" fontId="15" fillId="0" borderId="47" xfId="0" applyFont="1" applyBorder="1"/>
    <xf numFmtId="1" fontId="12" fillId="20" borderId="41" xfId="0" applyNumberFormat="1" applyFont="1" applyFill="1" applyBorder="1" applyAlignment="1">
      <alignment horizontal="center" vertical="center" wrapText="1"/>
    </xf>
    <xf numFmtId="0" fontId="12" fillId="20" borderId="41" xfId="0" applyFont="1" applyFill="1" applyBorder="1" applyAlignment="1">
      <alignment horizontal="center" vertical="center" wrapText="1"/>
    </xf>
    <xf numFmtId="0" fontId="12" fillId="10" borderId="41" xfId="0" applyFont="1" applyFill="1" applyBorder="1" applyAlignment="1">
      <alignment horizontal="center"/>
    </xf>
    <xf numFmtId="0" fontId="12" fillId="0" borderId="50" xfId="0" applyFont="1" applyBorder="1" applyAlignment="1">
      <alignment horizontal="center"/>
    </xf>
    <xf numFmtId="0" fontId="12" fillId="7" borderId="51" xfId="0" applyFont="1" applyFill="1" applyBorder="1" applyAlignment="1">
      <alignment horizontal="center" vertical="center" wrapText="1"/>
    </xf>
    <xf numFmtId="0" fontId="12" fillId="7" borderId="52" xfId="0" applyFont="1" applyFill="1" applyBorder="1" applyAlignment="1">
      <alignment horizontal="center" wrapText="1"/>
    </xf>
    <xf numFmtId="0" fontId="12" fillId="0" borderId="55" xfId="0" applyFont="1" applyBorder="1" applyAlignment="1">
      <alignment horizontal="right"/>
    </xf>
    <xf numFmtId="0" fontId="12" fillId="0" borderId="56" xfId="0" applyFont="1" applyBorder="1" applyAlignment="1">
      <alignment horizontal="right"/>
    </xf>
    <xf numFmtId="0" fontId="23" fillId="5" borderId="41" xfId="0" applyFont="1" applyFill="1" applyBorder="1" applyAlignment="1">
      <alignment horizontal="center"/>
    </xf>
    <xf numFmtId="0" fontId="26" fillId="5" borderId="60" xfId="0" applyFont="1" applyFill="1" applyBorder="1" applyAlignment="1">
      <alignment horizontal="center"/>
    </xf>
    <xf numFmtId="0" fontId="23" fillId="5" borderId="63" xfId="0" applyFont="1" applyFill="1" applyBorder="1" applyAlignment="1">
      <alignment horizontal="center"/>
    </xf>
    <xf numFmtId="0" fontId="12" fillId="18" borderId="57" xfId="0" applyFont="1" applyFill="1" applyBorder="1" applyAlignment="1">
      <alignment horizontal="center" vertical="center" wrapText="1"/>
    </xf>
    <xf numFmtId="0" fontId="12" fillId="18" borderId="58" xfId="0" applyFont="1" applyFill="1" applyBorder="1" applyAlignment="1">
      <alignment horizontal="center" vertical="center" wrapText="1"/>
    </xf>
    <xf numFmtId="0" fontId="12" fillId="18" borderId="59" xfId="0" applyFont="1" applyFill="1" applyBorder="1" applyAlignment="1">
      <alignment horizontal="center" wrapText="1"/>
    </xf>
    <xf numFmtId="0" fontId="12" fillId="0" borderId="60" xfId="0" applyFont="1" applyBorder="1" applyAlignment="1">
      <alignment horizontal="center"/>
    </xf>
    <xf numFmtId="0" fontId="23" fillId="0" borderId="61" xfId="0" applyFont="1" applyBorder="1" applyAlignment="1">
      <alignment horizontal="center"/>
    </xf>
    <xf numFmtId="0" fontId="23" fillId="0" borderId="60" xfId="0" applyFont="1" applyBorder="1" applyAlignment="1">
      <alignment horizontal="center"/>
    </xf>
    <xf numFmtId="0" fontId="23" fillId="0" borderId="62" xfId="0" applyFont="1" applyBorder="1" applyAlignment="1">
      <alignment horizontal="center"/>
    </xf>
    <xf numFmtId="0" fontId="12" fillId="0" borderId="63" xfId="0" applyFont="1" applyBorder="1" applyAlignment="1">
      <alignment horizontal="center"/>
    </xf>
    <xf numFmtId="0" fontId="12" fillId="0" borderId="64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164" fontId="23" fillId="0" borderId="30" xfId="0" applyNumberFormat="1" applyFont="1" applyBorder="1" applyAlignment="1">
      <alignment horizontal="center"/>
    </xf>
    <xf numFmtId="0" fontId="12" fillId="20" borderId="50" xfId="0" applyFont="1" applyFill="1" applyBorder="1" applyAlignment="1">
      <alignment horizontal="center" vertical="center" wrapText="1"/>
    </xf>
    <xf numFmtId="0" fontId="12" fillId="20" borderId="57" xfId="0" applyFont="1" applyFill="1" applyBorder="1" applyAlignment="1">
      <alignment horizontal="center" vertical="center" wrapText="1"/>
    </xf>
    <xf numFmtId="0" fontId="12" fillId="20" borderId="58" xfId="0" applyFont="1" applyFill="1" applyBorder="1" applyAlignment="1">
      <alignment horizontal="center" vertical="center" wrapText="1"/>
    </xf>
    <xf numFmtId="0" fontId="12" fillId="20" borderId="59" xfId="0" applyFont="1" applyFill="1" applyBorder="1" applyAlignment="1">
      <alignment horizontal="center" wrapText="1"/>
    </xf>
    <xf numFmtId="0" fontId="12" fillId="0" borderId="54" xfId="0" applyFont="1" applyBorder="1" applyAlignment="1">
      <alignment horizontal="center"/>
    </xf>
    <xf numFmtId="0" fontId="26" fillId="10" borderId="68" xfId="0" applyFont="1" applyFill="1" applyBorder="1" applyAlignment="1">
      <alignment horizontal="center"/>
    </xf>
    <xf numFmtId="0" fontId="12" fillId="0" borderId="55" xfId="0" applyFont="1" applyBorder="1" applyAlignment="1">
      <alignment horizontal="center"/>
    </xf>
    <xf numFmtId="0" fontId="13" fillId="21" borderId="16" xfId="0" applyFont="1" applyFill="1" applyBorder="1" applyAlignment="1">
      <alignment horizontal="right"/>
    </xf>
    <xf numFmtId="1" fontId="12" fillId="22" borderId="16" xfId="0" applyNumberFormat="1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  <xf numFmtId="0" fontId="15" fillId="23" borderId="15" xfId="0" applyFont="1" applyFill="1" applyBorder="1"/>
    <xf numFmtId="0" fontId="12" fillId="22" borderId="41" xfId="0" applyFont="1" applyFill="1" applyBorder="1" applyAlignment="1">
      <alignment horizontal="center" vertical="center" wrapText="1"/>
    </xf>
    <xf numFmtId="0" fontId="12" fillId="22" borderId="50" xfId="0" applyFont="1" applyFill="1" applyBorder="1" applyAlignment="1">
      <alignment horizontal="center" vertical="center" wrapText="1"/>
    </xf>
    <xf numFmtId="0" fontId="12" fillId="22" borderId="57" xfId="0" applyFont="1" applyFill="1" applyBorder="1" applyAlignment="1">
      <alignment horizontal="center" vertical="center" wrapText="1"/>
    </xf>
    <xf numFmtId="0" fontId="12" fillId="22" borderId="58" xfId="0" applyFont="1" applyFill="1" applyBorder="1" applyAlignment="1">
      <alignment horizontal="center" vertical="center" wrapText="1"/>
    </xf>
    <xf numFmtId="0" fontId="12" fillId="22" borderId="59" xfId="0" applyFont="1" applyFill="1" applyBorder="1" applyAlignment="1">
      <alignment horizontal="center" wrapText="1"/>
    </xf>
    <xf numFmtId="1" fontId="12" fillId="0" borderId="44" xfId="0" applyNumberFormat="1" applyFont="1" applyBorder="1" applyAlignment="1">
      <alignment horizontal="center"/>
    </xf>
    <xf numFmtId="0" fontId="23" fillId="0" borderId="54" xfId="0" applyFont="1" applyBorder="1" applyAlignment="1">
      <alignment horizontal="center"/>
    </xf>
    <xf numFmtId="0" fontId="0" fillId="24" borderId="41" xfId="0" applyFill="1" applyBorder="1" applyAlignment="1">
      <alignment horizontal="center" vertical="center"/>
    </xf>
    <xf numFmtId="0" fontId="12" fillId="24" borderId="22" xfId="0" applyFont="1" applyFill="1" applyBorder="1" applyAlignment="1">
      <alignment horizontal="center"/>
    </xf>
    <xf numFmtId="0" fontId="12" fillId="24" borderId="45" xfId="0" applyFont="1" applyFill="1" applyBorder="1" applyAlignment="1">
      <alignment horizontal="center"/>
    </xf>
    <xf numFmtId="0" fontId="12" fillId="24" borderId="29" xfId="0" applyFont="1" applyFill="1" applyBorder="1" applyAlignment="1">
      <alignment horizontal="center"/>
    </xf>
    <xf numFmtId="1" fontId="24" fillId="19" borderId="26" xfId="0" applyNumberFormat="1" applyFont="1" applyFill="1" applyBorder="1"/>
    <xf numFmtId="0" fontId="5" fillId="0" borderId="0" xfId="0" applyFont="1"/>
    <xf numFmtId="0" fontId="12" fillId="24" borderId="48" xfId="0" applyFont="1" applyFill="1" applyBorder="1" applyAlignment="1">
      <alignment horizontal="right"/>
    </xf>
    <xf numFmtId="1" fontId="12" fillId="24" borderId="49" xfId="0" applyNumberFormat="1" applyFont="1" applyFill="1" applyBorder="1" applyAlignment="1">
      <alignment horizontal="right"/>
    </xf>
    <xf numFmtId="0" fontId="23" fillId="24" borderId="29" xfId="0" applyFont="1" applyFill="1" applyBorder="1" applyAlignment="1">
      <alignment horizontal="right"/>
    </xf>
    <xf numFmtId="0" fontId="23" fillId="26" borderId="53" xfId="0" applyFont="1" applyFill="1" applyBorder="1" applyAlignment="1">
      <alignment horizontal="center"/>
    </xf>
    <xf numFmtId="0" fontId="23" fillId="24" borderId="29" xfId="0" applyFont="1" applyFill="1" applyBorder="1" applyAlignment="1">
      <alignment horizontal="center"/>
    </xf>
    <xf numFmtId="0" fontId="23" fillId="26" borderId="65" xfId="0" applyFont="1" applyFill="1" applyBorder="1" applyAlignment="1">
      <alignment horizontal="center"/>
    </xf>
    <xf numFmtId="0" fontId="12" fillId="24" borderId="35" xfId="0" applyFont="1" applyFill="1" applyBorder="1" applyAlignment="1">
      <alignment horizontal="right"/>
    </xf>
    <xf numFmtId="1" fontId="12" fillId="24" borderId="36" xfId="0" applyNumberFormat="1" applyFont="1" applyFill="1" applyBorder="1" applyAlignment="1">
      <alignment horizontal="right"/>
    </xf>
    <xf numFmtId="0" fontId="12" fillId="24" borderId="22" xfId="0" applyFont="1" applyFill="1" applyBorder="1" applyAlignment="1">
      <alignment horizontal="right"/>
    </xf>
    <xf numFmtId="0" fontId="23" fillId="26" borderId="66" xfId="0" applyFont="1" applyFill="1" applyBorder="1" applyAlignment="1">
      <alignment horizontal="center"/>
    </xf>
    <xf numFmtId="0" fontId="23" fillId="26" borderId="67" xfId="0" applyFont="1" applyFill="1" applyBorder="1" applyAlignment="1">
      <alignment horizontal="center"/>
    </xf>
    <xf numFmtId="0" fontId="12" fillId="27" borderId="22" xfId="0" applyFont="1" applyFill="1" applyBorder="1" applyAlignment="1">
      <alignment horizontal="center"/>
    </xf>
    <xf numFmtId="0" fontId="12" fillId="27" borderId="22" xfId="0" applyFont="1" applyFill="1" applyBorder="1" applyAlignment="1">
      <alignment horizontal="right"/>
    </xf>
    <xf numFmtId="0" fontId="12" fillId="27" borderId="45" xfId="0" applyFont="1" applyFill="1" applyBorder="1" applyAlignment="1">
      <alignment horizontal="center"/>
    </xf>
    <xf numFmtId="0" fontId="12" fillId="27" borderId="53" xfId="0" applyFont="1" applyFill="1" applyBorder="1" applyAlignment="1">
      <alignment horizontal="center"/>
    </xf>
    <xf numFmtId="0" fontId="12" fillId="27" borderId="29" xfId="0" applyFont="1" applyFill="1" applyBorder="1" applyAlignment="1">
      <alignment horizontal="center"/>
    </xf>
    <xf numFmtId="0" fontId="23" fillId="27" borderId="29" xfId="0" applyFont="1" applyFill="1" applyBorder="1" applyAlignment="1">
      <alignment horizontal="center"/>
    </xf>
    <xf numFmtId="0" fontId="23" fillId="24" borderId="41" xfId="0" applyFont="1" applyFill="1" applyBorder="1" applyAlignment="1">
      <alignment horizontal="center"/>
    </xf>
    <xf numFmtId="0" fontId="23" fillId="24" borderId="41" xfId="0" applyFont="1" applyFill="1" applyBorder="1" applyAlignment="1">
      <alignment horizontal="center"/>
    </xf>
    <xf numFmtId="0" fontId="12" fillId="24" borderId="41" xfId="0" applyFont="1" applyFill="1" applyBorder="1" applyAlignment="1">
      <alignment horizontal="center"/>
    </xf>
    <xf numFmtId="0" fontId="12" fillId="24" borderId="69" xfId="0" applyFont="1" applyFill="1" applyBorder="1" applyAlignment="1">
      <alignment horizontal="center"/>
    </xf>
    <xf numFmtId="1" fontId="12" fillId="0" borderId="21" xfId="0" applyNumberFormat="1" applyFont="1" applyBorder="1" applyAlignment="1">
      <alignment horizontal="right"/>
    </xf>
    <xf numFmtId="0" fontId="28" fillId="0" borderId="0" xfId="0" applyFont="1"/>
    <xf numFmtId="0" fontId="29" fillId="28" borderId="41" xfId="0" applyFont="1" applyFill="1" applyBorder="1" applyAlignment="1">
      <alignment horizontal="center"/>
    </xf>
    <xf numFmtId="0" fontId="29" fillId="25" borderId="41" xfId="0" applyFont="1" applyFill="1" applyBorder="1" applyAlignment="1">
      <alignment horizontal="center"/>
    </xf>
    <xf numFmtId="0" fontId="23" fillId="24" borderId="41" xfId="0" applyFont="1" applyFill="1" applyBorder="1" applyAlignment="1">
      <alignment horizontal="center"/>
    </xf>
    <xf numFmtId="0" fontId="12" fillId="7" borderId="40" xfId="0" applyFont="1" applyFill="1" applyBorder="1" applyAlignment="1">
      <alignment horizontal="center" vertical="center" wrapText="1"/>
    </xf>
    <xf numFmtId="0" fontId="31" fillId="4" borderId="3" xfId="0" applyFont="1" applyFill="1" applyBorder="1"/>
    <xf numFmtId="1" fontId="30" fillId="4" borderId="3" xfId="0" applyNumberFormat="1" applyFont="1" applyFill="1" applyBorder="1" applyAlignment="1">
      <alignment horizontal="center"/>
    </xf>
    <xf numFmtId="0" fontId="12" fillId="7" borderId="42" xfId="0" applyFont="1" applyFill="1" applyBorder="1" applyAlignment="1">
      <alignment horizontal="center" vertical="center" wrapText="1"/>
    </xf>
    <xf numFmtId="1" fontId="24" fillId="29" borderId="26" xfId="0" applyNumberFormat="1" applyFont="1" applyFill="1" applyBorder="1"/>
    <xf numFmtId="1" fontId="24" fillId="30" borderId="26" xfId="0" applyNumberFormat="1" applyFont="1" applyFill="1" applyBorder="1"/>
    <xf numFmtId="1" fontId="24" fillId="17" borderId="26" xfId="0" applyNumberFormat="1" applyFont="1" applyFill="1" applyBorder="1"/>
    <xf numFmtId="1" fontId="24" fillId="31" borderId="26" xfId="0" applyNumberFormat="1" applyFont="1" applyFill="1" applyBorder="1"/>
    <xf numFmtId="1" fontId="32" fillId="32" borderId="26" xfId="0" applyNumberFormat="1" applyFont="1" applyFill="1" applyBorder="1"/>
    <xf numFmtId="1" fontId="32" fillId="33" borderId="26" xfId="0" applyNumberFormat="1" applyFont="1" applyFill="1" applyBorder="1"/>
    <xf numFmtId="1" fontId="32" fillId="34" borderId="26" xfId="0" applyNumberFormat="1" applyFont="1" applyFill="1" applyBorder="1"/>
    <xf numFmtId="1" fontId="24" fillId="35" borderId="26" xfId="0" applyNumberFormat="1" applyFont="1" applyFill="1" applyBorder="1"/>
    <xf numFmtId="0" fontId="23" fillId="12" borderId="29" xfId="0" applyFont="1" applyFill="1" applyBorder="1" applyAlignment="1">
      <alignment horizontal="center"/>
    </xf>
    <xf numFmtId="0" fontId="12" fillId="12" borderId="29" xfId="0" applyFont="1" applyFill="1" applyBorder="1" applyAlignment="1">
      <alignment horizontal="center"/>
    </xf>
    <xf numFmtId="0" fontId="23" fillId="25" borderId="2" xfId="0" applyFont="1" applyFill="1" applyBorder="1" applyAlignment="1">
      <alignment horizontal="center"/>
    </xf>
    <xf numFmtId="0" fontId="23" fillId="24" borderId="45" xfId="0" applyFont="1" applyFill="1" applyBorder="1" applyAlignment="1">
      <alignment horizontal="center"/>
    </xf>
    <xf numFmtId="0" fontId="23" fillId="26" borderId="4" xfId="0" applyFont="1" applyFill="1" applyBorder="1" applyAlignment="1">
      <alignment horizontal="center"/>
    </xf>
    <xf numFmtId="0" fontId="3" fillId="0" borderId="0" xfId="0" applyFont="1"/>
    <xf numFmtId="0" fontId="23" fillId="24" borderId="0" xfId="0" applyFont="1" applyFill="1" applyBorder="1" applyAlignment="1">
      <alignment horizontal="center"/>
    </xf>
    <xf numFmtId="0" fontId="23" fillId="13" borderId="41" xfId="0" applyFont="1" applyFill="1" applyBorder="1" applyAlignment="1">
      <alignment horizontal="center"/>
    </xf>
    <xf numFmtId="1" fontId="12" fillId="0" borderId="30" xfId="0" applyNumberFormat="1" applyFont="1" applyBorder="1" applyAlignment="1">
      <alignment horizontal="center"/>
    </xf>
    <xf numFmtId="0" fontId="23" fillId="24" borderId="22" xfId="0" applyFont="1" applyFill="1" applyBorder="1" applyAlignment="1">
      <alignment horizontal="center"/>
    </xf>
    <xf numFmtId="0" fontId="23" fillId="13" borderId="22" xfId="0" applyFont="1" applyFill="1" applyBorder="1" applyAlignment="1">
      <alignment horizontal="center"/>
    </xf>
    <xf numFmtId="0" fontId="12" fillId="13" borderId="22" xfId="0" applyFont="1" applyFill="1" applyBorder="1" applyAlignment="1">
      <alignment horizontal="center"/>
    </xf>
    <xf numFmtId="0" fontId="12" fillId="24" borderId="0" xfId="0" applyFont="1" applyFill="1" applyBorder="1" applyAlignment="1">
      <alignment horizontal="center"/>
    </xf>
    <xf numFmtId="2" fontId="12" fillId="24" borderId="41" xfId="0" applyNumberFormat="1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13" borderId="41" xfId="0" applyFill="1" applyBorder="1" applyAlignment="1">
      <alignment horizontal="center"/>
    </xf>
    <xf numFmtId="0" fontId="0" fillId="27" borderId="41" xfId="0" applyFill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7" borderId="41" xfId="0" applyFont="1" applyFill="1" applyBorder="1" applyAlignment="1">
      <alignment horizontal="center"/>
    </xf>
    <xf numFmtId="0" fontId="33" fillId="37" borderId="41" xfId="0" applyFont="1" applyFill="1" applyBorder="1" applyAlignment="1">
      <alignment horizontal="center"/>
    </xf>
    <xf numFmtId="0" fontId="33" fillId="37" borderId="50" xfId="0" applyFont="1" applyFill="1" applyBorder="1" applyAlignment="1">
      <alignment horizontal="center"/>
    </xf>
    <xf numFmtId="0" fontId="33" fillId="37" borderId="70" xfId="0" applyFont="1" applyFill="1" applyBorder="1" applyAlignment="1">
      <alignment horizontal="center"/>
    </xf>
    <xf numFmtId="0" fontId="26" fillId="24" borderId="41" xfId="0" applyFont="1" applyFill="1" applyBorder="1" applyAlignment="1">
      <alignment horizontal="center"/>
    </xf>
    <xf numFmtId="0" fontId="23" fillId="36" borderId="44" xfId="0" applyFont="1" applyFill="1" applyBorder="1" applyAlignment="1">
      <alignment horizontal="center"/>
    </xf>
    <xf numFmtId="0" fontId="23" fillId="39" borderId="63" xfId="0" applyFont="1" applyFill="1" applyBorder="1" applyAlignment="1">
      <alignment horizontal="center"/>
    </xf>
    <xf numFmtId="0" fontId="23" fillId="36" borderId="22" xfId="0" applyFont="1" applyFill="1" applyBorder="1" applyAlignment="1">
      <alignment horizontal="center"/>
    </xf>
    <xf numFmtId="0" fontId="26" fillId="40" borderId="68" xfId="0" applyFont="1" applyFill="1" applyBorder="1" applyAlignment="1">
      <alignment horizontal="center"/>
    </xf>
    <xf numFmtId="0" fontId="23" fillId="36" borderId="41" xfId="0" applyFont="1" applyFill="1" applyBorder="1" applyAlignment="1">
      <alignment horizontal="center"/>
    </xf>
    <xf numFmtId="0" fontId="2" fillId="0" borderId="71" xfId="0" applyFont="1" applyFill="1" applyBorder="1" applyAlignment="1">
      <alignment horizontal="center"/>
    </xf>
    <xf numFmtId="0" fontId="23" fillId="0" borderId="3" xfId="0" applyFont="1" applyBorder="1" applyAlignment="1">
      <alignment horizontal="right"/>
    </xf>
    <xf numFmtId="0" fontId="23" fillId="0" borderId="41" xfId="0" applyFont="1" applyBorder="1" applyAlignment="1">
      <alignment horizontal="right"/>
    </xf>
    <xf numFmtId="0" fontId="33" fillId="37" borderId="73" xfId="0" applyFont="1" applyFill="1" applyBorder="1" applyAlignment="1">
      <alignment horizontal="center"/>
    </xf>
    <xf numFmtId="0" fontId="23" fillId="0" borderId="41" xfId="0" applyFont="1" applyFill="1" applyBorder="1" applyAlignment="1">
      <alignment horizontal="center"/>
    </xf>
    <xf numFmtId="1" fontId="32" fillId="41" borderId="41" xfId="0" applyNumberFormat="1" applyFont="1" applyFill="1" applyBorder="1" applyAlignment="1">
      <alignment horizontal="center"/>
    </xf>
    <xf numFmtId="0" fontId="12" fillId="0" borderId="69" xfId="0" applyFont="1" applyBorder="1" applyAlignment="1">
      <alignment horizontal="center"/>
    </xf>
    <xf numFmtId="0" fontId="0" fillId="0" borderId="69" xfId="0" applyBorder="1" applyAlignment="1">
      <alignment horizontal="center"/>
    </xf>
    <xf numFmtId="0" fontId="23" fillId="0" borderId="69" xfId="0" applyFont="1" applyBorder="1" applyAlignment="1">
      <alignment horizontal="center"/>
    </xf>
    <xf numFmtId="43" fontId="2" fillId="0" borderId="69" xfId="2" applyFont="1" applyBorder="1" applyAlignment="1">
      <alignment horizontal="center"/>
    </xf>
    <xf numFmtId="1" fontId="23" fillId="7" borderId="41" xfId="0" applyNumberFormat="1" applyFont="1" applyFill="1" applyBorder="1" applyAlignment="1">
      <alignment horizontal="center" vertical="center" wrapText="1"/>
    </xf>
    <xf numFmtId="0" fontId="23" fillId="7" borderId="41" xfId="0" applyFont="1" applyFill="1" applyBorder="1" applyAlignment="1">
      <alignment horizontal="center" vertical="center" wrapText="1"/>
    </xf>
    <xf numFmtId="0" fontId="12" fillId="7" borderId="41" xfId="0" applyFont="1" applyFill="1" applyBorder="1" applyAlignment="1">
      <alignment horizontal="center" vertical="center" wrapText="1"/>
    </xf>
    <xf numFmtId="1" fontId="32" fillId="41" borderId="69" xfId="0" applyNumberFormat="1" applyFont="1" applyFill="1" applyBorder="1" applyAlignment="1">
      <alignment horizontal="center"/>
    </xf>
    <xf numFmtId="0" fontId="23" fillId="0" borderId="31" xfId="0" applyFont="1" applyBorder="1" applyAlignment="1">
      <alignment horizontal="center"/>
    </xf>
    <xf numFmtId="0" fontId="23" fillId="7" borderId="74" xfId="0" applyFont="1" applyFill="1" applyBorder="1" applyAlignment="1">
      <alignment vertical="center" wrapText="1"/>
    </xf>
    <xf numFmtId="43" fontId="2" fillId="42" borderId="69" xfId="2" applyFont="1" applyFill="1" applyBorder="1" applyAlignment="1">
      <alignment horizontal="center"/>
    </xf>
    <xf numFmtId="0" fontId="23" fillId="42" borderId="22" xfId="0" applyFont="1" applyFill="1" applyBorder="1" applyAlignment="1">
      <alignment horizontal="center"/>
    </xf>
    <xf numFmtId="0" fontId="23" fillId="42" borderId="31" xfId="0" applyFont="1" applyFill="1" applyBorder="1" applyAlignment="1">
      <alignment horizontal="center"/>
    </xf>
    <xf numFmtId="0" fontId="18" fillId="0" borderId="35" xfId="0" applyFont="1" applyBorder="1" applyAlignment="1">
      <alignment horizontal="center"/>
    </xf>
    <xf numFmtId="1" fontId="18" fillId="0" borderId="36" xfId="0" applyNumberFormat="1" applyFont="1" applyBorder="1" applyAlignment="1">
      <alignment horizontal="center"/>
    </xf>
    <xf numFmtId="43" fontId="2" fillId="43" borderId="69" xfId="2" applyFont="1" applyFill="1" applyBorder="1" applyAlignment="1">
      <alignment horizontal="center"/>
    </xf>
    <xf numFmtId="0" fontId="23" fillId="43" borderId="22" xfId="0" applyFont="1" applyFill="1" applyBorder="1" applyAlignment="1">
      <alignment horizontal="center"/>
    </xf>
    <xf numFmtId="0" fontId="23" fillId="43" borderId="31" xfId="0" applyFont="1" applyFill="1" applyBorder="1" applyAlignment="1">
      <alignment horizontal="center"/>
    </xf>
    <xf numFmtId="0" fontId="2" fillId="24" borderId="41" xfId="0" applyFont="1" applyFill="1" applyBorder="1" applyAlignment="1">
      <alignment horizontal="center"/>
    </xf>
    <xf numFmtId="43" fontId="2" fillId="24" borderId="69" xfId="2" applyFont="1" applyFill="1" applyBorder="1" applyAlignment="1">
      <alignment horizontal="center"/>
    </xf>
    <xf numFmtId="0" fontId="0" fillId="24" borderId="41" xfId="0" applyFill="1" applyBorder="1" applyAlignment="1">
      <alignment horizontal="center"/>
    </xf>
    <xf numFmtId="0" fontId="2" fillId="24" borderId="69" xfId="0" applyFont="1" applyFill="1" applyBorder="1" applyAlignment="1">
      <alignment horizontal="center"/>
    </xf>
    <xf numFmtId="0" fontId="33" fillId="37" borderId="75" xfId="0" applyFont="1" applyFill="1" applyBorder="1" applyAlignment="1">
      <alignment horizontal="center"/>
    </xf>
    <xf numFmtId="0" fontId="2" fillId="24" borderId="76" xfId="0" applyFont="1" applyFill="1" applyBorder="1" applyAlignment="1">
      <alignment horizontal="center"/>
    </xf>
    <xf numFmtId="0" fontId="33" fillId="37" borderId="60" xfId="0" applyFont="1" applyFill="1" applyBorder="1" applyAlignment="1">
      <alignment horizontal="center"/>
    </xf>
    <xf numFmtId="0" fontId="2" fillId="24" borderId="61" xfId="0" applyFont="1" applyFill="1" applyBorder="1" applyAlignment="1">
      <alignment horizontal="center"/>
    </xf>
    <xf numFmtId="0" fontId="33" fillId="37" borderId="62" xfId="0" applyFont="1" applyFill="1" applyBorder="1" applyAlignment="1">
      <alignment horizontal="center"/>
    </xf>
    <xf numFmtId="0" fontId="2" fillId="24" borderId="63" xfId="0" applyFont="1" applyFill="1" applyBorder="1" applyAlignment="1">
      <alignment horizontal="center"/>
    </xf>
    <xf numFmtId="0" fontId="2" fillId="24" borderId="64" xfId="0" applyFont="1" applyFill="1" applyBorder="1" applyAlignment="1">
      <alignment horizontal="center"/>
    </xf>
    <xf numFmtId="0" fontId="0" fillId="36" borderId="59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35" fillId="0" borderId="41" xfId="0" applyFont="1" applyBorder="1" applyAlignment="1">
      <alignment horizontal="center"/>
    </xf>
    <xf numFmtId="0" fontId="37" fillId="0" borderId="41" xfId="0" applyFont="1" applyBorder="1" applyAlignment="1">
      <alignment horizontal="center"/>
    </xf>
    <xf numFmtId="0" fontId="36" fillId="0" borderId="41" xfId="0" applyFont="1" applyBorder="1" applyAlignment="1">
      <alignment horizontal="center"/>
    </xf>
    <xf numFmtId="0" fontId="23" fillId="24" borderId="41" xfId="0" applyFont="1" applyFill="1" applyBorder="1" applyAlignment="1">
      <alignment horizontal="center"/>
    </xf>
    <xf numFmtId="0" fontId="36" fillId="0" borderId="70" xfId="0" applyFont="1" applyFill="1" applyBorder="1" applyAlignment="1">
      <alignment horizontal="center"/>
    </xf>
    <xf numFmtId="0" fontId="36" fillId="13" borderId="41" xfId="0" applyFont="1" applyFill="1" applyBorder="1" applyAlignment="1">
      <alignment horizontal="center"/>
    </xf>
    <xf numFmtId="0" fontId="38" fillId="0" borderId="41" xfId="3" applyFill="1" applyBorder="1" applyAlignment="1">
      <alignment horizontal="center"/>
    </xf>
    <xf numFmtId="0" fontId="0" fillId="44" borderId="41" xfId="0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9" fillId="0" borderId="2" xfId="0" applyFont="1" applyBorder="1"/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23" fillId="24" borderId="41" xfId="0" applyFont="1" applyFill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9" fillId="0" borderId="12" xfId="0" applyFont="1" applyBorder="1"/>
    <xf numFmtId="0" fontId="9" fillId="0" borderId="13" xfId="0" applyFont="1" applyBorder="1"/>
    <xf numFmtId="0" fontId="20" fillId="0" borderId="11" xfId="0" applyFont="1" applyBorder="1" applyAlignment="1">
      <alignment horizontal="center"/>
    </xf>
    <xf numFmtId="0" fontId="15" fillId="0" borderId="5" xfId="0" applyFont="1" applyBorder="1" applyAlignment="1">
      <alignment horizontal="center" vertical="center"/>
    </xf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5" fillId="0" borderId="11" xfId="0" applyFont="1" applyBorder="1" applyAlignment="1">
      <alignment horizontal="center"/>
    </xf>
    <xf numFmtId="0" fontId="25" fillId="0" borderId="13" xfId="0" applyFont="1" applyBorder="1" applyAlignment="1">
      <alignment horizontal="center"/>
    </xf>
    <xf numFmtId="0" fontId="4" fillId="13" borderId="41" xfId="0" applyFont="1" applyFill="1" applyBorder="1" applyAlignment="1">
      <alignment horizontal="center"/>
    </xf>
    <xf numFmtId="0" fontId="23" fillId="13" borderId="41" xfId="0" applyFont="1" applyFill="1" applyBorder="1" applyAlignment="1">
      <alignment horizontal="center"/>
    </xf>
    <xf numFmtId="0" fontId="2" fillId="38" borderId="57" xfId="0" applyFont="1" applyFill="1" applyBorder="1" applyAlignment="1">
      <alignment horizontal="center"/>
    </xf>
    <xf numFmtId="0" fontId="2" fillId="38" borderId="58" xfId="0" applyFont="1" applyFill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34" fillId="0" borderId="72" xfId="0" applyFont="1" applyBorder="1" applyAlignment="1">
      <alignment horizontal="center"/>
    </xf>
    <xf numFmtId="0" fontId="35" fillId="0" borderId="41" xfId="0" applyFont="1" applyBorder="1" applyAlignment="1">
      <alignment horizontal="center" vertical="center" wrapText="1"/>
    </xf>
    <xf numFmtId="0" fontId="35" fillId="0" borderId="41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1" fillId="0" borderId="70" xfId="0" applyFont="1" applyFill="1" applyBorder="1" applyAlignment="1">
      <alignment horizontal="center"/>
    </xf>
  </cellXfs>
  <cellStyles count="4">
    <cellStyle name="Hipervínculo" xfId="3" builtinId="8"/>
    <cellStyle name="Millares" xfId="2" builtinId="3"/>
    <cellStyle name="Normal" xfId="0" builtinId="0"/>
    <cellStyle name="Normal 2" xfId="1" xr:uid="{52B5C2CE-423A-4F95-995D-6CB57A6D1763}"/>
  </cellStyles>
  <dxfs count="0"/>
  <tableStyles count="0" defaultTableStyle="TableStyleMedium2" defaultPivotStyle="PivotStyleLight16"/>
  <colors>
    <mruColors>
      <color rgb="FF2FC9FF"/>
      <color rgb="FFFF7DF0"/>
      <color rgb="FFFAFD77"/>
      <color rgb="FFFF3FE8"/>
      <color rgb="FFB571FF"/>
      <color rgb="FFFF9966"/>
      <color rgb="FFFF6969"/>
      <color rgb="FFD307D8"/>
      <color rgb="FFFFFF85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iura.com/" TargetMode="External"/><Relationship Id="rId2" Type="http://schemas.openxmlformats.org/officeDocument/2006/relationships/hyperlink" Target="http://www.arequipa.com/" TargetMode="External"/><Relationship Id="rId1" Type="http://schemas.openxmlformats.org/officeDocument/2006/relationships/hyperlink" Target="http://www.lima.com/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://www.cusco.com/" TargetMode="External"/><Relationship Id="rId4" Type="http://schemas.openxmlformats.org/officeDocument/2006/relationships/hyperlink" Target="http://www.cajamar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I27"/>
  <sheetViews>
    <sheetView topLeftCell="D14" zoomScale="175" zoomScaleNormal="175" workbookViewId="0">
      <selection activeCell="G22" sqref="G22"/>
    </sheetView>
  </sheetViews>
  <sheetFormatPr baseColWidth="10" defaultColWidth="14.42578125" defaultRowHeight="15" customHeight="1"/>
  <cols>
    <col min="7" max="7" width="21.28515625" customWidth="1"/>
    <col min="8" max="8" width="18.140625" customWidth="1"/>
  </cols>
  <sheetData>
    <row r="1" spans="2:9">
      <c r="H1" s="1" t="s">
        <v>0</v>
      </c>
    </row>
    <row r="2" spans="2:9">
      <c r="G2" s="102" t="s">
        <v>102</v>
      </c>
      <c r="H2" s="102" t="s">
        <v>103</v>
      </c>
      <c r="I2" s="102" t="s">
        <v>104</v>
      </c>
    </row>
    <row r="3" spans="2:9">
      <c r="G3" s="102" t="s">
        <v>311</v>
      </c>
      <c r="H3" s="102" t="s">
        <v>310</v>
      </c>
      <c r="I3" s="102" t="s">
        <v>306</v>
      </c>
    </row>
    <row r="4" spans="2:9">
      <c r="G4" s="102" t="s">
        <v>315</v>
      </c>
      <c r="H4" s="102" t="s">
        <v>312</v>
      </c>
      <c r="I4" s="102" t="s">
        <v>307</v>
      </c>
    </row>
    <row r="5" spans="2:9">
      <c r="B5" s="281" t="s">
        <v>1</v>
      </c>
      <c r="C5" s="282"/>
      <c r="D5" s="2" t="s">
        <v>2</v>
      </c>
      <c r="G5" s="102" t="s">
        <v>316</v>
      </c>
      <c r="H5" s="102" t="s">
        <v>313</v>
      </c>
      <c r="I5" s="102" t="s">
        <v>308</v>
      </c>
    </row>
    <row r="6" spans="2:9">
      <c r="B6" s="281" t="s">
        <v>3</v>
      </c>
      <c r="C6" s="282"/>
      <c r="D6" s="3" t="s">
        <v>105</v>
      </c>
      <c r="G6" s="102" t="s">
        <v>317</v>
      </c>
      <c r="H6" s="102" t="s">
        <v>314</v>
      </c>
      <c r="I6" s="102" t="s">
        <v>309</v>
      </c>
    </row>
    <row r="7" spans="2:9">
      <c r="B7" s="281" t="s">
        <v>4</v>
      </c>
      <c r="C7" s="282"/>
      <c r="D7" s="2"/>
    </row>
    <row r="8" spans="2:9">
      <c r="B8" s="281" t="s">
        <v>5</v>
      </c>
      <c r="C8" s="282"/>
      <c r="D8" s="2">
        <v>4</v>
      </c>
    </row>
    <row r="12" spans="2:9" ht="15" customHeight="1">
      <c r="C12" s="283" t="s">
        <v>6</v>
      </c>
      <c r="D12" s="284"/>
      <c r="E12" s="284"/>
      <c r="F12" s="285"/>
    </row>
    <row r="13" spans="2:9" ht="15" customHeight="1">
      <c r="C13" s="278" t="s">
        <v>126</v>
      </c>
      <c r="D13" s="279"/>
      <c r="E13" s="279"/>
      <c r="F13" s="280"/>
    </row>
    <row r="14" spans="2:9" ht="30">
      <c r="B14" s="4" t="s">
        <v>7</v>
      </c>
      <c r="C14" s="5">
        <v>10</v>
      </c>
      <c r="D14" s="5">
        <v>2</v>
      </c>
      <c r="E14" s="5">
        <v>0</v>
      </c>
      <c r="F14" s="5">
        <v>0</v>
      </c>
      <c r="G14" s="5" t="s">
        <v>8</v>
      </c>
      <c r="H14" s="5" t="s">
        <v>9</v>
      </c>
      <c r="I14" s="5" t="s">
        <v>10</v>
      </c>
    </row>
    <row r="15" spans="2:9">
      <c r="B15" s="6" t="s">
        <v>11</v>
      </c>
      <c r="C15" s="7" t="s">
        <v>12</v>
      </c>
      <c r="D15" s="8" t="s">
        <v>122</v>
      </c>
      <c r="E15" s="8" t="s">
        <v>13</v>
      </c>
      <c r="F15" s="8" t="s">
        <v>13</v>
      </c>
      <c r="G15" s="7" t="s">
        <v>106</v>
      </c>
      <c r="H15" s="7" t="s">
        <v>14</v>
      </c>
      <c r="I15" s="8" t="s">
        <v>15</v>
      </c>
    </row>
    <row r="16" spans="2:9">
      <c r="B16" s="6" t="s">
        <v>16</v>
      </c>
      <c r="C16" s="7" t="s">
        <v>12</v>
      </c>
      <c r="D16" s="8" t="s">
        <v>122</v>
      </c>
      <c r="E16" s="9" t="s">
        <v>17</v>
      </c>
      <c r="F16" s="9" t="s">
        <v>13</v>
      </c>
      <c r="G16" s="7" t="s">
        <v>107</v>
      </c>
      <c r="H16" s="7" t="s">
        <v>14</v>
      </c>
      <c r="I16" s="8" t="s">
        <v>18</v>
      </c>
    </row>
    <row r="17" spans="2:9">
      <c r="B17" s="6" t="s">
        <v>19</v>
      </c>
      <c r="C17" s="10" t="s">
        <v>20</v>
      </c>
      <c r="D17" s="8" t="s">
        <v>122</v>
      </c>
      <c r="E17" s="8" t="s">
        <v>21</v>
      </c>
      <c r="F17" s="8" t="s">
        <v>13</v>
      </c>
      <c r="G17" s="11" t="s">
        <v>108</v>
      </c>
      <c r="H17" s="7" t="s">
        <v>14</v>
      </c>
      <c r="I17" s="8" t="s">
        <v>22</v>
      </c>
    </row>
    <row r="18" spans="2:9">
      <c r="B18" s="6" t="s">
        <v>23</v>
      </c>
      <c r="C18" s="10" t="s">
        <v>20</v>
      </c>
      <c r="D18" s="8" t="s">
        <v>122</v>
      </c>
      <c r="E18" s="9" t="s">
        <v>24</v>
      </c>
      <c r="F18" s="9" t="s">
        <v>13</v>
      </c>
      <c r="G18" s="7" t="s">
        <v>109</v>
      </c>
      <c r="H18" s="7" t="s">
        <v>14</v>
      </c>
      <c r="I18" s="8" t="s">
        <v>25</v>
      </c>
    </row>
    <row r="19" spans="2:9">
      <c r="B19" s="6" t="s">
        <v>26</v>
      </c>
      <c r="C19" s="10" t="s">
        <v>20</v>
      </c>
      <c r="D19" s="8" t="s">
        <v>122</v>
      </c>
      <c r="E19" s="8" t="s">
        <v>27</v>
      </c>
      <c r="F19" s="8" t="s">
        <v>13</v>
      </c>
      <c r="G19" s="11" t="s">
        <v>110</v>
      </c>
      <c r="H19" s="7" t="s">
        <v>14</v>
      </c>
      <c r="I19" s="8" t="s">
        <v>28</v>
      </c>
    </row>
    <row r="20" spans="2:9">
      <c r="B20" s="6" t="s">
        <v>29</v>
      </c>
      <c r="C20" s="10" t="s">
        <v>20</v>
      </c>
      <c r="D20" s="8" t="s">
        <v>122</v>
      </c>
      <c r="E20" s="9" t="s">
        <v>30</v>
      </c>
      <c r="F20" s="9" t="s">
        <v>13</v>
      </c>
      <c r="G20" s="7" t="s">
        <v>111</v>
      </c>
      <c r="H20" s="7" t="s">
        <v>14</v>
      </c>
      <c r="I20" s="8" t="s">
        <v>31</v>
      </c>
    </row>
    <row r="21" spans="2:9">
      <c r="B21" s="6" t="s">
        <v>32</v>
      </c>
      <c r="C21" s="10" t="s">
        <v>20</v>
      </c>
      <c r="D21" s="8" t="s">
        <v>122</v>
      </c>
      <c r="E21" s="9" t="s">
        <v>27</v>
      </c>
      <c r="F21" s="8" t="s">
        <v>13</v>
      </c>
      <c r="G21" s="232" t="s">
        <v>398</v>
      </c>
      <c r="H21" s="7" t="s">
        <v>14</v>
      </c>
      <c r="I21" s="8" t="s">
        <v>447</v>
      </c>
    </row>
    <row r="22" spans="2:9">
      <c r="B22" s="6" t="s">
        <v>34</v>
      </c>
      <c r="C22" s="10" t="s">
        <v>20</v>
      </c>
      <c r="D22" s="8" t="s">
        <v>122</v>
      </c>
      <c r="E22" s="8" t="s">
        <v>33</v>
      </c>
      <c r="F22" s="9" t="s">
        <v>13</v>
      </c>
      <c r="G22" s="7" t="s">
        <v>118</v>
      </c>
      <c r="H22" s="7" t="s">
        <v>14</v>
      </c>
      <c r="I22" s="8" t="s">
        <v>382</v>
      </c>
    </row>
    <row r="23" spans="2:9">
      <c r="B23" s="6" t="s">
        <v>35</v>
      </c>
      <c r="C23" s="10" t="s">
        <v>20</v>
      </c>
      <c r="D23" s="8" t="s">
        <v>122</v>
      </c>
      <c r="E23" s="8" t="s">
        <v>123</v>
      </c>
      <c r="F23" s="8" t="s">
        <v>13</v>
      </c>
      <c r="G23" s="11" t="s">
        <v>119</v>
      </c>
      <c r="H23" s="7"/>
      <c r="I23" s="7"/>
    </row>
    <row r="24" spans="2:9">
      <c r="B24" s="6" t="s">
        <v>36</v>
      </c>
      <c r="C24" s="10" t="s">
        <v>20</v>
      </c>
      <c r="D24" s="8" t="s">
        <v>122</v>
      </c>
      <c r="E24" s="8" t="s">
        <v>124</v>
      </c>
      <c r="F24" s="9" t="s">
        <v>13</v>
      </c>
      <c r="G24" s="7" t="s">
        <v>120</v>
      </c>
      <c r="H24" s="7"/>
      <c r="I24" s="7"/>
    </row>
    <row r="25" spans="2:9">
      <c r="B25" s="6" t="s">
        <v>37</v>
      </c>
      <c r="C25" s="10" t="s">
        <v>20</v>
      </c>
      <c r="D25" s="8" t="s">
        <v>122</v>
      </c>
      <c r="E25" s="8" t="s">
        <v>125</v>
      </c>
      <c r="F25" s="8" t="s">
        <v>13</v>
      </c>
      <c r="G25" s="11" t="s">
        <v>121</v>
      </c>
      <c r="H25" s="7"/>
      <c r="I25" s="7"/>
    </row>
    <row r="27" spans="2:9" ht="15" customHeight="1">
      <c r="G27" s="220" t="s">
        <v>91</v>
      </c>
      <c r="H27" t="s">
        <v>91</v>
      </c>
    </row>
  </sheetData>
  <mergeCells count="6">
    <mergeCell ref="C13:F13"/>
    <mergeCell ref="B5:C5"/>
    <mergeCell ref="B6:C6"/>
    <mergeCell ref="B7:C7"/>
    <mergeCell ref="B8:C8"/>
    <mergeCell ref="C12:F12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996"/>
  <sheetViews>
    <sheetView topLeftCell="E8" zoomScale="115" zoomScaleNormal="115" workbookViewId="0">
      <selection activeCell="I19" sqref="I19"/>
    </sheetView>
  </sheetViews>
  <sheetFormatPr baseColWidth="10" defaultColWidth="14.42578125" defaultRowHeight="15" customHeight="1"/>
  <cols>
    <col min="1" max="1" width="5" customWidth="1"/>
    <col min="2" max="2" width="10.7109375" customWidth="1"/>
    <col min="3" max="3" width="17.28515625" customWidth="1"/>
    <col min="4" max="4" width="7.85546875" customWidth="1"/>
    <col min="5" max="5" width="11.42578125" customWidth="1"/>
    <col min="6" max="6" width="17.7109375" bestFit="1" customWidth="1"/>
    <col min="7" max="7" width="5.140625" customWidth="1"/>
    <col min="8" max="8" width="14.42578125" customWidth="1"/>
    <col min="9" max="9" width="21.7109375" customWidth="1"/>
    <col min="10" max="10" width="16.7109375" customWidth="1"/>
    <col min="11" max="11" width="17.5703125" customWidth="1"/>
    <col min="12" max="12" width="16.5703125" customWidth="1"/>
    <col min="13" max="13" width="16.85546875" customWidth="1"/>
    <col min="14" max="15" width="14.85546875" customWidth="1"/>
    <col min="16" max="16" width="18" customWidth="1"/>
    <col min="17" max="28" width="10.7109375" customWidth="1"/>
  </cols>
  <sheetData>
    <row r="1" spans="2:17" ht="14.25" customHeight="1"/>
    <row r="2" spans="2:17" ht="14.25" customHeight="1" thickTop="1">
      <c r="E2" s="292" t="s">
        <v>38</v>
      </c>
      <c r="F2" s="293"/>
      <c r="G2" s="293"/>
      <c r="H2" s="293"/>
      <c r="I2" s="294"/>
    </row>
    <row r="3" spans="2:17" ht="14.25" customHeight="1" thickBot="1">
      <c r="E3" s="295"/>
      <c r="F3" s="296"/>
      <c r="G3" s="296"/>
      <c r="H3" s="296"/>
      <c r="I3" s="297"/>
    </row>
    <row r="4" spans="2:17" ht="15" customHeight="1" thickTop="1" thickBot="1">
      <c r="E4" s="288" t="s">
        <v>39</v>
      </c>
      <c r="F4" s="298"/>
      <c r="G4" s="299"/>
      <c r="H4" s="103" t="s">
        <v>102</v>
      </c>
      <c r="I4" s="103" t="s">
        <v>103</v>
      </c>
    </row>
    <row r="5" spans="2:17" ht="14.25" customHeight="1" thickTop="1" thickBot="1">
      <c r="E5" s="288" t="s">
        <v>40</v>
      </c>
      <c r="F5" s="289"/>
      <c r="G5" s="290"/>
      <c r="H5" s="288" t="s">
        <v>41</v>
      </c>
      <c r="I5" s="290"/>
    </row>
    <row r="6" spans="2:17" ht="14.25" customHeight="1" thickTop="1" thickBot="1">
      <c r="E6" s="288" t="s">
        <v>42</v>
      </c>
      <c r="F6" s="289"/>
      <c r="G6" s="290"/>
      <c r="H6" s="291" t="s">
        <v>322</v>
      </c>
      <c r="I6" s="290"/>
    </row>
    <row r="7" spans="2:17" ht="14.25" customHeight="1" thickTop="1"/>
    <row r="8" spans="2:17" ht="14.25" customHeight="1">
      <c r="G8" s="76" t="s">
        <v>127</v>
      </c>
      <c r="H8" s="76" t="s">
        <v>128</v>
      </c>
      <c r="I8" s="76" t="s">
        <v>129</v>
      </c>
      <c r="J8" s="76" t="s">
        <v>130</v>
      </c>
      <c r="K8" s="76" t="s">
        <v>131</v>
      </c>
      <c r="L8" s="76" t="s">
        <v>132</v>
      </c>
      <c r="M8" s="76" t="s">
        <v>133</v>
      </c>
      <c r="N8" s="76" t="s">
        <v>134</v>
      </c>
    </row>
    <row r="9" spans="2:17" ht="14.25" customHeight="1">
      <c r="G9" s="77">
        <v>128</v>
      </c>
      <c r="H9" s="77">
        <v>64</v>
      </c>
      <c r="I9" s="77">
        <v>32</v>
      </c>
      <c r="J9" s="77">
        <v>16</v>
      </c>
      <c r="K9" s="77">
        <v>8</v>
      </c>
      <c r="L9" s="77">
        <v>4</v>
      </c>
      <c r="M9" s="77">
        <v>2</v>
      </c>
      <c r="N9" s="77">
        <v>1</v>
      </c>
    </row>
    <row r="10" spans="2:17" ht="14.25" customHeight="1">
      <c r="G10" s="82">
        <v>128</v>
      </c>
      <c r="H10" s="82">
        <f>128+64</f>
        <v>192</v>
      </c>
      <c r="I10" s="82">
        <f>192+32</f>
        <v>224</v>
      </c>
      <c r="J10" s="82">
        <f>224+16</f>
        <v>240</v>
      </c>
      <c r="K10" s="82">
        <f>240+8</f>
        <v>248</v>
      </c>
      <c r="L10" s="82">
        <f>248+4</f>
        <v>252</v>
      </c>
      <c r="M10" s="82">
        <f>252+2</f>
        <v>254</v>
      </c>
      <c r="N10" s="82">
        <f>255</f>
        <v>255</v>
      </c>
    </row>
    <row r="11" spans="2:17" ht="14.25" customHeight="1">
      <c r="J11" t="s">
        <v>91</v>
      </c>
    </row>
    <row r="12" spans="2:17" ht="14.25" customHeight="1" thickBot="1">
      <c r="H12" s="73" t="s">
        <v>91</v>
      </c>
      <c r="J12" t="s">
        <v>332</v>
      </c>
      <c r="L12" s="75" t="s">
        <v>91</v>
      </c>
      <c r="M12">
        <f>128+64</f>
        <v>192</v>
      </c>
    </row>
    <row r="13" spans="2:17" ht="14.25" customHeight="1" thickTop="1" thickBot="1">
      <c r="G13" s="68" t="s">
        <v>43</v>
      </c>
      <c r="H13" s="72"/>
    </row>
    <row r="14" spans="2:17" ht="14.25" customHeight="1">
      <c r="B14" s="14" t="s">
        <v>44</v>
      </c>
      <c r="C14" s="14" t="s">
        <v>45</v>
      </c>
      <c r="D14" s="15"/>
      <c r="F14" s="107" t="s">
        <v>46</v>
      </c>
      <c r="G14" s="108" t="s">
        <v>47</v>
      </c>
      <c r="H14" s="108" t="s">
        <v>48</v>
      </c>
      <c r="I14" s="109" t="s">
        <v>49</v>
      </c>
      <c r="J14" s="109" t="s">
        <v>50</v>
      </c>
      <c r="K14" s="110" t="s">
        <v>51</v>
      </c>
      <c r="L14" s="127" t="s">
        <v>8</v>
      </c>
      <c r="M14" s="128" t="s">
        <v>52</v>
      </c>
      <c r="N14" s="128" t="s">
        <v>53</v>
      </c>
      <c r="O14" s="129" t="s">
        <v>54</v>
      </c>
    </row>
    <row r="15" spans="2:17" ht="14.25" customHeight="1">
      <c r="B15" s="21">
        <v>10</v>
      </c>
      <c r="C15" s="22" t="s">
        <v>55</v>
      </c>
      <c r="D15" s="23">
        <v>63</v>
      </c>
      <c r="F15" s="104" t="s">
        <v>55</v>
      </c>
      <c r="G15" s="69">
        <v>63</v>
      </c>
      <c r="H15" s="69">
        <v>79</v>
      </c>
      <c r="I15" s="24" t="s">
        <v>56</v>
      </c>
      <c r="J15" s="78" t="s">
        <v>57</v>
      </c>
      <c r="K15" s="87" t="s">
        <v>58</v>
      </c>
      <c r="L15" s="130" t="s">
        <v>107</v>
      </c>
      <c r="M15" s="207" t="s">
        <v>113</v>
      </c>
      <c r="N15" s="88" t="s">
        <v>153</v>
      </c>
      <c r="O15" s="131" t="s">
        <v>162</v>
      </c>
      <c r="Q15" s="75" t="s">
        <v>91</v>
      </c>
    </row>
    <row r="16" spans="2:17" ht="14.25" customHeight="1">
      <c r="B16" s="21">
        <v>20</v>
      </c>
      <c r="C16" s="22" t="s">
        <v>59</v>
      </c>
      <c r="D16" s="23">
        <v>32</v>
      </c>
      <c r="F16" s="104" t="s">
        <v>59</v>
      </c>
      <c r="G16" s="69">
        <v>32</v>
      </c>
      <c r="H16" s="69">
        <v>40</v>
      </c>
      <c r="I16" s="74" t="s">
        <v>60</v>
      </c>
      <c r="J16" s="24" t="s">
        <v>61</v>
      </c>
      <c r="K16" s="85" t="s">
        <v>62</v>
      </c>
      <c r="L16" s="130" t="s">
        <v>135</v>
      </c>
      <c r="M16" s="207" t="s">
        <v>146</v>
      </c>
      <c r="N16" s="88" t="s">
        <v>154</v>
      </c>
      <c r="O16" s="131" t="s">
        <v>163</v>
      </c>
    </row>
    <row r="17" spans="2:16" ht="14.25" customHeight="1">
      <c r="B17" s="21">
        <v>30</v>
      </c>
      <c r="C17" s="22" t="s">
        <v>63</v>
      </c>
      <c r="D17" s="23">
        <v>17</v>
      </c>
      <c r="F17" s="104" t="s">
        <v>69</v>
      </c>
      <c r="G17" s="69">
        <v>20</v>
      </c>
      <c r="H17" s="69">
        <v>26</v>
      </c>
      <c r="I17" s="78" t="s">
        <v>70</v>
      </c>
      <c r="J17" s="24" t="s">
        <v>65</v>
      </c>
      <c r="K17" s="87" t="s">
        <v>66</v>
      </c>
      <c r="L17" s="130" t="s">
        <v>137</v>
      </c>
      <c r="M17" s="207" t="s">
        <v>147</v>
      </c>
      <c r="N17" s="88" t="s">
        <v>155</v>
      </c>
      <c r="O17" s="131" t="s">
        <v>164</v>
      </c>
    </row>
    <row r="18" spans="2:16" ht="14.25" customHeight="1">
      <c r="B18" s="21">
        <v>40</v>
      </c>
      <c r="C18" s="22" t="s">
        <v>67</v>
      </c>
      <c r="D18" s="23">
        <v>17</v>
      </c>
      <c r="F18" s="105" t="s">
        <v>145</v>
      </c>
      <c r="G18" s="69">
        <v>17</v>
      </c>
      <c r="H18" s="69">
        <v>22</v>
      </c>
      <c r="I18" s="78" t="s">
        <v>68</v>
      </c>
      <c r="J18" s="24" t="s">
        <v>65</v>
      </c>
      <c r="K18" s="87" t="s">
        <v>66</v>
      </c>
      <c r="L18" s="130" t="s">
        <v>136</v>
      </c>
      <c r="M18" s="207" t="s">
        <v>148</v>
      </c>
      <c r="N18" s="88" t="s">
        <v>156</v>
      </c>
      <c r="O18" s="131" t="s">
        <v>165</v>
      </c>
    </row>
    <row r="19" spans="2:16" ht="14.25" customHeight="1">
      <c r="B19" s="21">
        <v>50</v>
      </c>
      <c r="C19" s="22" t="s">
        <v>69</v>
      </c>
      <c r="D19" s="23">
        <v>20</v>
      </c>
      <c r="F19" s="104" t="s">
        <v>63</v>
      </c>
      <c r="G19" s="69">
        <v>17</v>
      </c>
      <c r="H19" s="69">
        <v>22</v>
      </c>
      <c r="I19" s="78" t="s">
        <v>64</v>
      </c>
      <c r="J19" s="24" t="s">
        <v>65</v>
      </c>
      <c r="K19" s="87" t="s">
        <v>66</v>
      </c>
      <c r="L19" s="130" t="s">
        <v>138</v>
      </c>
      <c r="M19" s="207" t="s">
        <v>144</v>
      </c>
      <c r="N19" s="88" t="s">
        <v>157</v>
      </c>
      <c r="O19" s="131" t="s">
        <v>166</v>
      </c>
    </row>
    <row r="20" spans="2:16" ht="14.25" customHeight="1">
      <c r="B20" s="21">
        <v>60</v>
      </c>
      <c r="C20" s="22" t="s">
        <v>73</v>
      </c>
      <c r="D20" s="23">
        <v>13</v>
      </c>
      <c r="F20" s="104" t="s">
        <v>73</v>
      </c>
      <c r="G20" s="69">
        <v>13</v>
      </c>
      <c r="H20" s="69">
        <v>17</v>
      </c>
      <c r="I20" s="24" t="s">
        <v>72</v>
      </c>
      <c r="J20" s="24" t="s">
        <v>65</v>
      </c>
      <c r="K20" s="87" t="s">
        <v>66</v>
      </c>
      <c r="L20" s="130" t="s">
        <v>139</v>
      </c>
      <c r="M20" s="207" t="s">
        <v>149</v>
      </c>
      <c r="N20" s="88" t="s">
        <v>158</v>
      </c>
      <c r="O20" s="131" t="s">
        <v>167</v>
      </c>
    </row>
    <row r="21" spans="2:16" ht="14.25" customHeight="1">
      <c r="B21" s="21">
        <v>70</v>
      </c>
      <c r="C21" s="22" t="s">
        <v>75</v>
      </c>
      <c r="D21" s="23">
        <v>13</v>
      </c>
      <c r="F21" s="104" t="s">
        <v>76</v>
      </c>
      <c r="G21" s="70">
        <v>13</v>
      </c>
      <c r="H21" s="69">
        <v>17</v>
      </c>
      <c r="I21" s="78" t="s">
        <v>74</v>
      </c>
      <c r="J21" s="24" t="s">
        <v>65</v>
      </c>
      <c r="K21" s="87" t="s">
        <v>66</v>
      </c>
      <c r="L21" s="130" t="s">
        <v>140</v>
      </c>
      <c r="M21" s="207" t="s">
        <v>150</v>
      </c>
      <c r="N21" s="88" t="s">
        <v>159</v>
      </c>
      <c r="O21" s="131" t="s">
        <v>168</v>
      </c>
    </row>
    <row r="22" spans="2:16" ht="14.25" customHeight="1">
      <c r="B22" s="21">
        <v>80</v>
      </c>
      <c r="C22" s="22" t="s">
        <v>71</v>
      </c>
      <c r="D22" s="23">
        <v>10</v>
      </c>
      <c r="F22" s="104" t="s">
        <v>71</v>
      </c>
      <c r="G22" s="70">
        <v>10</v>
      </c>
      <c r="H22" s="69">
        <v>13</v>
      </c>
      <c r="I22" s="78" t="s">
        <v>77</v>
      </c>
      <c r="J22" s="78" t="s">
        <v>78</v>
      </c>
      <c r="K22" s="85" t="s">
        <v>79</v>
      </c>
      <c r="L22" s="130" t="s">
        <v>141</v>
      </c>
      <c r="M22" s="207" t="s">
        <v>151</v>
      </c>
      <c r="N22" s="88" t="s">
        <v>160</v>
      </c>
      <c r="O22" s="131" t="s">
        <v>169</v>
      </c>
    </row>
    <row r="23" spans="2:16" ht="14.25" customHeight="1">
      <c r="B23" s="21"/>
      <c r="C23" s="27"/>
      <c r="D23" s="25">
        <f>SUM(D15:D21)</f>
        <v>175</v>
      </c>
      <c r="F23" s="104" t="s">
        <v>80</v>
      </c>
      <c r="G23" s="70">
        <v>7</v>
      </c>
      <c r="H23" s="69">
        <v>9</v>
      </c>
      <c r="I23" s="24" t="s">
        <v>81</v>
      </c>
      <c r="J23" s="24" t="s">
        <v>78</v>
      </c>
      <c r="K23" s="87" t="s">
        <v>79</v>
      </c>
      <c r="L23" s="132" t="s">
        <v>142</v>
      </c>
      <c r="M23" s="207" t="s">
        <v>152</v>
      </c>
      <c r="N23" s="225" t="s">
        <v>161</v>
      </c>
      <c r="O23" s="131" t="s">
        <v>170</v>
      </c>
    </row>
    <row r="24" spans="2:16" ht="14.25" customHeight="1" thickBot="1">
      <c r="F24" s="111" t="s">
        <v>428</v>
      </c>
      <c r="G24" s="81" t="s">
        <v>91</v>
      </c>
      <c r="H24" s="80" t="s">
        <v>91</v>
      </c>
      <c r="I24" s="24"/>
      <c r="J24" s="78" t="s">
        <v>89</v>
      </c>
      <c r="K24" s="85" t="s">
        <v>397</v>
      </c>
      <c r="L24" s="133" t="s">
        <v>143</v>
      </c>
      <c r="M24" s="230" t="s">
        <v>392</v>
      </c>
      <c r="N24" s="134"/>
      <c r="O24" s="135"/>
    </row>
    <row r="25" spans="2:16" ht="14.25" customHeight="1" thickBot="1">
      <c r="F25" s="111" t="s">
        <v>428</v>
      </c>
      <c r="G25" s="81" t="s">
        <v>91</v>
      </c>
      <c r="H25" s="80" t="s">
        <v>91</v>
      </c>
      <c r="I25" s="24"/>
      <c r="J25" s="78" t="s">
        <v>89</v>
      </c>
      <c r="K25" s="85" t="s">
        <v>397</v>
      </c>
      <c r="L25" s="133" t="s">
        <v>429</v>
      </c>
      <c r="M25" s="230" t="s">
        <v>430</v>
      </c>
      <c r="N25" s="134"/>
      <c r="O25" s="135"/>
    </row>
    <row r="26" spans="2:16" ht="14.25" customHeight="1" thickBot="1">
      <c r="D26">
        <f>SUM(D15:D23)</f>
        <v>360</v>
      </c>
      <c r="F26" s="106" t="s">
        <v>82</v>
      </c>
      <c r="G26" s="71">
        <f>SUM(G14:G24)</f>
        <v>192</v>
      </c>
      <c r="H26" s="154">
        <f>SUM(H15:H23)</f>
        <v>245</v>
      </c>
      <c r="I26" s="28"/>
    </row>
    <row r="27" spans="2:16" ht="14.25" customHeight="1">
      <c r="G27" s="75" t="s">
        <v>91</v>
      </c>
      <c r="J27" s="286" t="s">
        <v>347</v>
      </c>
      <c r="K27" s="286"/>
      <c r="L27" s="286"/>
      <c r="M27" s="28"/>
      <c r="N27" s="287" t="s">
        <v>349</v>
      </c>
      <c r="O27" s="287"/>
      <c r="P27" s="287"/>
    </row>
    <row r="28" spans="2:16" ht="14.25" customHeight="1">
      <c r="D28" s="28"/>
      <c r="E28" s="28"/>
      <c r="G28" s="75" t="s">
        <v>91</v>
      </c>
      <c r="J28" s="180" t="s">
        <v>346</v>
      </c>
      <c r="K28" s="88" t="s">
        <v>152</v>
      </c>
      <c r="L28" s="181" t="s">
        <v>79</v>
      </c>
      <c r="N28" s="181" t="s">
        <v>56</v>
      </c>
      <c r="O28" s="187" t="s">
        <v>113</v>
      </c>
      <c r="P28" s="181" t="s">
        <v>58</v>
      </c>
    </row>
    <row r="29" spans="2:16" ht="14.25" customHeight="1">
      <c r="G29" s="75" t="s">
        <v>91</v>
      </c>
      <c r="J29" s="180" t="s">
        <v>379</v>
      </c>
      <c r="K29" s="88" t="s">
        <v>365</v>
      </c>
      <c r="L29" s="181" t="s">
        <v>79</v>
      </c>
      <c r="N29" s="213" t="s">
        <v>60</v>
      </c>
      <c r="O29" s="187" t="s">
        <v>146</v>
      </c>
      <c r="P29" s="187" t="s">
        <v>62</v>
      </c>
    </row>
    <row r="30" spans="2:16" ht="14.25" customHeight="1">
      <c r="G30" s="75" t="s">
        <v>91</v>
      </c>
      <c r="J30" s="187" t="s">
        <v>380</v>
      </c>
      <c r="K30" s="88" t="s">
        <v>366</v>
      </c>
      <c r="L30" s="181" t="s">
        <v>79</v>
      </c>
      <c r="M30" t="s">
        <v>91</v>
      </c>
      <c r="N30" s="187" t="s">
        <v>64</v>
      </c>
      <c r="O30" s="187" t="s">
        <v>144</v>
      </c>
      <c r="P30" s="181" t="s">
        <v>66</v>
      </c>
    </row>
    <row r="31" spans="2:16" ht="14.25" customHeight="1">
      <c r="G31" s="75" t="s">
        <v>91</v>
      </c>
      <c r="J31" s="180" t="s">
        <v>340</v>
      </c>
      <c r="K31" s="88" t="s">
        <v>367</v>
      </c>
      <c r="L31" s="181" t="s">
        <v>79</v>
      </c>
      <c r="N31" s="187" t="s">
        <v>68</v>
      </c>
      <c r="O31" s="187" t="s">
        <v>148</v>
      </c>
      <c r="P31" s="181" t="s">
        <v>66</v>
      </c>
    </row>
    <row r="32" spans="2:16" ht="14.25" customHeight="1">
      <c r="G32" s="75" t="s">
        <v>91</v>
      </c>
      <c r="J32" s="180" t="s">
        <v>341</v>
      </c>
      <c r="K32" s="88" t="s">
        <v>368</v>
      </c>
      <c r="L32" s="181" t="s">
        <v>79</v>
      </c>
      <c r="N32" s="187" t="s">
        <v>70</v>
      </c>
      <c r="O32" s="187" t="s">
        <v>147</v>
      </c>
      <c r="P32" s="181" t="s">
        <v>66</v>
      </c>
    </row>
    <row r="33" spans="7:16" ht="14.25" customHeight="1">
      <c r="G33" s="75" t="s">
        <v>91</v>
      </c>
      <c r="J33" s="180" t="s">
        <v>342</v>
      </c>
      <c r="K33" s="88" t="s">
        <v>369</v>
      </c>
      <c r="L33" s="181" t="s">
        <v>79</v>
      </c>
      <c r="N33" s="181" t="s">
        <v>72</v>
      </c>
      <c r="O33" s="187" t="s">
        <v>149</v>
      </c>
      <c r="P33" s="181" t="s">
        <v>66</v>
      </c>
    </row>
    <row r="34" spans="7:16" ht="14.25" customHeight="1">
      <c r="G34" s="75" t="s">
        <v>91</v>
      </c>
      <c r="J34" s="180" t="s">
        <v>343</v>
      </c>
      <c r="K34" s="88" t="s">
        <v>370</v>
      </c>
      <c r="L34" s="181" t="s">
        <v>79</v>
      </c>
      <c r="M34" s="59"/>
      <c r="N34" s="187" t="s">
        <v>74</v>
      </c>
      <c r="O34" s="187" t="s">
        <v>150</v>
      </c>
      <c r="P34" s="181" t="s">
        <v>66</v>
      </c>
    </row>
    <row r="35" spans="7:16" ht="14.25" customHeight="1">
      <c r="G35" s="75" t="s">
        <v>91</v>
      </c>
      <c r="J35" s="180" t="s">
        <v>344</v>
      </c>
      <c r="K35" s="88" t="s">
        <v>371</v>
      </c>
      <c r="L35" s="181" t="s">
        <v>79</v>
      </c>
      <c r="M35" s="59"/>
      <c r="N35" s="187" t="s">
        <v>77</v>
      </c>
      <c r="O35" s="187" t="s">
        <v>151</v>
      </c>
      <c r="P35" s="187" t="s">
        <v>79</v>
      </c>
    </row>
    <row r="36" spans="7:16" ht="14.25" customHeight="1">
      <c r="G36" s="75" t="s">
        <v>91</v>
      </c>
      <c r="J36" s="180" t="s">
        <v>345</v>
      </c>
      <c r="K36" s="88" t="s">
        <v>381</v>
      </c>
      <c r="L36" s="181" t="s">
        <v>79</v>
      </c>
      <c r="M36" s="59"/>
      <c r="N36" s="89" t="s">
        <v>81</v>
      </c>
      <c r="O36" s="88" t="s">
        <v>152</v>
      </c>
      <c r="P36" s="89" t="s">
        <v>79</v>
      </c>
    </row>
    <row r="37" spans="7:16" ht="14.25" customHeight="1">
      <c r="G37" s="75" t="s">
        <v>91</v>
      </c>
    </row>
    <row r="38" spans="7:16" ht="14.25" customHeight="1">
      <c r="G38" s="75" t="s">
        <v>91</v>
      </c>
    </row>
    <row r="39" spans="7:16" ht="14.25" customHeight="1"/>
    <row r="40" spans="7:16" ht="14.25" customHeight="1"/>
    <row r="41" spans="7:16" ht="14.25" customHeight="1"/>
    <row r="42" spans="7:16" ht="14.25" customHeight="1"/>
    <row r="43" spans="7:16" ht="14.25" customHeight="1"/>
    <row r="44" spans="7:16" ht="14.25" customHeight="1"/>
    <row r="45" spans="7:16" ht="14.25" customHeight="1"/>
    <row r="46" spans="7:16" ht="14.25" customHeight="1"/>
    <row r="47" spans="7:16" ht="14.25" customHeight="1"/>
    <row r="48" spans="7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8">
    <mergeCell ref="J27:L27"/>
    <mergeCell ref="N27:P27"/>
    <mergeCell ref="E6:G6"/>
    <mergeCell ref="H6:I6"/>
    <mergeCell ref="E2:I3"/>
    <mergeCell ref="E5:G5"/>
    <mergeCell ref="H5:I5"/>
    <mergeCell ref="E4:G4"/>
  </mergeCells>
  <phoneticPr fontId="22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95"/>
  <sheetViews>
    <sheetView topLeftCell="B9" zoomScale="130" zoomScaleNormal="130" workbookViewId="0">
      <selection activeCell="M26" sqref="M26:O34"/>
    </sheetView>
  </sheetViews>
  <sheetFormatPr baseColWidth="10" defaultColWidth="14.42578125" defaultRowHeight="15" customHeight="1"/>
  <cols>
    <col min="1" max="1" width="6.5703125" customWidth="1"/>
    <col min="2" max="2" width="27.140625" customWidth="1"/>
    <col min="3" max="3" width="7.85546875" customWidth="1"/>
    <col min="4" max="4" width="10" customWidth="1"/>
    <col min="5" max="5" width="16.42578125" customWidth="1"/>
    <col min="6" max="6" width="10.5703125" customWidth="1"/>
    <col min="7" max="7" width="15.7109375" customWidth="1"/>
    <col min="8" max="8" width="13.7109375" customWidth="1"/>
    <col min="9" max="9" width="12.42578125" customWidth="1"/>
    <col min="10" max="10" width="17.28515625" customWidth="1"/>
    <col min="11" max="11" width="17.140625" customWidth="1"/>
    <col min="12" max="14" width="14.85546875" customWidth="1"/>
    <col min="15" max="15" width="18" customWidth="1"/>
    <col min="16" max="27" width="10.7109375" customWidth="1"/>
  </cols>
  <sheetData>
    <row r="1" spans="1:14" ht="14.25" customHeight="1"/>
    <row r="2" spans="1:14" ht="14.25" customHeight="1">
      <c r="C2" s="292" t="s">
        <v>38</v>
      </c>
      <c r="D2" s="293"/>
      <c r="E2" s="293"/>
      <c r="F2" s="293"/>
      <c r="G2" s="293"/>
      <c r="H2" s="294"/>
    </row>
    <row r="3" spans="1:14" ht="14.25" customHeight="1" thickBot="1">
      <c r="C3" s="295"/>
      <c r="D3" s="296"/>
      <c r="E3" s="296"/>
      <c r="F3" s="296"/>
      <c r="G3" s="296"/>
      <c r="H3" s="297"/>
    </row>
    <row r="4" spans="1:14" ht="16.5" customHeight="1" thickTop="1" thickBot="1">
      <c r="C4" s="288" t="s">
        <v>39</v>
      </c>
      <c r="D4" s="298"/>
      <c r="E4" s="298"/>
      <c r="F4" s="299"/>
      <c r="G4" s="103" t="s">
        <v>315</v>
      </c>
      <c r="H4" s="103" t="s">
        <v>312</v>
      </c>
    </row>
    <row r="5" spans="1:14" ht="14.25" customHeight="1" thickTop="1" thickBot="1">
      <c r="C5" s="288" t="s">
        <v>40</v>
      </c>
      <c r="D5" s="289"/>
      <c r="E5" s="289"/>
      <c r="F5" s="290"/>
      <c r="G5" s="288" t="s">
        <v>90</v>
      </c>
      <c r="H5" s="290"/>
    </row>
    <row r="6" spans="1:14" ht="14.25" customHeight="1" thickTop="1" thickBot="1">
      <c r="C6" s="288" t="s">
        <v>42</v>
      </c>
      <c r="D6" s="289"/>
      <c r="E6" s="289"/>
      <c r="F6" s="290"/>
      <c r="G6" s="291" t="s">
        <v>320</v>
      </c>
      <c r="H6" s="290"/>
    </row>
    <row r="7" spans="1:14" ht="14.25" customHeight="1" thickTop="1"/>
    <row r="8" spans="1:14" ht="14.25" customHeight="1">
      <c r="B8" s="1" t="s">
        <v>91</v>
      </c>
      <c r="F8" s="76" t="s">
        <v>127</v>
      </c>
      <c r="G8" s="76" t="s">
        <v>128</v>
      </c>
      <c r="H8" s="76" t="s">
        <v>129</v>
      </c>
      <c r="I8" s="76" t="s">
        <v>130</v>
      </c>
      <c r="J8" s="76" t="s">
        <v>131</v>
      </c>
      <c r="K8" s="76" t="s">
        <v>132</v>
      </c>
      <c r="L8" s="76" t="s">
        <v>133</v>
      </c>
      <c r="M8" s="76" t="s">
        <v>134</v>
      </c>
    </row>
    <row r="9" spans="1:14" ht="14.25" customHeight="1">
      <c r="F9" s="77">
        <v>128</v>
      </c>
      <c r="G9" s="77">
        <v>64</v>
      </c>
      <c r="H9" s="77">
        <v>32</v>
      </c>
      <c r="I9" s="77">
        <v>16</v>
      </c>
      <c r="J9" s="77">
        <v>8</v>
      </c>
      <c r="K9" s="77">
        <v>4</v>
      </c>
      <c r="L9" s="77">
        <v>2</v>
      </c>
      <c r="M9" s="77">
        <v>1</v>
      </c>
    </row>
    <row r="10" spans="1:14" ht="14.25" customHeight="1">
      <c r="F10" s="156">
        <v>128</v>
      </c>
      <c r="G10" s="156">
        <f>128+64</f>
        <v>192</v>
      </c>
      <c r="H10" s="156">
        <f>192+32</f>
        <v>224</v>
      </c>
      <c r="I10" s="156">
        <f>224+16</f>
        <v>240</v>
      </c>
      <c r="J10" s="156">
        <f>240+8</f>
        <v>248</v>
      </c>
      <c r="K10" s="156">
        <f>248+4</f>
        <v>252</v>
      </c>
      <c r="L10" s="156">
        <f>252+2</f>
        <v>254</v>
      </c>
      <c r="M10" s="156">
        <f>255</f>
        <v>255</v>
      </c>
    </row>
    <row r="11" spans="1:14" ht="14.25" customHeight="1">
      <c r="D11" s="161" t="s">
        <v>91</v>
      </c>
    </row>
    <row r="12" spans="1:14" ht="14.25" customHeight="1" thickBot="1">
      <c r="F12" s="114" t="s">
        <v>43</v>
      </c>
      <c r="G12" s="115"/>
      <c r="H12" s="161" t="s">
        <v>91</v>
      </c>
    </row>
    <row r="13" spans="1:14" ht="14.25" customHeight="1">
      <c r="A13" s="14" t="s">
        <v>44</v>
      </c>
      <c r="B13" s="14" t="s">
        <v>45</v>
      </c>
      <c r="C13" s="15" t="s">
        <v>92</v>
      </c>
      <c r="E13" s="116" t="s">
        <v>46</v>
      </c>
      <c r="F13" s="117" t="s">
        <v>47</v>
      </c>
      <c r="G13" s="117" t="s">
        <v>48</v>
      </c>
      <c r="H13" s="117" t="s">
        <v>49</v>
      </c>
      <c r="I13" s="117" t="s">
        <v>50</v>
      </c>
      <c r="J13" s="138" t="s">
        <v>51</v>
      </c>
      <c r="K13" s="139" t="s">
        <v>8</v>
      </c>
      <c r="L13" s="140" t="s">
        <v>52</v>
      </c>
      <c r="M13" s="140" t="s">
        <v>53</v>
      </c>
      <c r="N13" s="141" t="s">
        <v>54</v>
      </c>
    </row>
    <row r="14" spans="1:14" ht="14.25" customHeight="1">
      <c r="A14" s="21">
        <v>10</v>
      </c>
      <c r="B14" s="22" t="s">
        <v>55</v>
      </c>
      <c r="C14" s="49">
        <v>41</v>
      </c>
      <c r="E14" s="112" t="s">
        <v>55</v>
      </c>
      <c r="F14" s="162">
        <v>41</v>
      </c>
      <c r="G14" s="163">
        <v>52</v>
      </c>
      <c r="H14" s="157" t="s">
        <v>56</v>
      </c>
      <c r="I14" s="164" t="s">
        <v>209</v>
      </c>
      <c r="J14" s="158" t="s">
        <v>62</v>
      </c>
      <c r="K14" s="165" t="s">
        <v>109</v>
      </c>
      <c r="L14" s="159" t="s">
        <v>115</v>
      </c>
      <c r="M14" s="166" t="s">
        <v>323</v>
      </c>
      <c r="N14" s="167" t="s">
        <v>226</v>
      </c>
    </row>
    <row r="15" spans="1:14" ht="14.25" customHeight="1">
      <c r="A15" s="21">
        <v>20</v>
      </c>
      <c r="B15" s="22" t="s">
        <v>59</v>
      </c>
      <c r="C15" s="49">
        <v>20</v>
      </c>
      <c r="E15" s="160" t="s">
        <v>63</v>
      </c>
      <c r="F15" s="168">
        <v>21</v>
      </c>
      <c r="G15" s="169">
        <v>27</v>
      </c>
      <c r="H15" s="157" t="s">
        <v>64</v>
      </c>
      <c r="I15" s="170" t="s">
        <v>93</v>
      </c>
      <c r="J15" s="158" t="s">
        <v>66</v>
      </c>
      <c r="K15" s="171" t="s">
        <v>212</v>
      </c>
      <c r="L15" s="159" t="s">
        <v>219</v>
      </c>
      <c r="M15" s="166" t="s">
        <v>324</v>
      </c>
      <c r="N15" s="172" t="s">
        <v>227</v>
      </c>
    </row>
    <row r="16" spans="1:14" ht="14.25" customHeight="1">
      <c r="A16" s="21">
        <v>30</v>
      </c>
      <c r="B16" s="22" t="s">
        <v>63</v>
      </c>
      <c r="C16" s="49">
        <v>21</v>
      </c>
      <c r="E16" s="160" t="s">
        <v>59</v>
      </c>
      <c r="F16" s="168">
        <v>20</v>
      </c>
      <c r="G16" s="169">
        <f t="shared" ref="G16:G19" si="0">F16*1.25</f>
        <v>25</v>
      </c>
      <c r="H16" s="157" t="s">
        <v>60</v>
      </c>
      <c r="I16" s="170" t="s">
        <v>93</v>
      </c>
      <c r="J16" s="158" t="s">
        <v>66</v>
      </c>
      <c r="K16" s="171" t="s">
        <v>213</v>
      </c>
      <c r="L16" s="159" t="s">
        <v>220</v>
      </c>
      <c r="M16" s="166" t="s">
        <v>325</v>
      </c>
      <c r="N16" s="172" t="s">
        <v>228</v>
      </c>
    </row>
    <row r="17" spans="1:16" ht="14.25" customHeight="1">
      <c r="A17" s="21">
        <v>40</v>
      </c>
      <c r="B17" s="22" t="s">
        <v>67</v>
      </c>
      <c r="C17" s="52">
        <v>16</v>
      </c>
      <c r="E17" s="160" t="s">
        <v>75</v>
      </c>
      <c r="F17" s="168">
        <v>18</v>
      </c>
      <c r="G17" s="169">
        <v>23</v>
      </c>
      <c r="H17" s="157" t="s">
        <v>74</v>
      </c>
      <c r="I17" s="170" t="s">
        <v>93</v>
      </c>
      <c r="J17" s="158" t="s">
        <v>66</v>
      </c>
      <c r="K17" s="171" t="s">
        <v>214</v>
      </c>
      <c r="L17" s="159" t="s">
        <v>221</v>
      </c>
      <c r="M17" s="166" t="s">
        <v>326</v>
      </c>
      <c r="N17" s="172" t="s">
        <v>229</v>
      </c>
    </row>
    <row r="18" spans="1:16" ht="14.25" customHeight="1">
      <c r="A18" s="21">
        <v>50</v>
      </c>
      <c r="B18" s="22" t="s">
        <v>69</v>
      </c>
      <c r="C18" s="52">
        <v>13</v>
      </c>
      <c r="D18" s="75" t="s">
        <v>91</v>
      </c>
      <c r="E18" s="160" t="s">
        <v>67</v>
      </c>
      <c r="F18" s="168">
        <v>16</v>
      </c>
      <c r="G18" s="169">
        <f t="shared" si="0"/>
        <v>20</v>
      </c>
      <c r="H18" s="157" t="s">
        <v>68</v>
      </c>
      <c r="I18" s="170" t="s">
        <v>93</v>
      </c>
      <c r="J18" s="158" t="s">
        <v>66</v>
      </c>
      <c r="K18" s="171" t="s">
        <v>215</v>
      </c>
      <c r="L18" s="159" t="s">
        <v>222</v>
      </c>
      <c r="M18" s="166" t="s">
        <v>327</v>
      </c>
      <c r="N18" s="172" t="s">
        <v>230</v>
      </c>
    </row>
    <row r="19" spans="1:16" ht="14.25" customHeight="1">
      <c r="A19" s="21">
        <v>60</v>
      </c>
      <c r="B19" s="22" t="s">
        <v>71</v>
      </c>
      <c r="C19" s="52">
        <v>13</v>
      </c>
      <c r="E19" s="160" t="s">
        <v>73</v>
      </c>
      <c r="F19" s="168">
        <v>16</v>
      </c>
      <c r="G19" s="169">
        <f t="shared" si="0"/>
        <v>20</v>
      </c>
      <c r="H19" s="157" t="s">
        <v>72</v>
      </c>
      <c r="I19" s="170" t="s">
        <v>93</v>
      </c>
      <c r="J19" s="158" t="s">
        <v>66</v>
      </c>
      <c r="K19" s="171" t="s">
        <v>216</v>
      </c>
      <c r="L19" s="159" t="s">
        <v>223</v>
      </c>
      <c r="M19" s="166" t="s">
        <v>328</v>
      </c>
      <c r="N19" s="172" t="s">
        <v>231</v>
      </c>
    </row>
    <row r="20" spans="1:16" ht="14.25" customHeight="1">
      <c r="A20" s="90">
        <v>70</v>
      </c>
      <c r="B20" s="91" t="s">
        <v>73</v>
      </c>
      <c r="C20" s="92">
        <v>16</v>
      </c>
      <c r="E20" s="160" t="s">
        <v>69</v>
      </c>
      <c r="F20" s="168">
        <v>13</v>
      </c>
      <c r="G20" s="169">
        <v>17</v>
      </c>
      <c r="H20" s="157" t="s">
        <v>70</v>
      </c>
      <c r="I20" s="170" t="s">
        <v>93</v>
      </c>
      <c r="J20" s="158" t="s">
        <v>66</v>
      </c>
      <c r="K20" s="171" t="s">
        <v>217</v>
      </c>
      <c r="L20" s="159" t="s">
        <v>224</v>
      </c>
      <c r="M20" s="166" t="s">
        <v>329</v>
      </c>
      <c r="N20" s="172" t="s">
        <v>232</v>
      </c>
    </row>
    <row r="21" spans="1:16" ht="14.25" customHeight="1">
      <c r="A21" s="90">
        <v>80</v>
      </c>
      <c r="B21" s="91" t="s">
        <v>75</v>
      </c>
      <c r="C21" s="92">
        <v>18</v>
      </c>
      <c r="E21" s="160" t="s">
        <v>71</v>
      </c>
      <c r="F21" s="168">
        <v>13</v>
      </c>
      <c r="G21" s="169">
        <v>17</v>
      </c>
      <c r="H21" s="157" t="s">
        <v>77</v>
      </c>
      <c r="I21" s="170" t="s">
        <v>93</v>
      </c>
      <c r="J21" s="158" t="s">
        <v>66</v>
      </c>
      <c r="K21" s="171" t="s">
        <v>218</v>
      </c>
      <c r="L21" s="159" t="s">
        <v>225</v>
      </c>
      <c r="M21" s="166" t="s">
        <v>330</v>
      </c>
      <c r="N21" s="172" t="s">
        <v>233</v>
      </c>
    </row>
    <row r="22" spans="1:16" ht="14.25" customHeight="1">
      <c r="A22" s="21"/>
      <c r="B22" s="45" t="s">
        <v>172</v>
      </c>
      <c r="C22" s="97">
        <f>SUM(C14:C19)</f>
        <v>124</v>
      </c>
      <c r="E22" s="112" t="s">
        <v>94</v>
      </c>
      <c r="F22" s="50">
        <v>7</v>
      </c>
      <c r="G22" s="51">
        <v>9</v>
      </c>
      <c r="H22" s="173" t="s">
        <v>81</v>
      </c>
      <c r="I22" s="174" t="s">
        <v>95</v>
      </c>
      <c r="J22" s="175" t="s">
        <v>79</v>
      </c>
      <c r="K22" s="176" t="s">
        <v>210</v>
      </c>
      <c r="L22" s="177" t="s">
        <v>211</v>
      </c>
      <c r="M22" s="178" t="s">
        <v>236</v>
      </c>
      <c r="N22" s="178" t="s">
        <v>235</v>
      </c>
    </row>
    <row r="23" spans="1:16" ht="14.25" customHeight="1" thickBot="1">
      <c r="A23" s="21"/>
      <c r="B23" s="45" t="s">
        <v>171</v>
      </c>
      <c r="C23" s="97">
        <f>SUM(C14:C21)</f>
        <v>158</v>
      </c>
      <c r="E23" s="111" t="s">
        <v>428</v>
      </c>
      <c r="F23" s="250">
        <v>1</v>
      </c>
      <c r="G23" s="251">
        <v>2</v>
      </c>
      <c r="H23" s="53"/>
      <c r="I23" s="78" t="s">
        <v>89</v>
      </c>
      <c r="J23" s="85" t="s">
        <v>397</v>
      </c>
      <c r="K23" s="143" t="s">
        <v>234</v>
      </c>
      <c r="L23" s="229" t="s">
        <v>393</v>
      </c>
      <c r="M23" s="144"/>
      <c r="N23" s="172"/>
    </row>
    <row r="24" spans="1:16" ht="14.25" customHeight="1" thickBot="1">
      <c r="E24" s="113" t="s">
        <v>82</v>
      </c>
      <c r="F24" s="54">
        <f>SUM(F14:F23)</f>
        <v>166</v>
      </c>
      <c r="G24" s="55">
        <f>SUM(G14:G23)</f>
        <v>212</v>
      </c>
      <c r="H24" s="28"/>
      <c r="I24" s="28"/>
      <c r="J24" s="28"/>
      <c r="K24" s="28"/>
      <c r="L24" s="28"/>
      <c r="M24" s="28"/>
      <c r="N24" s="28"/>
    </row>
    <row r="25" spans="1:16" ht="14.25" customHeight="1">
      <c r="I25" s="286" t="s">
        <v>347</v>
      </c>
      <c r="J25" s="286"/>
      <c r="K25" s="286"/>
      <c r="M25" s="287" t="s">
        <v>349</v>
      </c>
      <c r="N25" s="287"/>
      <c r="O25" s="287"/>
    </row>
    <row r="26" spans="1:16" ht="14.25" customHeight="1">
      <c r="B26" s="28"/>
      <c r="D26" s="28"/>
      <c r="E26" s="28"/>
      <c r="F26" s="28"/>
      <c r="G26" s="28"/>
      <c r="H26" s="28"/>
      <c r="I26" s="179" t="s">
        <v>346</v>
      </c>
      <c r="J26" s="181" t="s">
        <v>211</v>
      </c>
      <c r="K26" s="181" t="s">
        <v>79</v>
      </c>
      <c r="M26" s="182" t="s">
        <v>56</v>
      </c>
      <c r="N26" s="158" t="s">
        <v>115</v>
      </c>
      <c r="O26" s="181" t="s">
        <v>62</v>
      </c>
    </row>
    <row r="27" spans="1:16" ht="14.25" customHeight="1">
      <c r="D27" s="28"/>
      <c r="E27" s="28"/>
      <c r="F27" s="28"/>
      <c r="G27" s="28"/>
      <c r="H27" s="28"/>
      <c r="I27" s="179" t="s">
        <v>339</v>
      </c>
      <c r="J27" s="179" t="s">
        <v>333</v>
      </c>
      <c r="K27" s="181" t="s">
        <v>79</v>
      </c>
      <c r="M27" s="181" t="s">
        <v>60</v>
      </c>
      <c r="N27" s="158" t="s">
        <v>220</v>
      </c>
      <c r="O27" s="181" t="s">
        <v>66</v>
      </c>
    </row>
    <row r="28" spans="1:16" ht="14.25" customHeight="1">
      <c r="D28" s="28"/>
      <c r="E28" s="28"/>
      <c r="F28" s="28"/>
      <c r="G28" s="28"/>
      <c r="H28" s="28"/>
      <c r="I28" s="179" t="s">
        <v>340</v>
      </c>
      <c r="J28" s="166" t="s">
        <v>334</v>
      </c>
      <c r="K28" s="181" t="s">
        <v>79</v>
      </c>
      <c r="M28" s="181" t="s">
        <v>64</v>
      </c>
      <c r="N28" s="158" t="s">
        <v>219</v>
      </c>
      <c r="O28" s="181" t="s">
        <v>66</v>
      </c>
    </row>
    <row r="29" spans="1:16" ht="14.25" customHeight="1">
      <c r="B29" s="56"/>
      <c r="C29" s="56"/>
      <c r="D29" s="28"/>
      <c r="E29" s="28"/>
      <c r="F29" s="28"/>
      <c r="G29" s="28"/>
      <c r="H29" s="28"/>
      <c r="I29" s="179" t="s">
        <v>341</v>
      </c>
      <c r="J29" s="166" t="s">
        <v>335</v>
      </c>
      <c r="K29" s="181" t="s">
        <v>79</v>
      </c>
      <c r="M29" s="181" t="s">
        <v>68</v>
      </c>
      <c r="N29" s="158" t="s">
        <v>222</v>
      </c>
      <c r="O29" s="181" t="s">
        <v>66</v>
      </c>
      <c r="P29" s="184"/>
    </row>
    <row r="30" spans="1:16" ht="14.25" customHeight="1">
      <c r="B30" s="57"/>
      <c r="C30" s="58"/>
      <c r="D30" s="28"/>
      <c r="E30" s="28"/>
      <c r="F30" s="28"/>
      <c r="G30" s="28"/>
      <c r="H30" s="28"/>
      <c r="I30" s="179" t="s">
        <v>342</v>
      </c>
      <c r="J30" s="166" t="s">
        <v>336</v>
      </c>
      <c r="K30" s="181" t="s">
        <v>79</v>
      </c>
      <c r="M30" s="181" t="s">
        <v>70</v>
      </c>
      <c r="N30" s="158" t="s">
        <v>224</v>
      </c>
      <c r="O30" s="181" t="s">
        <v>66</v>
      </c>
    </row>
    <row r="31" spans="1:16" ht="14.25" customHeight="1">
      <c r="B31" s="57"/>
      <c r="C31" s="58"/>
      <c r="D31" s="28"/>
      <c r="E31" s="28"/>
      <c r="F31" s="28"/>
      <c r="G31" s="28"/>
      <c r="H31" s="28"/>
      <c r="I31" s="179" t="s">
        <v>343</v>
      </c>
      <c r="J31" s="166" t="s">
        <v>337</v>
      </c>
      <c r="K31" s="181" t="s">
        <v>79</v>
      </c>
      <c r="M31" s="181" t="s">
        <v>72</v>
      </c>
      <c r="N31" s="158" t="s">
        <v>223</v>
      </c>
      <c r="O31" s="181" t="s">
        <v>66</v>
      </c>
    </row>
    <row r="32" spans="1:16" ht="14.25" customHeight="1">
      <c r="B32" s="57"/>
      <c r="C32" s="58"/>
      <c r="D32" s="28"/>
      <c r="E32" s="28"/>
      <c r="F32" s="28"/>
      <c r="G32" s="28"/>
      <c r="H32" s="28"/>
      <c r="I32" s="179" t="s">
        <v>344</v>
      </c>
      <c r="J32" s="166" t="s">
        <v>338</v>
      </c>
      <c r="K32" s="181" t="s">
        <v>79</v>
      </c>
      <c r="L32" s="59"/>
      <c r="M32" s="181" t="s">
        <v>74</v>
      </c>
      <c r="N32" s="158" t="s">
        <v>221</v>
      </c>
      <c r="O32" s="181" t="s">
        <v>66</v>
      </c>
    </row>
    <row r="33" spans="2:15" ht="14.25" customHeight="1">
      <c r="B33" s="57"/>
      <c r="C33" s="58"/>
      <c r="D33" s="28"/>
      <c r="E33" s="28"/>
      <c r="F33" s="28"/>
      <c r="G33" s="28"/>
      <c r="H33" s="28"/>
      <c r="I33" s="179" t="s">
        <v>345</v>
      </c>
      <c r="J33" s="166" t="s">
        <v>348</v>
      </c>
      <c r="K33" s="181" t="s">
        <v>79</v>
      </c>
      <c r="L33" s="59"/>
      <c r="M33" s="181" t="s">
        <v>77</v>
      </c>
      <c r="N33" s="158" t="s">
        <v>225</v>
      </c>
      <c r="O33" s="181" t="s">
        <v>66</v>
      </c>
    </row>
    <row r="34" spans="2:15" ht="14.25" customHeight="1">
      <c r="B34" s="57"/>
      <c r="C34" s="58"/>
      <c r="D34" s="28"/>
      <c r="E34" s="28"/>
      <c r="F34" s="28"/>
      <c r="G34" s="28"/>
      <c r="H34" s="28"/>
      <c r="I34" s="28"/>
      <c r="L34" s="59"/>
      <c r="M34" s="181" t="s">
        <v>81</v>
      </c>
      <c r="N34" s="158" t="s">
        <v>211</v>
      </c>
      <c r="O34" s="181" t="s">
        <v>66</v>
      </c>
    </row>
    <row r="35" spans="2:15" ht="14.25" customHeight="1">
      <c r="B35" s="57"/>
      <c r="C35" s="58"/>
      <c r="D35" s="28"/>
      <c r="E35" s="28"/>
      <c r="F35" s="28"/>
      <c r="G35" s="28"/>
      <c r="H35" s="28"/>
      <c r="I35" s="28"/>
      <c r="L35" s="59"/>
    </row>
    <row r="36" spans="2:15" ht="14.25" customHeight="1">
      <c r="B36" s="57"/>
      <c r="C36" s="58"/>
      <c r="D36" s="28"/>
      <c r="E36" s="28"/>
      <c r="F36" s="28"/>
      <c r="G36" s="28"/>
      <c r="H36" s="28"/>
      <c r="I36" s="28"/>
      <c r="L36" s="59"/>
    </row>
    <row r="37" spans="2:15" ht="14.25" customHeight="1">
      <c r="B37" s="57"/>
      <c r="C37" s="58"/>
      <c r="D37" s="28"/>
      <c r="E37" s="28"/>
      <c r="F37" s="28"/>
      <c r="G37" s="28"/>
      <c r="H37" s="28"/>
      <c r="I37" s="28"/>
      <c r="J37" s="28"/>
      <c r="K37" s="28"/>
      <c r="L37" s="59"/>
    </row>
    <row r="38" spans="2:15" ht="14.25" customHeight="1">
      <c r="B38" s="57"/>
      <c r="C38" s="58"/>
      <c r="D38" s="28"/>
      <c r="E38" s="28"/>
      <c r="F38" s="28"/>
      <c r="G38" s="28"/>
      <c r="H38" s="28"/>
      <c r="I38" s="28"/>
      <c r="J38" s="59"/>
      <c r="K38" s="59"/>
      <c r="L38" s="59"/>
      <c r="M38" s="59"/>
      <c r="N38" s="59"/>
    </row>
    <row r="39" spans="2:15" ht="14.25" customHeight="1">
      <c r="B39" s="57"/>
      <c r="C39" s="58"/>
      <c r="D39" s="28"/>
      <c r="E39" s="28"/>
      <c r="F39" s="28"/>
      <c r="G39" s="28"/>
      <c r="H39" s="28"/>
      <c r="I39" s="28"/>
      <c r="J39" s="59"/>
      <c r="K39" s="59"/>
      <c r="L39" s="59"/>
      <c r="M39" s="59"/>
      <c r="N39" s="59"/>
    </row>
    <row r="40" spans="2:15" ht="14.25" customHeight="1">
      <c r="B40" s="57"/>
      <c r="C40" s="60"/>
      <c r="D40" s="28"/>
      <c r="E40" s="28"/>
      <c r="F40" s="28"/>
      <c r="G40" s="28"/>
      <c r="H40" s="28"/>
      <c r="I40" s="28"/>
      <c r="J40" s="57"/>
      <c r="K40" s="57"/>
      <c r="L40" s="57"/>
      <c r="M40" s="57"/>
      <c r="N40" s="57"/>
    </row>
    <row r="41" spans="2:15" ht="14.25" customHeight="1">
      <c r="B41" s="57"/>
      <c r="C41" s="57"/>
      <c r="D41" s="28"/>
      <c r="E41" s="28"/>
      <c r="F41" s="28"/>
      <c r="G41" s="28"/>
      <c r="H41" s="28"/>
      <c r="I41" s="28"/>
    </row>
    <row r="42" spans="2:15" ht="14.25" customHeight="1">
      <c r="D42" s="28"/>
      <c r="E42" s="28"/>
      <c r="F42" s="28"/>
      <c r="G42" s="28"/>
      <c r="H42" s="28"/>
      <c r="I42" s="28"/>
    </row>
    <row r="43" spans="2:15" ht="14.25" customHeight="1">
      <c r="D43" s="28"/>
      <c r="E43" s="28"/>
      <c r="F43" s="28"/>
      <c r="G43" s="28"/>
      <c r="H43" s="28"/>
      <c r="I43" s="28"/>
    </row>
    <row r="44" spans="2:15" ht="14.25" customHeight="1">
      <c r="D44" s="28"/>
      <c r="E44" s="28"/>
      <c r="F44" s="28"/>
      <c r="G44" s="28"/>
      <c r="H44" s="28"/>
      <c r="I44" s="28"/>
    </row>
    <row r="45" spans="2:15" ht="14.25" customHeight="1">
      <c r="D45" s="28"/>
      <c r="E45" s="28"/>
      <c r="F45" s="28"/>
      <c r="G45" s="28"/>
      <c r="H45" s="28"/>
      <c r="I45" s="28"/>
    </row>
    <row r="46" spans="2:15" ht="14.25" customHeight="1">
      <c r="D46" s="28"/>
      <c r="E46" s="28"/>
      <c r="F46" s="28"/>
      <c r="G46" s="28"/>
      <c r="H46" s="28"/>
      <c r="I46" s="28"/>
    </row>
    <row r="47" spans="2:15" ht="14.25" customHeight="1">
      <c r="D47" s="28"/>
      <c r="E47" s="28"/>
      <c r="F47" s="28"/>
      <c r="G47" s="28"/>
      <c r="H47" s="28"/>
      <c r="I47" s="28"/>
    </row>
    <row r="48" spans="2:15" ht="14.25" customHeight="1">
      <c r="D48" s="28"/>
      <c r="E48" s="28"/>
      <c r="F48" s="28"/>
      <c r="G48" s="28"/>
      <c r="H48" s="28"/>
      <c r="I48" s="28"/>
    </row>
    <row r="49" spans="4:9" ht="14.25" customHeight="1">
      <c r="D49" s="28"/>
      <c r="E49" s="28"/>
      <c r="F49" s="28"/>
      <c r="G49" s="28"/>
      <c r="H49" s="28"/>
      <c r="I49" s="28"/>
    </row>
    <row r="50" spans="4:9" ht="14.25" customHeight="1">
      <c r="D50" s="28"/>
      <c r="E50" s="28"/>
      <c r="F50" s="28"/>
      <c r="G50" s="28"/>
      <c r="H50" s="28"/>
      <c r="I50" s="28"/>
    </row>
    <row r="51" spans="4:9" ht="14.25" customHeight="1">
      <c r="D51" s="28"/>
      <c r="E51" s="28"/>
      <c r="F51" s="28"/>
      <c r="G51" s="28"/>
      <c r="H51" s="28"/>
      <c r="I51" s="28"/>
    </row>
    <row r="52" spans="4:9" ht="14.25" customHeight="1">
      <c r="D52" s="28"/>
      <c r="E52" s="28"/>
      <c r="F52" s="28"/>
      <c r="G52" s="28"/>
      <c r="H52" s="28"/>
      <c r="I52" s="28"/>
    </row>
    <row r="53" spans="4:9" ht="14.25" customHeight="1"/>
    <row r="54" spans="4:9" ht="14.25" customHeight="1"/>
    <row r="55" spans="4:9" ht="14.25" customHeight="1"/>
    <row r="56" spans="4:9" ht="14.25" customHeight="1"/>
    <row r="57" spans="4:9" ht="14.25" customHeight="1"/>
    <row r="58" spans="4:9" ht="14.25" customHeight="1"/>
    <row r="59" spans="4:9" ht="14.25" customHeight="1"/>
    <row r="60" spans="4:9" ht="14.25" customHeight="1"/>
    <row r="61" spans="4:9" ht="14.25" customHeight="1">
      <c r="F61" s="61"/>
      <c r="G61" s="62"/>
    </row>
    <row r="62" spans="4:9" ht="14.25" customHeight="1">
      <c r="F62" s="61"/>
      <c r="G62" s="62"/>
    </row>
    <row r="63" spans="4:9" ht="14.25" customHeight="1">
      <c r="F63" s="61"/>
      <c r="G63" s="62"/>
    </row>
    <row r="64" spans="4:9" ht="14.25" customHeight="1">
      <c r="F64" s="61"/>
      <c r="G64" s="62"/>
    </row>
    <row r="65" spans="6:7" ht="14.25" customHeight="1">
      <c r="F65" s="61"/>
      <c r="G65" s="62"/>
    </row>
    <row r="66" spans="6:7" ht="14.25" customHeight="1">
      <c r="F66" s="61"/>
      <c r="G66" s="62"/>
    </row>
    <row r="67" spans="6:7" ht="14.25" customHeight="1">
      <c r="F67" s="61"/>
      <c r="G67" s="62"/>
    </row>
    <row r="68" spans="6:7" ht="14.25" customHeight="1">
      <c r="F68" s="61"/>
      <c r="G68" s="62"/>
    </row>
    <row r="69" spans="6:7" ht="14.25" customHeight="1">
      <c r="F69" s="61"/>
      <c r="G69" s="62"/>
    </row>
    <row r="70" spans="6:7" ht="14.25" customHeight="1"/>
    <row r="71" spans="6:7" ht="14.25" customHeight="1"/>
    <row r="72" spans="6:7" ht="14.25" customHeight="1"/>
    <row r="73" spans="6:7" ht="14.25" customHeight="1"/>
    <row r="74" spans="6:7" ht="14.25" customHeight="1"/>
    <row r="75" spans="6:7" ht="14.25" customHeight="1"/>
    <row r="76" spans="6:7" ht="14.25" customHeight="1"/>
    <row r="77" spans="6:7" ht="14.25" customHeight="1"/>
    <row r="78" spans="6:7" ht="14.25" customHeight="1"/>
    <row r="79" spans="6:7" ht="14.25" customHeight="1"/>
    <row r="80" spans="6:7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8">
    <mergeCell ref="M25:O25"/>
    <mergeCell ref="I25:K25"/>
    <mergeCell ref="C6:F6"/>
    <mergeCell ref="G6:H6"/>
    <mergeCell ref="C2:H3"/>
    <mergeCell ref="C5:F5"/>
    <mergeCell ref="G5:H5"/>
    <mergeCell ref="C4:F4"/>
  </mergeCells>
  <phoneticPr fontId="22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96"/>
  <sheetViews>
    <sheetView topLeftCell="C10" zoomScale="130" zoomScaleNormal="130" workbookViewId="0">
      <selection activeCell="N26" sqref="N26:P32"/>
    </sheetView>
  </sheetViews>
  <sheetFormatPr baseColWidth="10" defaultColWidth="14.42578125" defaultRowHeight="15" customHeight="1"/>
  <cols>
    <col min="1" max="1" width="4.85546875" customWidth="1"/>
    <col min="2" max="2" width="6.85546875" customWidth="1"/>
    <col min="3" max="3" width="27.28515625" customWidth="1"/>
    <col min="4" max="5" width="7.140625" customWidth="1"/>
    <col min="6" max="6" width="16.42578125" customWidth="1"/>
    <col min="7" max="8" width="14.85546875" customWidth="1"/>
    <col min="9" max="9" width="16.7109375" customWidth="1"/>
    <col min="10" max="10" width="10.28515625" bestFit="1" customWidth="1"/>
    <col min="11" max="11" width="15.85546875" customWidth="1"/>
    <col min="12" max="12" width="17" customWidth="1"/>
    <col min="13" max="15" width="14.85546875" customWidth="1"/>
    <col min="16" max="16" width="16.28515625" customWidth="1"/>
    <col min="17" max="28" width="10.7109375" customWidth="1"/>
  </cols>
  <sheetData>
    <row r="1" spans="2:16" ht="14.25" customHeight="1"/>
    <row r="2" spans="2:16" ht="14.25" customHeight="1">
      <c r="D2" s="30"/>
      <c r="E2" s="292" t="s">
        <v>38</v>
      </c>
      <c r="F2" s="293"/>
      <c r="G2" s="293"/>
      <c r="H2" s="293"/>
      <c r="I2" s="294"/>
    </row>
    <row r="3" spans="2:16" ht="14.25" customHeight="1" thickBot="1">
      <c r="D3" s="30"/>
      <c r="E3" s="295"/>
      <c r="F3" s="296"/>
      <c r="G3" s="296"/>
      <c r="H3" s="296"/>
      <c r="I3" s="297"/>
    </row>
    <row r="4" spans="2:16" ht="15.75" customHeight="1" thickTop="1" thickBot="1">
      <c r="E4" s="288" t="s">
        <v>39</v>
      </c>
      <c r="F4" s="298"/>
      <c r="G4" s="299"/>
      <c r="H4" s="103" t="s">
        <v>311</v>
      </c>
      <c r="I4" s="103" t="s">
        <v>310</v>
      </c>
    </row>
    <row r="5" spans="2:16" ht="14.25" customHeight="1" thickTop="1" thickBot="1">
      <c r="E5" s="288" t="s">
        <v>40</v>
      </c>
      <c r="F5" s="289"/>
      <c r="G5" s="290"/>
      <c r="H5" s="288" t="s">
        <v>83</v>
      </c>
      <c r="I5" s="290"/>
    </row>
    <row r="6" spans="2:16" ht="14.25" customHeight="1" thickTop="1" thickBot="1">
      <c r="E6" s="288" t="s">
        <v>42</v>
      </c>
      <c r="F6" s="289"/>
      <c r="G6" s="290"/>
      <c r="H6" s="300" t="s">
        <v>321</v>
      </c>
      <c r="I6" s="290"/>
    </row>
    <row r="7" spans="2:16" ht="14.25" customHeight="1" thickTop="1"/>
    <row r="8" spans="2:16" ht="14.25" customHeight="1">
      <c r="G8" s="76" t="s">
        <v>127</v>
      </c>
      <c r="H8" s="76" t="s">
        <v>128</v>
      </c>
      <c r="I8" s="76" t="s">
        <v>129</v>
      </c>
      <c r="J8" s="76" t="s">
        <v>130</v>
      </c>
      <c r="K8" s="76" t="s">
        <v>131</v>
      </c>
      <c r="L8" s="76" t="s">
        <v>132</v>
      </c>
      <c r="M8" s="76" t="s">
        <v>133</v>
      </c>
      <c r="N8" s="76" t="s">
        <v>134</v>
      </c>
    </row>
    <row r="9" spans="2:16" ht="14.25" customHeight="1">
      <c r="G9" s="77">
        <v>128</v>
      </c>
      <c r="H9" s="77">
        <v>64</v>
      </c>
      <c r="I9" s="77">
        <v>32</v>
      </c>
      <c r="J9" s="77">
        <v>16</v>
      </c>
      <c r="K9" s="77">
        <v>8</v>
      </c>
      <c r="L9" s="77">
        <v>4</v>
      </c>
      <c r="M9" s="77">
        <v>2</v>
      </c>
      <c r="N9" s="77">
        <v>1</v>
      </c>
    </row>
    <row r="10" spans="2:16" ht="14.25" customHeight="1">
      <c r="G10" s="82">
        <v>128</v>
      </c>
      <c r="H10" s="82">
        <f>128+64</f>
        <v>192</v>
      </c>
      <c r="I10" s="82">
        <f>192+32</f>
        <v>224</v>
      </c>
      <c r="J10" s="82">
        <f>224+16</f>
        <v>240</v>
      </c>
      <c r="K10" s="82">
        <f>240+8</f>
        <v>248</v>
      </c>
      <c r="L10" s="82">
        <f>248+4</f>
        <v>252</v>
      </c>
      <c r="M10" s="82">
        <f>252+2</f>
        <v>254</v>
      </c>
      <c r="N10" s="82">
        <f>255</f>
        <v>255</v>
      </c>
    </row>
    <row r="11" spans="2:16" ht="14.25" customHeight="1"/>
    <row r="12" spans="2:16" ht="14.25" customHeight="1" thickTop="1">
      <c r="G12" s="31" t="s">
        <v>43</v>
      </c>
      <c r="H12" s="32"/>
      <c r="M12" t="s">
        <v>91</v>
      </c>
    </row>
    <row r="13" spans="2:16" ht="14.25" customHeight="1">
      <c r="B13" s="14" t="s">
        <v>44</v>
      </c>
      <c r="C13" s="14" t="s">
        <v>45</v>
      </c>
      <c r="D13" s="14" t="s">
        <v>173</v>
      </c>
      <c r="F13" s="33" t="e" cm="1">
        <f t="array" ref="F13">F13:O23NIZACIONAL</f>
        <v>#NAME?</v>
      </c>
      <c r="G13" s="34" t="s">
        <v>47</v>
      </c>
      <c r="H13" s="35" t="s">
        <v>48</v>
      </c>
      <c r="I13" s="36" t="s">
        <v>49</v>
      </c>
      <c r="J13" s="19" t="s">
        <v>50</v>
      </c>
      <c r="K13" s="19" t="s">
        <v>51</v>
      </c>
      <c r="L13" s="19" t="s">
        <v>8</v>
      </c>
      <c r="M13" s="19" t="s">
        <v>52</v>
      </c>
      <c r="N13" s="19" t="s">
        <v>53</v>
      </c>
      <c r="O13" s="20" t="s">
        <v>54</v>
      </c>
    </row>
    <row r="14" spans="2:16" ht="14.25" customHeight="1">
      <c r="B14" s="21">
        <v>10</v>
      </c>
      <c r="C14" s="22" t="s">
        <v>55</v>
      </c>
      <c r="D14" s="37">
        <v>62</v>
      </c>
      <c r="F14" s="38" t="s">
        <v>55</v>
      </c>
      <c r="G14" s="39">
        <v>62</v>
      </c>
      <c r="H14" s="208">
        <v>78</v>
      </c>
      <c r="I14" s="24" t="s">
        <v>56</v>
      </c>
      <c r="J14" s="24" t="s">
        <v>84</v>
      </c>
      <c r="K14" s="40" t="s">
        <v>58</v>
      </c>
      <c r="L14" s="24" t="s">
        <v>108</v>
      </c>
      <c r="M14" s="210" t="s">
        <v>114</v>
      </c>
      <c r="N14" s="78" t="s">
        <v>200</v>
      </c>
      <c r="O14" s="78" t="s">
        <v>191</v>
      </c>
    </row>
    <row r="15" spans="2:16" ht="14.25" customHeight="1">
      <c r="B15" s="21">
        <v>20</v>
      </c>
      <c r="C15" s="22" t="s">
        <v>59</v>
      </c>
      <c r="D15" s="37">
        <v>40</v>
      </c>
      <c r="F15" s="38" t="s">
        <v>59</v>
      </c>
      <c r="G15" s="39">
        <v>40</v>
      </c>
      <c r="H15" s="208">
        <v>50</v>
      </c>
      <c r="I15" s="24" t="s">
        <v>60</v>
      </c>
      <c r="J15" s="41" t="s">
        <v>85</v>
      </c>
      <c r="K15" s="40" t="s">
        <v>62</v>
      </c>
      <c r="L15" s="24" t="s">
        <v>174</v>
      </c>
      <c r="M15" s="210" t="s">
        <v>183</v>
      </c>
      <c r="N15" s="78" t="s">
        <v>201</v>
      </c>
      <c r="O15" s="78" t="s">
        <v>192</v>
      </c>
    </row>
    <row r="16" spans="2:16" ht="14.25" customHeight="1">
      <c r="B16" s="21">
        <v>30</v>
      </c>
      <c r="C16" s="22" t="s">
        <v>63</v>
      </c>
      <c r="D16" s="37">
        <v>21</v>
      </c>
      <c r="F16" s="38" t="s">
        <v>69</v>
      </c>
      <c r="G16" s="42">
        <v>25</v>
      </c>
      <c r="H16" s="208">
        <v>32</v>
      </c>
      <c r="I16" s="24" t="s">
        <v>70</v>
      </c>
      <c r="J16" s="93" t="s">
        <v>85</v>
      </c>
      <c r="K16" s="40" t="s">
        <v>62</v>
      </c>
      <c r="L16" s="24" t="s">
        <v>176</v>
      </c>
      <c r="M16" s="210" t="s">
        <v>184</v>
      </c>
      <c r="N16" s="78" t="s">
        <v>202</v>
      </c>
      <c r="O16" s="78" t="s">
        <v>193</v>
      </c>
      <c r="P16" s="95" t="s">
        <v>91</v>
      </c>
    </row>
    <row r="17" spans="1:28" ht="14.25" customHeight="1">
      <c r="B17" s="21">
        <v>40</v>
      </c>
      <c r="C17" s="22" t="s">
        <v>67</v>
      </c>
      <c r="D17" s="37">
        <v>20</v>
      </c>
      <c r="F17" s="38" t="s">
        <v>63</v>
      </c>
      <c r="G17" s="42">
        <v>21</v>
      </c>
      <c r="H17" s="208">
        <v>27</v>
      </c>
      <c r="I17" s="24" t="s">
        <v>64</v>
      </c>
      <c r="J17" s="95" t="s">
        <v>65</v>
      </c>
      <c r="K17" s="40" t="s">
        <v>66</v>
      </c>
      <c r="L17" s="24" t="s">
        <v>175</v>
      </c>
      <c r="M17" s="210" t="s">
        <v>185</v>
      </c>
      <c r="N17" s="78" t="s">
        <v>203</v>
      </c>
      <c r="O17" s="78" t="s">
        <v>194</v>
      </c>
    </row>
    <row r="18" spans="1:28" ht="14.25" customHeight="1">
      <c r="B18" s="21">
        <v>50</v>
      </c>
      <c r="C18" s="22" t="s">
        <v>69</v>
      </c>
      <c r="D18" s="37">
        <v>25</v>
      </c>
      <c r="F18" s="38" t="s">
        <v>67</v>
      </c>
      <c r="G18" s="42">
        <v>20</v>
      </c>
      <c r="H18" s="208">
        <v>25</v>
      </c>
      <c r="I18" s="87" t="s">
        <v>68</v>
      </c>
      <c r="J18" s="96" t="s">
        <v>65</v>
      </c>
      <c r="K18" s="94" t="s">
        <v>66</v>
      </c>
      <c r="L18" s="24" t="s">
        <v>179</v>
      </c>
      <c r="M18" s="210" t="s">
        <v>186</v>
      </c>
      <c r="N18" s="78" t="s">
        <v>204</v>
      </c>
      <c r="O18" s="78" t="s">
        <v>195</v>
      </c>
    </row>
    <row r="19" spans="1:28" ht="14.25" customHeight="1">
      <c r="B19" s="90">
        <v>60</v>
      </c>
      <c r="C19" s="91" t="s">
        <v>73</v>
      </c>
      <c r="D19" s="92">
        <v>12</v>
      </c>
      <c r="F19" s="38" t="s">
        <v>71</v>
      </c>
      <c r="G19" s="42">
        <v>12</v>
      </c>
      <c r="H19" s="208">
        <v>15</v>
      </c>
      <c r="I19" s="87" t="s">
        <v>77</v>
      </c>
      <c r="J19" s="89" t="s">
        <v>65</v>
      </c>
      <c r="K19" s="94" t="s">
        <v>66</v>
      </c>
      <c r="L19" s="24" t="s">
        <v>180</v>
      </c>
      <c r="M19" s="210" t="s">
        <v>187</v>
      </c>
      <c r="N19" s="78" t="s">
        <v>205</v>
      </c>
      <c r="O19" s="78" t="s">
        <v>196</v>
      </c>
    </row>
    <row r="20" spans="1:28" ht="14.25" customHeight="1">
      <c r="B20" s="90">
        <v>70</v>
      </c>
      <c r="C20" s="91" t="s">
        <v>75</v>
      </c>
      <c r="D20" s="92">
        <v>12</v>
      </c>
      <c r="F20" s="38" t="s">
        <v>86</v>
      </c>
      <c r="G20" s="42">
        <v>12</v>
      </c>
      <c r="H20" s="208">
        <v>15</v>
      </c>
      <c r="I20" s="24" t="s">
        <v>72</v>
      </c>
      <c r="J20" s="24" t="s">
        <v>65</v>
      </c>
      <c r="K20" s="40" t="s">
        <v>66</v>
      </c>
      <c r="L20" s="24" t="s">
        <v>177</v>
      </c>
      <c r="M20" s="210" t="s">
        <v>188</v>
      </c>
      <c r="N20" s="78" t="s">
        <v>206</v>
      </c>
      <c r="O20" s="78" t="s">
        <v>197</v>
      </c>
    </row>
    <row r="21" spans="1:28" ht="14.25" customHeight="1">
      <c r="A21" s="43"/>
      <c r="B21" s="21">
        <v>80</v>
      </c>
      <c r="C21" s="22" t="s">
        <v>71</v>
      </c>
      <c r="D21" s="37">
        <v>12</v>
      </c>
      <c r="E21" s="43"/>
      <c r="F21" s="38" t="s">
        <v>75</v>
      </c>
      <c r="G21" s="42">
        <v>12</v>
      </c>
      <c r="H21" s="208">
        <v>15</v>
      </c>
      <c r="I21" s="24" t="s">
        <v>74</v>
      </c>
      <c r="J21" s="24" t="s">
        <v>87</v>
      </c>
      <c r="K21" s="40" t="s">
        <v>66</v>
      </c>
      <c r="L21" s="24" t="s">
        <v>178</v>
      </c>
      <c r="M21" s="210" t="s">
        <v>189</v>
      </c>
      <c r="N21" s="78" t="s">
        <v>207</v>
      </c>
      <c r="O21" s="78" t="s">
        <v>198</v>
      </c>
    </row>
    <row r="22" spans="1:28" ht="14.25" customHeight="1">
      <c r="A22" s="43"/>
      <c r="B22" s="45"/>
      <c r="C22" s="45" t="s">
        <v>172</v>
      </c>
      <c r="D22" s="45">
        <f>SUM(D14:D18,D21)</f>
        <v>180</v>
      </c>
      <c r="E22" s="43"/>
      <c r="F22" s="38" t="s">
        <v>88</v>
      </c>
      <c r="G22" s="42">
        <v>7</v>
      </c>
      <c r="H22" s="208">
        <v>9</v>
      </c>
      <c r="I22" s="24" t="s">
        <v>81</v>
      </c>
      <c r="J22" s="24" t="s">
        <v>78</v>
      </c>
      <c r="K22" s="24" t="s">
        <v>79</v>
      </c>
      <c r="L22" s="24" t="s">
        <v>181</v>
      </c>
      <c r="M22" s="211" t="s">
        <v>190</v>
      </c>
      <c r="N22" s="24" t="s">
        <v>208</v>
      </c>
      <c r="O22" s="24" t="s">
        <v>199</v>
      </c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</row>
    <row r="23" spans="1:28" ht="14.25" customHeight="1" thickBot="1">
      <c r="A23" s="43"/>
      <c r="B23" s="45"/>
      <c r="C23" s="45" t="s">
        <v>171</v>
      </c>
      <c r="D23" s="45">
        <f ca="1">SUM(D14:D24)</f>
        <v>204</v>
      </c>
      <c r="E23" s="43"/>
      <c r="F23" s="111" t="s">
        <v>428</v>
      </c>
      <c r="G23" s="136" t="s">
        <v>91</v>
      </c>
      <c r="H23" s="137" t="s">
        <v>91</v>
      </c>
      <c r="I23" s="24"/>
      <c r="J23" s="78" t="s">
        <v>89</v>
      </c>
      <c r="K23" s="85" t="s">
        <v>397</v>
      </c>
      <c r="L23" s="24" t="s">
        <v>182</v>
      </c>
      <c r="M23" s="228" t="s">
        <v>394</v>
      </c>
      <c r="N23" s="78" t="s">
        <v>91</v>
      </c>
      <c r="O23" s="78" t="s">
        <v>91</v>
      </c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</row>
    <row r="24" spans="1:28" ht="14.25" customHeight="1" thickBot="1">
      <c r="A24" s="43"/>
      <c r="E24" s="43"/>
      <c r="F24" s="46" t="s">
        <v>82</v>
      </c>
      <c r="G24" s="47">
        <f>SUM(G14:G23)</f>
        <v>211</v>
      </c>
      <c r="H24" s="48">
        <f>SUM(H14:H23)</f>
        <v>266</v>
      </c>
      <c r="I24" s="28"/>
      <c r="J24" s="28"/>
      <c r="K24" s="28"/>
      <c r="L24" s="28"/>
      <c r="M24" s="28"/>
      <c r="N24" s="28"/>
      <c r="O24" s="28"/>
    </row>
    <row r="25" spans="1:28" ht="14.25" customHeight="1">
      <c r="J25" s="286" t="s">
        <v>347</v>
      </c>
      <c r="K25" s="286"/>
      <c r="L25" s="286"/>
      <c r="N25" s="287" t="s">
        <v>349</v>
      </c>
      <c r="O25" s="287"/>
      <c r="P25" s="287"/>
    </row>
    <row r="26" spans="1:28" ht="14.25" customHeight="1">
      <c r="E26" s="28"/>
      <c r="J26" s="187" t="s">
        <v>346</v>
      </c>
      <c r="K26" s="157" t="s">
        <v>190</v>
      </c>
      <c r="L26" s="181" t="s">
        <v>79</v>
      </c>
      <c r="M26" s="212" t="s">
        <v>91</v>
      </c>
      <c r="N26" s="182" t="s">
        <v>56</v>
      </c>
      <c r="O26" s="209" t="s">
        <v>114</v>
      </c>
      <c r="P26" s="40" t="s">
        <v>58</v>
      </c>
    </row>
    <row r="27" spans="1:28" ht="14.25" customHeight="1">
      <c r="D27" t="s">
        <v>91</v>
      </c>
      <c r="J27" s="187" t="s">
        <v>339</v>
      </c>
      <c r="K27" s="157" t="s">
        <v>372</v>
      </c>
      <c r="L27" s="181" t="s">
        <v>79</v>
      </c>
      <c r="N27" s="181" t="s">
        <v>60</v>
      </c>
      <c r="O27" s="209" t="s">
        <v>183</v>
      </c>
      <c r="P27" s="40" t="s">
        <v>62</v>
      </c>
    </row>
    <row r="28" spans="1:28" ht="14.25" customHeight="1">
      <c r="H28" t="s">
        <v>332</v>
      </c>
      <c r="J28" s="187" t="s">
        <v>340</v>
      </c>
      <c r="K28" s="157" t="s">
        <v>373</v>
      </c>
      <c r="L28" s="181" t="s">
        <v>79</v>
      </c>
      <c r="N28" s="181" t="s">
        <v>64</v>
      </c>
      <c r="O28" s="209" t="s">
        <v>185</v>
      </c>
      <c r="P28" s="40" t="s">
        <v>66</v>
      </c>
    </row>
    <row r="29" spans="1:28" ht="14.25" customHeight="1">
      <c r="J29" s="187" t="s">
        <v>341</v>
      </c>
      <c r="K29" s="157" t="s">
        <v>374</v>
      </c>
      <c r="L29" s="181" t="s">
        <v>79</v>
      </c>
      <c r="N29" s="181" t="s">
        <v>68</v>
      </c>
      <c r="O29" s="209" t="s">
        <v>186</v>
      </c>
      <c r="P29" s="181" t="s">
        <v>66</v>
      </c>
    </row>
    <row r="30" spans="1:28" ht="14.25" customHeight="1">
      <c r="J30" s="187" t="s">
        <v>342</v>
      </c>
      <c r="K30" s="157" t="s">
        <v>375</v>
      </c>
      <c r="L30" s="181" t="s">
        <v>79</v>
      </c>
      <c r="N30" s="181" t="s">
        <v>70</v>
      </c>
      <c r="O30" s="209" t="s">
        <v>184</v>
      </c>
      <c r="P30" s="40" t="s">
        <v>62</v>
      </c>
    </row>
    <row r="31" spans="1:28" ht="14.25" customHeight="1">
      <c r="J31" s="187" t="s">
        <v>343</v>
      </c>
      <c r="K31" s="157" t="s">
        <v>376</v>
      </c>
      <c r="L31" s="181" t="s">
        <v>79</v>
      </c>
      <c r="N31" s="181" t="s">
        <v>72</v>
      </c>
      <c r="O31" s="209" t="s">
        <v>188</v>
      </c>
      <c r="P31" s="40" t="s">
        <v>66</v>
      </c>
    </row>
    <row r="32" spans="1:28" ht="14.25" customHeight="1">
      <c r="J32" s="187" t="s">
        <v>344</v>
      </c>
      <c r="K32" s="157" t="s">
        <v>377</v>
      </c>
      <c r="L32" s="181" t="s">
        <v>79</v>
      </c>
      <c r="M32" s="59"/>
      <c r="N32" s="181" t="s">
        <v>74</v>
      </c>
      <c r="O32" s="209" t="s">
        <v>189</v>
      </c>
      <c r="P32" s="181" t="s">
        <v>66</v>
      </c>
    </row>
    <row r="33" spans="10:16" ht="14.25" customHeight="1">
      <c r="J33" s="187" t="s">
        <v>345</v>
      </c>
      <c r="K33" s="157" t="s">
        <v>378</v>
      </c>
      <c r="L33" s="181" t="s">
        <v>79</v>
      </c>
      <c r="M33" s="59"/>
      <c r="N33" s="181" t="s">
        <v>77</v>
      </c>
      <c r="O33" s="209" t="s">
        <v>187</v>
      </c>
      <c r="P33" s="94" t="s">
        <v>66</v>
      </c>
    </row>
    <row r="34" spans="10:16" ht="14.25" customHeight="1">
      <c r="J34" s="28"/>
      <c r="M34" s="59"/>
      <c r="N34" s="181" t="s">
        <v>81</v>
      </c>
      <c r="O34" s="209" t="s">
        <v>190</v>
      </c>
      <c r="P34" s="24" t="s">
        <v>79</v>
      </c>
    </row>
    <row r="35" spans="10:16" ht="14.25" customHeight="1"/>
    <row r="36" spans="10:16" ht="14.25" customHeight="1"/>
    <row r="37" spans="10:16" ht="14.25" customHeight="1"/>
    <row r="38" spans="10:16" ht="14.25" customHeight="1"/>
    <row r="39" spans="10:16" ht="14.25" customHeight="1"/>
    <row r="40" spans="10:16" ht="14.25" customHeight="1"/>
    <row r="41" spans="10:16" ht="14.25" customHeight="1"/>
    <row r="42" spans="10:16" ht="14.25" customHeight="1"/>
    <row r="43" spans="10:16" ht="14.25" customHeight="1"/>
    <row r="44" spans="10:16" ht="14.25" customHeight="1"/>
    <row r="45" spans="10:16" ht="14.25" customHeight="1"/>
    <row r="46" spans="10:16" ht="14.25" customHeight="1"/>
    <row r="47" spans="10:16" ht="14.25" customHeight="1"/>
    <row r="48" spans="10:16" ht="14.25" customHeight="1"/>
    <row r="49" spans="11:12" ht="14.25" customHeight="1"/>
    <row r="50" spans="11:12" ht="14.25" customHeight="1">
      <c r="K50" s="28"/>
      <c r="L50" s="28"/>
    </row>
    <row r="51" spans="11:12" ht="14.25" customHeight="1"/>
    <row r="52" spans="11:12" ht="14.25" customHeight="1"/>
    <row r="53" spans="11:12" ht="14.25" customHeight="1"/>
    <row r="54" spans="11:12" ht="14.25" customHeight="1"/>
    <row r="55" spans="11:12" ht="14.25" customHeight="1"/>
    <row r="56" spans="11:12" ht="14.25" customHeight="1"/>
    <row r="57" spans="11:12" ht="14.25" customHeight="1"/>
    <row r="58" spans="11:12" ht="14.25" customHeight="1"/>
    <row r="59" spans="11:12" ht="14.25" customHeight="1"/>
    <row r="60" spans="11:12" ht="14.25" customHeight="1"/>
    <row r="61" spans="11:12" ht="14.25" customHeight="1"/>
    <row r="62" spans="11:12" ht="14.25" customHeight="1"/>
    <row r="63" spans="11:12" ht="14.25" customHeight="1"/>
    <row r="64" spans="11:1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8">
    <mergeCell ref="J25:L25"/>
    <mergeCell ref="N25:P25"/>
    <mergeCell ref="E6:G6"/>
    <mergeCell ref="H6:I6"/>
    <mergeCell ref="E2:I3"/>
    <mergeCell ref="E5:G5"/>
    <mergeCell ref="H5:I5"/>
    <mergeCell ref="E4:G4"/>
  </mergeCells>
  <phoneticPr fontId="21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96"/>
  <sheetViews>
    <sheetView topLeftCell="I29" zoomScale="190" zoomScaleNormal="190" workbookViewId="0">
      <selection activeCell="M32" sqref="M32:O38"/>
    </sheetView>
  </sheetViews>
  <sheetFormatPr baseColWidth="10" defaultColWidth="14.42578125" defaultRowHeight="15" customHeight="1"/>
  <cols>
    <col min="1" max="1" width="11" customWidth="1"/>
    <col min="2" max="2" width="25.28515625" customWidth="1"/>
    <col min="3" max="3" width="15.85546875" customWidth="1"/>
    <col min="4" max="4" width="19.42578125" customWidth="1"/>
    <col min="5" max="5" width="18.140625" customWidth="1"/>
    <col min="6" max="6" width="9.140625" customWidth="1"/>
    <col min="7" max="7" width="11.28515625" customWidth="1"/>
    <col min="8" max="8" width="15" customWidth="1"/>
    <col min="9" max="9" width="16" customWidth="1"/>
    <col min="10" max="10" width="19.28515625" customWidth="1"/>
    <col min="11" max="11" width="16.5703125" customWidth="1"/>
    <col min="12" max="12" width="13.28515625" customWidth="1"/>
    <col min="13" max="13" width="15.5703125" customWidth="1"/>
    <col min="14" max="14" width="15.42578125" customWidth="1"/>
    <col min="15" max="15" width="16.5703125" customWidth="1"/>
    <col min="16" max="26" width="10.7109375" customWidth="1"/>
  </cols>
  <sheetData>
    <row r="1" spans="4:13" ht="14.25" customHeight="1"/>
    <row r="2" spans="4:13" ht="14.25" customHeight="1"/>
    <row r="3" spans="4:13" ht="14.25" customHeight="1"/>
    <row r="4" spans="4:13" ht="14.25" customHeight="1"/>
    <row r="5" spans="4:13" ht="14.25" customHeight="1">
      <c r="D5" s="292" t="s">
        <v>38</v>
      </c>
      <c r="E5" s="293"/>
      <c r="F5" s="293"/>
      <c r="G5" s="293"/>
      <c r="H5" s="294"/>
    </row>
    <row r="6" spans="4:13" ht="14.25" customHeight="1">
      <c r="D6" s="295"/>
      <c r="E6" s="296"/>
      <c r="F6" s="296"/>
      <c r="G6" s="296"/>
      <c r="H6" s="297"/>
    </row>
    <row r="7" spans="4:13" ht="14.25" customHeight="1"/>
    <row r="8" spans="4:13" ht="14.25" customHeight="1"/>
    <row r="9" spans="4:13" ht="14.25" customHeight="1">
      <c r="D9" s="288" t="s">
        <v>39</v>
      </c>
      <c r="E9" s="289"/>
      <c r="F9" s="290"/>
      <c r="G9" s="103" t="s">
        <v>316</v>
      </c>
      <c r="H9" s="103" t="s">
        <v>313</v>
      </c>
    </row>
    <row r="10" spans="4:13" ht="14.25" customHeight="1" thickTop="1" thickBot="1">
      <c r="D10" s="288" t="s">
        <v>40</v>
      </c>
      <c r="E10" s="289"/>
      <c r="F10" s="290"/>
      <c r="G10" s="288" t="s">
        <v>96</v>
      </c>
      <c r="H10" s="290"/>
    </row>
    <row r="11" spans="4:13" ht="14.25" customHeight="1" thickTop="1" thickBot="1">
      <c r="D11" s="288" t="s">
        <v>42</v>
      </c>
      <c r="E11" s="289"/>
      <c r="F11" s="290"/>
      <c r="G11" s="301" t="s">
        <v>319</v>
      </c>
      <c r="H11" s="302"/>
    </row>
    <row r="12" spans="4:13" ht="14.25" customHeight="1" thickTop="1"/>
    <row r="13" spans="4:13" ht="14.25" customHeight="1">
      <c r="F13" s="76" t="s">
        <v>127</v>
      </c>
      <c r="G13" s="76" t="s">
        <v>128</v>
      </c>
      <c r="H13" s="76" t="s">
        <v>129</v>
      </c>
      <c r="I13" s="76" t="s">
        <v>130</v>
      </c>
      <c r="J13" s="76" t="s">
        <v>131</v>
      </c>
      <c r="K13" s="76" t="s">
        <v>132</v>
      </c>
      <c r="L13" s="76" t="s">
        <v>133</v>
      </c>
      <c r="M13" s="76" t="s">
        <v>134</v>
      </c>
    </row>
    <row r="14" spans="4:13" ht="14.25" customHeight="1">
      <c r="F14" s="77">
        <v>128</v>
      </c>
      <c r="G14" s="77">
        <v>64</v>
      </c>
      <c r="H14" s="77">
        <v>32</v>
      </c>
      <c r="I14" s="77">
        <v>16</v>
      </c>
      <c r="J14" s="77">
        <v>8</v>
      </c>
      <c r="K14" s="77">
        <v>4</v>
      </c>
      <c r="L14" s="77">
        <v>2</v>
      </c>
      <c r="M14" s="77">
        <v>1</v>
      </c>
    </row>
    <row r="15" spans="4:13" ht="14.25" customHeight="1">
      <c r="F15" s="156">
        <v>128</v>
      </c>
      <c r="G15" s="156">
        <f>128+64</f>
        <v>192</v>
      </c>
      <c r="H15" s="156">
        <f>192+32</f>
        <v>224</v>
      </c>
      <c r="I15" s="156">
        <f>224+16</f>
        <v>240</v>
      </c>
      <c r="J15" s="156">
        <f>240+8</f>
        <v>248</v>
      </c>
      <c r="K15" s="156">
        <f>248+4</f>
        <v>252</v>
      </c>
      <c r="L15" s="156">
        <f>252+2</f>
        <v>254</v>
      </c>
      <c r="M15" s="156">
        <f>255</f>
        <v>255</v>
      </c>
    </row>
    <row r="16" spans="4:13" ht="14.25" customHeight="1"/>
    <row r="17" spans="1:15" ht="14.25" customHeight="1" thickTop="1" thickBot="1">
      <c r="F17" s="12" t="s">
        <v>43</v>
      </c>
      <c r="G17" s="13"/>
    </row>
    <row r="18" spans="1:15" ht="14.25" customHeight="1" thickTop="1" thickBot="1">
      <c r="A18" s="14" t="s">
        <v>44</v>
      </c>
      <c r="B18" s="14" t="s">
        <v>45</v>
      </c>
      <c r="C18" s="63" t="s">
        <v>92</v>
      </c>
      <c r="E18" s="146" t="s">
        <v>46</v>
      </c>
      <c r="F18" s="147" t="s">
        <v>47</v>
      </c>
      <c r="G18" s="148" t="s">
        <v>48</v>
      </c>
      <c r="H18" s="149" t="s">
        <v>49</v>
      </c>
      <c r="I18" s="150" t="s">
        <v>50</v>
      </c>
      <c r="J18" s="151" t="s">
        <v>51</v>
      </c>
      <c r="K18" s="152" t="s">
        <v>8</v>
      </c>
      <c r="L18" s="152" t="s">
        <v>52</v>
      </c>
      <c r="M18" s="152" t="s">
        <v>53</v>
      </c>
      <c r="N18" s="153" t="s">
        <v>54</v>
      </c>
    </row>
    <row r="19" spans="1:15" ht="14.25" customHeight="1">
      <c r="A19" s="21">
        <v>10</v>
      </c>
      <c r="B19" s="22" t="s">
        <v>55</v>
      </c>
      <c r="C19" s="49">
        <v>40</v>
      </c>
      <c r="E19" s="192" t="s">
        <v>55</v>
      </c>
      <c r="F19" s="67">
        <v>40</v>
      </c>
      <c r="G19" s="183">
        <f>F19*1.25</f>
        <v>50</v>
      </c>
      <c r="H19" s="24" t="s">
        <v>56</v>
      </c>
      <c r="I19" s="119" t="s">
        <v>61</v>
      </c>
      <c r="J19" s="125" t="s">
        <v>62</v>
      </c>
      <c r="K19" s="124" t="s">
        <v>110</v>
      </c>
      <c r="L19" s="185" t="s">
        <v>116</v>
      </c>
      <c r="M19" s="124" t="s">
        <v>251</v>
      </c>
      <c r="N19" s="124" t="s">
        <v>244</v>
      </c>
    </row>
    <row r="20" spans="1:15" ht="14.25" customHeight="1">
      <c r="A20" s="21">
        <v>20</v>
      </c>
      <c r="B20" s="22" t="s">
        <v>59</v>
      </c>
      <c r="C20" s="49">
        <v>26</v>
      </c>
      <c r="E20" s="193" t="s">
        <v>59</v>
      </c>
      <c r="F20" s="67">
        <v>26</v>
      </c>
      <c r="G20" s="183">
        <v>33</v>
      </c>
      <c r="H20" s="24" t="s">
        <v>60</v>
      </c>
      <c r="I20" s="119" t="s">
        <v>61</v>
      </c>
      <c r="J20" s="125" t="s">
        <v>62</v>
      </c>
      <c r="K20" s="124" t="s">
        <v>237</v>
      </c>
      <c r="L20" s="185" t="s">
        <v>258</v>
      </c>
      <c r="M20" s="124" t="s">
        <v>252</v>
      </c>
      <c r="N20" s="124" t="s">
        <v>245</v>
      </c>
    </row>
    <row r="21" spans="1:15" ht="14.25" customHeight="1">
      <c r="A21" s="21">
        <v>30</v>
      </c>
      <c r="B21" s="22" t="s">
        <v>63</v>
      </c>
      <c r="C21" s="49">
        <v>19</v>
      </c>
      <c r="E21" s="194" t="s">
        <v>63</v>
      </c>
      <c r="F21" s="67">
        <v>19</v>
      </c>
      <c r="G21" s="183">
        <v>24</v>
      </c>
      <c r="H21" s="24" t="s">
        <v>64</v>
      </c>
      <c r="I21" s="119" t="s">
        <v>65</v>
      </c>
      <c r="J21" s="125" t="s">
        <v>66</v>
      </c>
      <c r="K21" s="124" t="s">
        <v>238</v>
      </c>
      <c r="L21" s="185" t="s">
        <v>259</v>
      </c>
      <c r="M21" s="124" t="s">
        <v>253</v>
      </c>
      <c r="N21" s="124" t="s">
        <v>246</v>
      </c>
    </row>
    <row r="22" spans="1:15" ht="14.25" customHeight="1">
      <c r="A22" s="21">
        <v>40</v>
      </c>
      <c r="B22" s="22" t="s">
        <v>67</v>
      </c>
      <c r="C22" s="52">
        <v>14</v>
      </c>
      <c r="E22" s="199" t="s">
        <v>67</v>
      </c>
      <c r="F22" s="67">
        <v>14</v>
      </c>
      <c r="G22" s="183">
        <v>18</v>
      </c>
      <c r="H22" s="24" t="s">
        <v>68</v>
      </c>
      <c r="I22" s="119" t="s">
        <v>65</v>
      </c>
      <c r="J22" s="125" t="s">
        <v>66</v>
      </c>
      <c r="K22" s="124" t="s">
        <v>239</v>
      </c>
      <c r="L22" s="185" t="s">
        <v>260</v>
      </c>
      <c r="M22" s="124" t="s">
        <v>254</v>
      </c>
      <c r="N22" s="124" t="s">
        <v>247</v>
      </c>
    </row>
    <row r="23" spans="1:15" ht="14.25" customHeight="1">
      <c r="A23" s="21">
        <v>50</v>
      </c>
      <c r="B23" s="22" t="s">
        <v>69</v>
      </c>
      <c r="C23" s="52">
        <v>9</v>
      </c>
      <c r="E23" s="195" t="s">
        <v>69</v>
      </c>
      <c r="F23" s="67">
        <v>9</v>
      </c>
      <c r="G23" s="183">
        <v>12</v>
      </c>
      <c r="H23" s="78" t="s">
        <v>70</v>
      </c>
      <c r="I23" s="119" t="s">
        <v>78</v>
      </c>
      <c r="J23" s="125" t="s">
        <v>79</v>
      </c>
      <c r="K23" s="124" t="s">
        <v>240</v>
      </c>
      <c r="L23" s="185" t="s">
        <v>261</v>
      </c>
      <c r="M23" s="124" t="s">
        <v>331</v>
      </c>
      <c r="N23" s="124" t="s">
        <v>268</v>
      </c>
    </row>
    <row r="24" spans="1:15" ht="14.25" customHeight="1">
      <c r="A24" s="90">
        <v>60</v>
      </c>
      <c r="B24" s="91" t="s">
        <v>73</v>
      </c>
      <c r="C24" s="92">
        <v>7</v>
      </c>
      <c r="E24" s="196" t="s">
        <v>71</v>
      </c>
      <c r="F24" s="67">
        <v>8</v>
      </c>
      <c r="G24" s="183">
        <v>10</v>
      </c>
      <c r="H24" s="78" t="s">
        <v>77</v>
      </c>
      <c r="I24" s="119" t="s">
        <v>78</v>
      </c>
      <c r="J24" s="125" t="s">
        <v>79</v>
      </c>
      <c r="K24" s="124" t="s">
        <v>265</v>
      </c>
      <c r="L24" s="185" t="s">
        <v>267</v>
      </c>
      <c r="M24" s="124" t="s">
        <v>255</v>
      </c>
      <c r="N24" s="124" t="s">
        <v>248</v>
      </c>
    </row>
    <row r="25" spans="1:15" ht="14.25" customHeight="1">
      <c r="A25" s="90">
        <v>70</v>
      </c>
      <c r="B25" s="91" t="s">
        <v>75</v>
      </c>
      <c r="C25" s="92">
        <v>7</v>
      </c>
      <c r="E25" s="197" t="s">
        <v>73</v>
      </c>
      <c r="F25" s="67">
        <v>7</v>
      </c>
      <c r="G25" s="183">
        <v>9</v>
      </c>
      <c r="H25" s="78" t="s">
        <v>72</v>
      </c>
      <c r="I25" s="119" t="s">
        <v>78</v>
      </c>
      <c r="J25" s="125" t="s">
        <v>79</v>
      </c>
      <c r="K25" s="124" t="s">
        <v>241</v>
      </c>
      <c r="L25" s="186" t="s">
        <v>262</v>
      </c>
      <c r="M25" s="124" t="s">
        <v>256</v>
      </c>
      <c r="N25" s="124" t="s">
        <v>249</v>
      </c>
    </row>
    <row r="26" spans="1:15" ht="14.25" customHeight="1">
      <c r="A26" s="21">
        <v>80</v>
      </c>
      <c r="B26" s="22" t="s">
        <v>71</v>
      </c>
      <c r="C26" s="52">
        <v>8</v>
      </c>
      <c r="D26" s="75" t="s">
        <v>91</v>
      </c>
      <c r="E26" s="198" t="s">
        <v>75</v>
      </c>
      <c r="F26" s="67">
        <v>7</v>
      </c>
      <c r="G26" s="183">
        <v>9</v>
      </c>
      <c r="H26" s="78" t="s">
        <v>74</v>
      </c>
      <c r="I26" s="119" t="s">
        <v>78</v>
      </c>
      <c r="J26" s="125" t="s">
        <v>79</v>
      </c>
      <c r="K26" s="124" t="s">
        <v>242</v>
      </c>
      <c r="L26" s="185" t="s">
        <v>263</v>
      </c>
      <c r="M26" s="124" t="s">
        <v>257</v>
      </c>
      <c r="N26" s="124" t="s">
        <v>250</v>
      </c>
    </row>
    <row r="27" spans="1:15" ht="14.25" customHeight="1" thickBot="1">
      <c r="A27" s="21"/>
      <c r="B27" s="45" t="s">
        <v>172</v>
      </c>
      <c r="C27" s="97">
        <f>SUM(C26,C19:C23)</f>
        <v>116</v>
      </c>
      <c r="E27" s="160" t="s">
        <v>94</v>
      </c>
      <c r="F27" s="67">
        <v>7</v>
      </c>
      <c r="G27" s="183">
        <v>9</v>
      </c>
      <c r="H27" s="24" t="s">
        <v>81</v>
      </c>
      <c r="I27" s="119" t="s">
        <v>78</v>
      </c>
      <c r="J27" s="125" t="s">
        <v>79</v>
      </c>
      <c r="K27" s="124" t="s">
        <v>243</v>
      </c>
      <c r="L27" s="185" t="s">
        <v>264</v>
      </c>
      <c r="M27" s="124" t="s">
        <v>352</v>
      </c>
      <c r="N27" s="126" t="s">
        <v>351</v>
      </c>
    </row>
    <row r="28" spans="1:15" ht="14.25" customHeight="1" thickBot="1">
      <c r="A28" s="21"/>
      <c r="B28" s="45" t="s">
        <v>171</v>
      </c>
      <c r="C28" s="97">
        <f>SUM(C19:C25)</f>
        <v>122</v>
      </c>
      <c r="E28" s="111" t="s">
        <v>428</v>
      </c>
      <c r="F28" s="67"/>
      <c r="G28" s="26"/>
      <c r="H28" s="118"/>
      <c r="I28" s="78" t="s">
        <v>89</v>
      </c>
      <c r="J28" s="85" t="s">
        <v>397</v>
      </c>
      <c r="K28" s="126" t="s">
        <v>350</v>
      </c>
      <c r="L28" s="227" t="s">
        <v>395</v>
      </c>
      <c r="M28" s="126" t="s">
        <v>91</v>
      </c>
      <c r="N28" s="126" t="s">
        <v>91</v>
      </c>
    </row>
    <row r="29" spans="1:15" ht="14.25" customHeight="1" thickBot="1">
      <c r="E29" s="145" t="s">
        <v>82</v>
      </c>
      <c r="F29" s="64">
        <f t="shared" ref="F29:G29" si="0">SUM(F19:F27)</f>
        <v>137</v>
      </c>
      <c r="G29" s="65">
        <f t="shared" si="0"/>
        <v>174</v>
      </c>
      <c r="H29" s="28"/>
      <c r="I29" s="28"/>
      <c r="J29" s="79" t="s">
        <v>91</v>
      </c>
      <c r="K29" s="79" t="s">
        <v>91</v>
      </c>
      <c r="L29" s="79" t="s">
        <v>91</v>
      </c>
      <c r="M29" s="79" t="s">
        <v>91</v>
      </c>
      <c r="N29" s="28"/>
    </row>
    <row r="30" spans="1:15" ht="14.25" customHeight="1" thickTop="1"/>
    <row r="31" spans="1:15" ht="14.25" customHeight="1">
      <c r="I31" s="286" t="s">
        <v>347</v>
      </c>
      <c r="J31" s="286"/>
      <c r="K31" s="286"/>
      <c r="M31" s="287" t="s">
        <v>349</v>
      </c>
      <c r="N31" s="287"/>
      <c r="O31" s="287"/>
    </row>
    <row r="32" spans="1:15" ht="14.25" customHeight="1">
      <c r="I32" s="179" t="s">
        <v>346</v>
      </c>
      <c r="J32" s="124" t="s">
        <v>264</v>
      </c>
      <c r="K32" s="181" t="s">
        <v>79</v>
      </c>
      <c r="M32" s="182" t="s">
        <v>56</v>
      </c>
      <c r="N32" s="124" t="s">
        <v>116</v>
      </c>
      <c r="O32" s="125" t="s">
        <v>62</v>
      </c>
    </row>
    <row r="33" spans="9:15" ht="14.25" customHeight="1">
      <c r="I33" s="179" t="s">
        <v>339</v>
      </c>
      <c r="J33" s="124" t="s">
        <v>353</v>
      </c>
      <c r="K33" s="181" t="s">
        <v>79</v>
      </c>
      <c r="L33" s="205" t="s">
        <v>91</v>
      </c>
      <c r="M33" s="181" t="s">
        <v>60</v>
      </c>
      <c r="N33" s="124" t="s">
        <v>258</v>
      </c>
      <c r="O33" s="125" t="s">
        <v>62</v>
      </c>
    </row>
    <row r="34" spans="9:15" ht="14.25" customHeight="1">
      <c r="I34" s="179" t="s">
        <v>340</v>
      </c>
      <c r="J34" s="124" t="s">
        <v>354</v>
      </c>
      <c r="K34" s="181" t="s">
        <v>79</v>
      </c>
      <c r="M34" s="181" t="s">
        <v>64</v>
      </c>
      <c r="N34" s="124" t="s">
        <v>259</v>
      </c>
      <c r="O34" s="125" t="s">
        <v>66</v>
      </c>
    </row>
    <row r="35" spans="9:15" ht="14.25" customHeight="1">
      <c r="I35" s="179" t="s">
        <v>341</v>
      </c>
      <c r="J35" s="124" t="s">
        <v>355</v>
      </c>
      <c r="K35" s="181" t="s">
        <v>79</v>
      </c>
      <c r="M35" s="181" t="s">
        <v>68</v>
      </c>
      <c r="N35" s="124" t="s">
        <v>260</v>
      </c>
      <c r="O35" s="125" t="s">
        <v>66</v>
      </c>
    </row>
    <row r="36" spans="9:15" ht="14.25" customHeight="1">
      <c r="I36" s="179" t="s">
        <v>342</v>
      </c>
      <c r="J36" s="124" t="s">
        <v>356</v>
      </c>
      <c r="K36" s="181" t="s">
        <v>79</v>
      </c>
      <c r="M36" s="181" t="s">
        <v>70</v>
      </c>
      <c r="N36" s="124" t="s">
        <v>261</v>
      </c>
      <c r="O36" s="125" t="s">
        <v>79</v>
      </c>
    </row>
    <row r="37" spans="9:15" ht="14.25" customHeight="1">
      <c r="I37" s="179" t="s">
        <v>343</v>
      </c>
      <c r="J37" s="124" t="s">
        <v>270</v>
      </c>
      <c r="K37" s="181" t="s">
        <v>79</v>
      </c>
      <c r="M37" s="179" t="s">
        <v>72</v>
      </c>
      <c r="N37" s="124" t="s">
        <v>262</v>
      </c>
      <c r="O37" s="125" t="s">
        <v>79</v>
      </c>
    </row>
    <row r="38" spans="9:15" ht="14.25" customHeight="1">
      <c r="I38" s="179" t="s">
        <v>344</v>
      </c>
      <c r="J38" s="124" t="s">
        <v>269</v>
      </c>
      <c r="K38" s="181" t="s">
        <v>79</v>
      </c>
      <c r="L38" s="59"/>
      <c r="M38" s="179" t="s">
        <v>74</v>
      </c>
      <c r="N38" s="124" t="s">
        <v>263</v>
      </c>
      <c r="O38" s="125" t="s">
        <v>79</v>
      </c>
    </row>
    <row r="39" spans="9:15" ht="14.25" customHeight="1">
      <c r="I39" s="179" t="s">
        <v>345</v>
      </c>
      <c r="J39" s="124" t="s">
        <v>266</v>
      </c>
      <c r="K39" s="181" t="s">
        <v>79</v>
      </c>
      <c r="L39" s="59"/>
      <c r="M39" s="179" t="s">
        <v>77</v>
      </c>
      <c r="N39" s="124" t="s">
        <v>267</v>
      </c>
      <c r="O39" s="125" t="s">
        <v>79</v>
      </c>
    </row>
    <row r="40" spans="9:15" ht="14.25" customHeight="1">
      <c r="I40" s="28"/>
      <c r="L40" s="59"/>
      <c r="M40" s="181" t="s">
        <v>81</v>
      </c>
      <c r="N40" s="124" t="s">
        <v>264</v>
      </c>
      <c r="O40" s="125" t="s">
        <v>79</v>
      </c>
    </row>
    <row r="41" spans="9:15" ht="14.25" customHeight="1"/>
    <row r="42" spans="9:15" ht="14.25" customHeight="1"/>
    <row r="43" spans="9:15" ht="14.25" customHeight="1"/>
    <row r="44" spans="9:15" ht="14.25" customHeight="1"/>
    <row r="45" spans="9:15" ht="14.25" customHeight="1"/>
    <row r="46" spans="9:15" ht="14.25" customHeight="1"/>
    <row r="47" spans="9:15" ht="14.25" customHeight="1"/>
    <row r="48" spans="9:1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8">
    <mergeCell ref="I31:K31"/>
    <mergeCell ref="M31:O31"/>
    <mergeCell ref="D11:F11"/>
    <mergeCell ref="D5:H6"/>
    <mergeCell ref="D9:F9"/>
    <mergeCell ref="D10:F10"/>
    <mergeCell ref="G10:H10"/>
    <mergeCell ref="G11:H11"/>
  </mergeCells>
  <phoneticPr fontId="22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0"/>
  <sheetViews>
    <sheetView topLeftCell="F23" zoomScale="175" zoomScaleNormal="175" workbookViewId="0">
      <selection activeCell="M31" sqref="M31:O37"/>
    </sheetView>
  </sheetViews>
  <sheetFormatPr baseColWidth="10" defaultColWidth="14.42578125" defaultRowHeight="15" customHeight="1"/>
  <cols>
    <col min="1" max="1" width="10.7109375" customWidth="1"/>
    <col min="2" max="2" width="19" customWidth="1"/>
    <col min="3" max="3" width="10.42578125" customWidth="1"/>
    <col min="4" max="4" width="9.28515625" customWidth="1"/>
    <col min="5" max="5" width="16.42578125" customWidth="1"/>
    <col min="6" max="6" width="10.5703125" customWidth="1"/>
    <col min="7" max="7" width="8.85546875" customWidth="1"/>
    <col min="8" max="8" width="12.140625" customWidth="1"/>
    <col min="9" max="9" width="14.85546875" customWidth="1"/>
    <col min="10" max="10" width="19" customWidth="1"/>
    <col min="11" max="11" width="16" customWidth="1"/>
    <col min="12" max="14" width="14.85546875" customWidth="1"/>
    <col min="15" max="15" width="16.5703125" customWidth="1"/>
    <col min="16" max="27" width="10.7109375" customWidth="1"/>
  </cols>
  <sheetData>
    <row r="1" spans="1:13" ht="14.25" customHeight="1">
      <c r="A1" s="1" t="s">
        <v>97</v>
      </c>
    </row>
    <row r="2" spans="1:13" ht="14.25" customHeight="1">
      <c r="C2" s="292" t="s">
        <v>38</v>
      </c>
      <c r="D2" s="293"/>
      <c r="E2" s="293"/>
      <c r="F2" s="293"/>
      <c r="G2" s="293"/>
      <c r="H2" s="294"/>
    </row>
    <row r="3" spans="1:13" ht="14.25" customHeight="1">
      <c r="C3" s="295"/>
      <c r="D3" s="296"/>
      <c r="E3" s="296"/>
      <c r="F3" s="296"/>
      <c r="G3" s="296"/>
      <c r="H3" s="297"/>
    </row>
    <row r="4" spans="1:13" ht="12" customHeight="1"/>
    <row r="5" spans="1:13" ht="14.25" customHeight="1" thickBot="1"/>
    <row r="6" spans="1:13" ht="14.25" customHeight="1" thickTop="1" thickBot="1">
      <c r="C6" s="288" t="s">
        <v>39</v>
      </c>
      <c r="D6" s="289"/>
      <c r="E6" s="289"/>
      <c r="F6" s="290"/>
      <c r="G6" s="103" t="s">
        <v>317</v>
      </c>
      <c r="H6" s="103" t="s">
        <v>314</v>
      </c>
    </row>
    <row r="7" spans="1:13" ht="14.25" customHeight="1" thickTop="1" thickBot="1">
      <c r="C7" s="288" t="s">
        <v>40</v>
      </c>
      <c r="D7" s="289"/>
      <c r="E7" s="289"/>
      <c r="F7" s="290"/>
      <c r="G7" s="288" t="s">
        <v>98</v>
      </c>
      <c r="H7" s="290"/>
    </row>
    <row r="8" spans="1:13" ht="14.25" customHeight="1">
      <c r="C8" s="288" t="s">
        <v>42</v>
      </c>
      <c r="D8" s="289"/>
      <c r="E8" s="289"/>
      <c r="F8" s="290"/>
      <c r="G8" s="291" t="s">
        <v>318</v>
      </c>
      <c r="H8" s="290"/>
    </row>
    <row r="9" spans="1:13" ht="14.25" customHeight="1"/>
    <row r="10" spans="1:13" ht="14.25" customHeight="1"/>
    <row r="11" spans="1:13" ht="14.25" customHeight="1"/>
    <row r="12" spans="1:13" ht="14.25" customHeight="1"/>
    <row r="13" spans="1:13" ht="14.25" customHeight="1">
      <c r="F13" s="76" t="s">
        <v>127</v>
      </c>
      <c r="G13" s="76" t="s">
        <v>128</v>
      </c>
      <c r="H13" s="76" t="s">
        <v>129</v>
      </c>
      <c r="I13" s="76" t="s">
        <v>130</v>
      </c>
      <c r="J13" s="76" t="s">
        <v>131</v>
      </c>
      <c r="K13" s="76" t="s">
        <v>132</v>
      </c>
      <c r="L13" s="76" t="s">
        <v>133</v>
      </c>
      <c r="M13" s="76" t="s">
        <v>134</v>
      </c>
    </row>
    <row r="14" spans="1:13" ht="14.25" customHeight="1">
      <c r="F14" s="77">
        <v>128</v>
      </c>
      <c r="G14" s="77">
        <v>64</v>
      </c>
      <c r="H14" s="77">
        <v>32</v>
      </c>
      <c r="I14" s="77">
        <v>16</v>
      </c>
      <c r="J14" s="77">
        <v>8</v>
      </c>
      <c r="K14" s="77">
        <v>4</v>
      </c>
      <c r="L14" s="77">
        <v>2</v>
      </c>
      <c r="M14" s="77">
        <v>1</v>
      </c>
    </row>
    <row r="15" spans="1:13" ht="14.25" customHeight="1">
      <c r="F15" s="156">
        <v>128</v>
      </c>
      <c r="G15" s="156">
        <f>128+64</f>
        <v>192</v>
      </c>
      <c r="H15" s="156">
        <f>192+32</f>
        <v>224</v>
      </c>
      <c r="I15" s="156">
        <f>224+16</f>
        <v>240</v>
      </c>
      <c r="J15" s="156">
        <f>240+8</f>
        <v>248</v>
      </c>
      <c r="K15" s="156">
        <f>248+4</f>
        <v>252</v>
      </c>
      <c r="L15" s="156">
        <f>252+2</f>
        <v>254</v>
      </c>
      <c r="M15" s="156">
        <f>255</f>
        <v>255</v>
      </c>
    </row>
    <row r="16" spans="1:13" ht="14.25" customHeight="1"/>
    <row r="17" spans="1:15" ht="14.25" customHeight="1" thickTop="1" thickBot="1">
      <c r="F17" s="12" t="s">
        <v>43</v>
      </c>
      <c r="G17" s="13"/>
    </row>
    <row r="18" spans="1:15" ht="14.25" customHeight="1">
      <c r="A18" s="14" t="s">
        <v>44</v>
      </c>
      <c r="B18" s="66" t="s">
        <v>45</v>
      </c>
      <c r="C18" s="101" t="s">
        <v>92</v>
      </c>
      <c r="E18" s="16" t="s">
        <v>46</v>
      </c>
      <c r="F18" s="17" t="s">
        <v>47</v>
      </c>
      <c r="G18" s="18" t="s">
        <v>48</v>
      </c>
      <c r="H18" s="19" t="s">
        <v>49</v>
      </c>
      <c r="I18" s="188" t="s">
        <v>50</v>
      </c>
      <c r="J18" s="84" t="s">
        <v>51</v>
      </c>
      <c r="K18" s="191" t="s">
        <v>8</v>
      </c>
      <c r="L18" s="120" t="s">
        <v>52</v>
      </c>
      <c r="M18" s="120" t="s">
        <v>53</v>
      </c>
      <c r="N18" s="121" t="s">
        <v>54</v>
      </c>
    </row>
    <row r="19" spans="1:15" ht="14.25" customHeight="1" thickBot="1">
      <c r="A19" s="21">
        <v>10</v>
      </c>
      <c r="B19" s="22" t="s">
        <v>55</v>
      </c>
      <c r="C19" s="100">
        <v>39</v>
      </c>
      <c r="E19" s="192" t="s">
        <v>55</v>
      </c>
      <c r="F19" s="67">
        <v>39</v>
      </c>
      <c r="G19" s="26">
        <v>49</v>
      </c>
      <c r="H19" s="87" t="s">
        <v>56</v>
      </c>
      <c r="I19" s="89" t="s">
        <v>99</v>
      </c>
      <c r="J19" s="87" t="s">
        <v>62</v>
      </c>
      <c r="K19" s="71" t="s">
        <v>111</v>
      </c>
      <c r="L19" s="200" t="s">
        <v>112</v>
      </c>
      <c r="M19" s="83" t="s">
        <v>288</v>
      </c>
      <c r="N19" s="155" t="s">
        <v>297</v>
      </c>
    </row>
    <row r="20" spans="1:15" ht="14.25" customHeight="1" thickBot="1">
      <c r="A20" s="21">
        <v>20</v>
      </c>
      <c r="B20" s="22" t="s">
        <v>59</v>
      </c>
      <c r="C20" s="98">
        <v>23</v>
      </c>
      <c r="E20" s="193" t="s">
        <v>59</v>
      </c>
      <c r="F20" s="67">
        <v>23</v>
      </c>
      <c r="G20" s="26">
        <v>29</v>
      </c>
      <c r="H20" s="85" t="s">
        <v>60</v>
      </c>
      <c r="I20" s="89" t="s">
        <v>100</v>
      </c>
      <c r="J20" s="87" t="s">
        <v>66</v>
      </c>
      <c r="K20" s="71" t="s">
        <v>271</v>
      </c>
      <c r="L20" s="200" t="s">
        <v>280</v>
      </c>
      <c r="M20" s="83" t="s">
        <v>289</v>
      </c>
      <c r="N20" s="155" t="s">
        <v>298</v>
      </c>
    </row>
    <row r="21" spans="1:15" ht="14.25" customHeight="1">
      <c r="A21" s="21">
        <v>30</v>
      </c>
      <c r="B21" s="22" t="s">
        <v>63</v>
      </c>
      <c r="C21" s="98">
        <v>13</v>
      </c>
      <c r="D21" s="75" t="s">
        <v>91</v>
      </c>
      <c r="E21" s="194" t="s">
        <v>63</v>
      </c>
      <c r="F21" s="67">
        <v>13</v>
      </c>
      <c r="G21" s="26">
        <v>17</v>
      </c>
      <c r="H21" s="85" t="s">
        <v>64</v>
      </c>
      <c r="I21" s="89" t="s">
        <v>100</v>
      </c>
      <c r="J21" s="87" t="s">
        <v>66</v>
      </c>
      <c r="K21" s="70" t="s">
        <v>272</v>
      </c>
      <c r="L21" s="201" t="s">
        <v>281</v>
      </c>
      <c r="M21" s="24" t="s">
        <v>290</v>
      </c>
      <c r="N21" s="24" t="s">
        <v>299</v>
      </c>
    </row>
    <row r="22" spans="1:15" ht="14.25" customHeight="1" thickBot="1">
      <c r="A22" s="21">
        <v>40</v>
      </c>
      <c r="B22" s="22" t="s">
        <v>67</v>
      </c>
      <c r="C22" s="98">
        <v>13</v>
      </c>
      <c r="D22" s="75" t="s">
        <v>91</v>
      </c>
      <c r="E22" s="199" t="s">
        <v>67</v>
      </c>
      <c r="F22" s="67">
        <v>13</v>
      </c>
      <c r="G22" s="26">
        <v>17</v>
      </c>
      <c r="H22" s="85" t="s">
        <v>68</v>
      </c>
      <c r="I22" s="89" t="s">
        <v>100</v>
      </c>
      <c r="J22" s="87" t="s">
        <v>66</v>
      </c>
      <c r="K22" s="71" t="s">
        <v>273</v>
      </c>
      <c r="L22" s="200" t="s">
        <v>282</v>
      </c>
      <c r="M22" s="83" t="s">
        <v>291</v>
      </c>
      <c r="N22" s="155" t="s">
        <v>300</v>
      </c>
    </row>
    <row r="23" spans="1:15" ht="14.25" customHeight="1" thickBot="1">
      <c r="A23" s="21">
        <v>50</v>
      </c>
      <c r="B23" s="22" t="s">
        <v>69</v>
      </c>
      <c r="C23" s="98">
        <v>12</v>
      </c>
      <c r="E23" s="195" t="s">
        <v>69</v>
      </c>
      <c r="F23" s="67">
        <v>12</v>
      </c>
      <c r="G23" s="26">
        <v>15</v>
      </c>
      <c r="H23" s="85" t="s">
        <v>70</v>
      </c>
      <c r="I23" s="89" t="s">
        <v>100</v>
      </c>
      <c r="J23" s="87" t="s">
        <v>66</v>
      </c>
      <c r="K23" s="71" t="s">
        <v>274</v>
      </c>
      <c r="L23" s="202" t="s">
        <v>283</v>
      </c>
      <c r="M23" s="83" t="s">
        <v>292</v>
      </c>
      <c r="N23" s="155" t="s">
        <v>301</v>
      </c>
    </row>
    <row r="24" spans="1:15" ht="14.25" customHeight="1" thickBot="1">
      <c r="A24" s="90">
        <v>60</v>
      </c>
      <c r="B24" s="91" t="s">
        <v>73</v>
      </c>
      <c r="C24" s="99">
        <v>9</v>
      </c>
      <c r="E24" s="196" t="s">
        <v>71</v>
      </c>
      <c r="F24" s="67">
        <v>10</v>
      </c>
      <c r="G24" s="26">
        <v>13</v>
      </c>
      <c r="H24" s="85" t="s">
        <v>77</v>
      </c>
      <c r="I24" s="89" t="s">
        <v>101</v>
      </c>
      <c r="J24" s="87" t="s">
        <v>79</v>
      </c>
      <c r="K24" s="71" t="s">
        <v>275</v>
      </c>
      <c r="L24" s="200" t="s">
        <v>284</v>
      </c>
      <c r="M24" s="83" t="s">
        <v>293</v>
      </c>
      <c r="N24" s="155" t="s">
        <v>302</v>
      </c>
    </row>
    <row r="25" spans="1:15" ht="14.25" customHeight="1" thickBot="1">
      <c r="A25" s="90">
        <v>70</v>
      </c>
      <c r="B25" s="91" t="s">
        <v>75</v>
      </c>
      <c r="C25" s="99">
        <v>8</v>
      </c>
      <c r="E25" s="197" t="s">
        <v>73</v>
      </c>
      <c r="F25" s="67">
        <v>9</v>
      </c>
      <c r="G25" s="26">
        <v>12</v>
      </c>
      <c r="H25" s="85" t="s">
        <v>72</v>
      </c>
      <c r="I25" s="89" t="s">
        <v>101</v>
      </c>
      <c r="J25" s="87" t="s">
        <v>79</v>
      </c>
      <c r="K25" s="71" t="s">
        <v>276</v>
      </c>
      <c r="L25" s="200" t="s">
        <v>285</v>
      </c>
      <c r="M25" s="83" t="s">
        <v>294</v>
      </c>
      <c r="N25" s="155" t="s">
        <v>303</v>
      </c>
    </row>
    <row r="26" spans="1:15" ht="14.25" customHeight="1" thickBot="1">
      <c r="A26" s="21">
        <v>80</v>
      </c>
      <c r="B26" s="22" t="s">
        <v>71</v>
      </c>
      <c r="C26" s="98">
        <v>10</v>
      </c>
      <c r="E26" s="198" t="s">
        <v>75</v>
      </c>
      <c r="F26" s="67">
        <v>8</v>
      </c>
      <c r="G26" s="26">
        <v>10</v>
      </c>
      <c r="H26" s="85" t="s">
        <v>74</v>
      </c>
      <c r="I26" s="89" t="s">
        <v>101</v>
      </c>
      <c r="J26" s="87" t="s">
        <v>79</v>
      </c>
      <c r="K26" s="71" t="s">
        <v>277</v>
      </c>
      <c r="L26" s="200" t="s">
        <v>286</v>
      </c>
      <c r="M26" s="83" t="s">
        <v>295</v>
      </c>
      <c r="N26" s="155" t="s">
        <v>304</v>
      </c>
    </row>
    <row r="27" spans="1:15" ht="14.25" customHeight="1" thickBot="1">
      <c r="A27" s="21"/>
      <c r="B27" s="189" t="s">
        <v>172</v>
      </c>
      <c r="C27" s="190">
        <f>SUM(C19:C23,C26)</f>
        <v>110</v>
      </c>
      <c r="E27" s="160" t="s">
        <v>94</v>
      </c>
      <c r="F27" s="67">
        <v>7</v>
      </c>
      <c r="G27" s="26">
        <v>9</v>
      </c>
      <c r="H27" s="87" t="s">
        <v>81</v>
      </c>
      <c r="I27" s="88" t="s">
        <v>357</v>
      </c>
      <c r="J27" s="87" t="s">
        <v>79</v>
      </c>
      <c r="K27" s="71" t="s">
        <v>278</v>
      </c>
      <c r="L27" s="201" t="s">
        <v>287</v>
      </c>
      <c r="M27" s="94" t="s">
        <v>296</v>
      </c>
      <c r="N27" s="142" t="s">
        <v>305</v>
      </c>
    </row>
    <row r="28" spans="1:15" ht="14.25" customHeight="1" thickBot="1">
      <c r="A28" s="21"/>
      <c r="B28" s="189" t="s">
        <v>171</v>
      </c>
      <c r="C28" s="190">
        <f ca="1">SUM(C19:C28)</f>
        <v>127</v>
      </c>
      <c r="E28" s="111" t="s">
        <v>428</v>
      </c>
      <c r="F28" s="67"/>
      <c r="G28" s="26"/>
      <c r="H28" s="86"/>
      <c r="I28" s="78" t="s">
        <v>89</v>
      </c>
      <c r="J28" s="85" t="s">
        <v>397</v>
      </c>
      <c r="K28" s="71" t="s">
        <v>279</v>
      </c>
      <c r="L28" s="226" t="s">
        <v>396</v>
      </c>
      <c r="M28" s="122" t="s">
        <v>91</v>
      </c>
      <c r="N28" s="123" t="s">
        <v>91</v>
      </c>
    </row>
    <row r="29" spans="1:15" ht="14.25" customHeight="1" thickBot="1">
      <c r="E29" s="29" t="s">
        <v>82</v>
      </c>
      <c r="F29" s="64">
        <f t="shared" ref="F29:G29" si="0">SUM(F19:F26)</f>
        <v>127</v>
      </c>
      <c r="G29" s="65">
        <f t="shared" si="0"/>
        <v>162</v>
      </c>
      <c r="H29" s="28"/>
      <c r="I29" s="28"/>
      <c r="J29" s="28"/>
      <c r="K29" s="28"/>
      <c r="L29" s="79" t="s">
        <v>91</v>
      </c>
      <c r="M29" s="28"/>
      <c r="N29" s="28"/>
    </row>
    <row r="30" spans="1:15" ht="14.25" customHeight="1" thickTop="1">
      <c r="D30" s="28"/>
      <c r="I30" s="303" t="s">
        <v>347</v>
      </c>
      <c r="J30" s="303"/>
      <c r="K30" s="303"/>
      <c r="M30" s="304" t="s">
        <v>349</v>
      </c>
      <c r="N30" s="304"/>
      <c r="O30" s="304"/>
    </row>
    <row r="31" spans="1:15" ht="14.25" customHeight="1">
      <c r="A31" s="75" t="s">
        <v>91</v>
      </c>
      <c r="I31" s="180" t="s">
        <v>346</v>
      </c>
      <c r="J31" s="159" t="s">
        <v>287</v>
      </c>
      <c r="K31" s="181" t="s">
        <v>79</v>
      </c>
      <c r="L31" s="206" t="s">
        <v>91</v>
      </c>
      <c r="M31" s="182" t="s">
        <v>56</v>
      </c>
      <c r="N31" s="203" t="s">
        <v>112</v>
      </c>
      <c r="O31" s="89" t="s">
        <v>62</v>
      </c>
    </row>
    <row r="32" spans="1:15" ht="14.25" customHeight="1">
      <c r="I32" s="180" t="s">
        <v>339</v>
      </c>
      <c r="J32" s="159" t="s">
        <v>358</v>
      </c>
      <c r="K32" s="181" t="s">
        <v>79</v>
      </c>
      <c r="M32" s="181" t="s">
        <v>60</v>
      </c>
      <c r="N32" s="203" t="s">
        <v>280</v>
      </c>
      <c r="O32" s="89" t="s">
        <v>66</v>
      </c>
    </row>
    <row r="33" spans="9:15" ht="14.25" customHeight="1">
      <c r="I33" s="180" t="s">
        <v>340</v>
      </c>
      <c r="J33" s="159" t="s">
        <v>359</v>
      </c>
      <c r="K33" s="181" t="s">
        <v>79</v>
      </c>
      <c r="M33" s="181" t="s">
        <v>64</v>
      </c>
      <c r="N33" s="158" t="s">
        <v>281</v>
      </c>
      <c r="O33" s="89" t="s">
        <v>66</v>
      </c>
    </row>
    <row r="34" spans="9:15" ht="14.25" customHeight="1">
      <c r="I34" s="180" t="s">
        <v>341</v>
      </c>
      <c r="J34" s="159" t="s">
        <v>360</v>
      </c>
      <c r="K34" s="181" t="s">
        <v>79</v>
      </c>
      <c r="M34" s="181" t="s">
        <v>68</v>
      </c>
      <c r="N34" s="203" t="s">
        <v>282</v>
      </c>
      <c r="O34" s="89" t="s">
        <v>66</v>
      </c>
    </row>
    <row r="35" spans="9:15" ht="14.25" customHeight="1">
      <c r="I35" s="180" t="s">
        <v>342</v>
      </c>
      <c r="J35" s="159" t="s">
        <v>361</v>
      </c>
      <c r="K35" s="181" t="s">
        <v>79</v>
      </c>
      <c r="M35" s="181" t="s">
        <v>70</v>
      </c>
      <c r="N35" s="204" t="s">
        <v>283</v>
      </c>
      <c r="O35" s="89" t="s">
        <v>66</v>
      </c>
    </row>
    <row r="36" spans="9:15" ht="14.25" customHeight="1">
      <c r="I36" s="180" t="s">
        <v>343</v>
      </c>
      <c r="J36" s="159" t="s">
        <v>362</v>
      </c>
      <c r="K36" s="181" t="s">
        <v>79</v>
      </c>
      <c r="M36" s="180" t="s">
        <v>72</v>
      </c>
      <c r="N36" s="203" t="s">
        <v>285</v>
      </c>
      <c r="O36" s="89" t="s">
        <v>79</v>
      </c>
    </row>
    <row r="37" spans="9:15" ht="14.25" customHeight="1">
      <c r="I37" s="180" t="s">
        <v>344</v>
      </c>
      <c r="J37" s="159" t="s">
        <v>363</v>
      </c>
      <c r="K37" s="181" t="s">
        <v>79</v>
      </c>
      <c r="L37" s="59"/>
      <c r="M37" s="180" t="s">
        <v>74</v>
      </c>
      <c r="N37" s="203" t="s">
        <v>286</v>
      </c>
      <c r="O37" s="89" t="s">
        <v>79</v>
      </c>
    </row>
    <row r="38" spans="9:15" ht="14.25" customHeight="1">
      <c r="I38" s="180" t="s">
        <v>345</v>
      </c>
      <c r="J38" s="159" t="s">
        <v>364</v>
      </c>
      <c r="K38" s="181" t="s">
        <v>79</v>
      </c>
      <c r="L38" s="59"/>
      <c r="M38" s="180" t="s">
        <v>77</v>
      </c>
      <c r="N38" s="203" t="s">
        <v>284</v>
      </c>
      <c r="O38" s="89" t="s">
        <v>79</v>
      </c>
    </row>
    <row r="39" spans="9:15" ht="14.25" customHeight="1">
      <c r="I39" s="28"/>
      <c r="L39" s="59"/>
      <c r="M39" s="181" t="s">
        <v>81</v>
      </c>
      <c r="N39" s="158" t="s">
        <v>287</v>
      </c>
      <c r="O39" s="89" t="s">
        <v>79</v>
      </c>
    </row>
    <row r="40" spans="9:15" ht="14.25" customHeight="1"/>
    <row r="41" spans="9:15" ht="14.25" customHeight="1"/>
    <row r="42" spans="9:15" ht="14.25" customHeight="1"/>
    <row r="43" spans="9:15" ht="14.25" customHeight="1">
      <c r="J43" s="28"/>
      <c r="K43" s="28"/>
    </row>
    <row r="44" spans="9:15" ht="14.25" customHeight="1"/>
    <row r="45" spans="9:15" ht="14.25" customHeight="1"/>
    <row r="46" spans="9:15" ht="14.25" customHeight="1"/>
    <row r="47" spans="9:15" ht="14.25" customHeight="1"/>
    <row r="48" spans="9:1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I30:K30"/>
    <mergeCell ref="M30:O30"/>
    <mergeCell ref="C8:F8"/>
    <mergeCell ref="G8:H8"/>
    <mergeCell ref="C2:H3"/>
    <mergeCell ref="C6:F6"/>
    <mergeCell ref="C7:F7"/>
    <mergeCell ref="G7:H7"/>
  </mergeCells>
  <phoneticPr fontId="22" type="noConversion"/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A74F-C0E6-4E5C-BAD7-0F48046E25BD}">
  <dimension ref="C3:L9"/>
  <sheetViews>
    <sheetView topLeftCell="B1" zoomScale="160" zoomScaleNormal="160" workbookViewId="0">
      <selection activeCell="F12" sqref="F12"/>
    </sheetView>
  </sheetViews>
  <sheetFormatPr baseColWidth="10" defaultRowHeight="15"/>
  <cols>
    <col min="7" max="8" width="16.42578125" customWidth="1"/>
  </cols>
  <sheetData>
    <row r="3" spans="3:12" ht="45">
      <c r="C3" s="241" t="s">
        <v>445</v>
      </c>
      <c r="D3" s="242" t="s">
        <v>406</v>
      </c>
      <c r="E3" s="242" t="s">
        <v>407</v>
      </c>
      <c r="F3" s="243" t="s">
        <v>50</v>
      </c>
      <c r="G3" s="243" t="s">
        <v>51</v>
      </c>
      <c r="H3" s="243" t="s">
        <v>8</v>
      </c>
      <c r="I3" s="243" t="s">
        <v>52</v>
      </c>
    </row>
    <row r="4" spans="3:12">
      <c r="C4" s="244" t="s">
        <v>446</v>
      </c>
      <c r="D4" s="237">
        <v>4</v>
      </c>
      <c r="E4" s="238" t="s">
        <v>391</v>
      </c>
      <c r="F4" s="239" t="s">
        <v>450</v>
      </c>
      <c r="G4" s="239" t="s">
        <v>449</v>
      </c>
      <c r="H4" s="254" t="s">
        <v>448</v>
      </c>
      <c r="I4" s="249" t="s">
        <v>448</v>
      </c>
    </row>
    <row r="5" spans="3:12">
      <c r="C5" s="111" t="s">
        <v>428</v>
      </c>
      <c r="D5" s="237">
        <v>4</v>
      </c>
      <c r="E5" s="24"/>
      <c r="F5" s="78" t="s">
        <v>89</v>
      </c>
      <c r="G5" s="85" t="s">
        <v>397</v>
      </c>
      <c r="H5" s="24" t="s">
        <v>182</v>
      </c>
      <c r="K5" s="78" t="s">
        <v>91</v>
      </c>
      <c r="L5" s="78" t="s">
        <v>91</v>
      </c>
    </row>
    <row r="7" spans="3:12">
      <c r="C7" s="76" t="s">
        <v>127</v>
      </c>
      <c r="D7" s="76" t="s">
        <v>128</v>
      </c>
      <c r="E7" s="76" t="s">
        <v>129</v>
      </c>
      <c r="F7" s="76" t="s">
        <v>130</v>
      </c>
      <c r="G7" s="76" t="s">
        <v>131</v>
      </c>
      <c r="H7" s="76" t="s">
        <v>132</v>
      </c>
      <c r="I7" s="76" t="s">
        <v>133</v>
      </c>
      <c r="J7" s="76" t="s">
        <v>134</v>
      </c>
    </row>
    <row r="8" spans="3:12">
      <c r="C8" s="77">
        <v>128</v>
      </c>
      <c r="D8" s="77">
        <v>64</v>
      </c>
      <c r="E8" s="77">
        <v>32</v>
      </c>
      <c r="F8" s="77">
        <v>16</v>
      </c>
      <c r="G8" s="77">
        <v>8</v>
      </c>
      <c r="H8" s="77">
        <v>4</v>
      </c>
      <c r="I8" s="77">
        <v>2</v>
      </c>
      <c r="J8" s="77">
        <v>1</v>
      </c>
    </row>
    <row r="9" spans="3:12">
      <c r="C9" s="156">
        <v>128</v>
      </c>
      <c r="D9" s="156">
        <f>128+64</f>
        <v>192</v>
      </c>
      <c r="E9" s="156">
        <f>192+32</f>
        <v>224</v>
      </c>
      <c r="F9" s="156">
        <f>224+16</f>
        <v>240</v>
      </c>
      <c r="G9" s="156">
        <f>240+8</f>
        <v>248</v>
      </c>
      <c r="H9" s="156">
        <f>248+4</f>
        <v>252</v>
      </c>
      <c r="I9" s="156">
        <f>252+2</f>
        <v>254</v>
      </c>
      <c r="J9" s="156">
        <f>255</f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1B90-3CFD-4FA7-B2DF-7EEC31BAEB3B}">
  <dimension ref="B1:K47"/>
  <sheetViews>
    <sheetView tabSelected="1" topLeftCell="C1" zoomScale="145" zoomScaleNormal="145" workbookViewId="0">
      <selection activeCell="I9" sqref="I9"/>
    </sheetView>
  </sheetViews>
  <sheetFormatPr baseColWidth="10" defaultRowHeight="15"/>
  <cols>
    <col min="1" max="1" width="17.85546875" customWidth="1"/>
    <col min="2" max="2" width="12.5703125" customWidth="1"/>
    <col min="3" max="3" width="14.7109375" customWidth="1"/>
    <col min="4" max="4" width="12.5703125" customWidth="1"/>
    <col min="5" max="5" width="19.140625" customWidth="1"/>
    <col min="6" max="6" width="25.85546875" customWidth="1"/>
    <col min="7" max="7" width="15.85546875" customWidth="1"/>
    <col min="8" max="8" width="13.28515625" customWidth="1"/>
    <col min="9" max="9" width="13" customWidth="1"/>
  </cols>
  <sheetData>
    <row r="1" spans="3:10" ht="19.5" thickBot="1">
      <c r="D1" s="309" t="s">
        <v>435</v>
      </c>
      <c r="E1" s="309"/>
      <c r="F1" s="309"/>
      <c r="G1" s="309"/>
    </row>
    <row r="2" spans="3:10">
      <c r="D2" s="305" t="s">
        <v>390</v>
      </c>
      <c r="E2" s="306"/>
      <c r="F2" s="306"/>
      <c r="G2" s="266" t="s">
        <v>432</v>
      </c>
    </row>
    <row r="3" spans="3:10">
      <c r="D3" s="259" t="s">
        <v>18</v>
      </c>
      <c r="E3" s="258" t="s">
        <v>434</v>
      </c>
      <c r="F3" s="256" t="s">
        <v>433</v>
      </c>
      <c r="G3" s="260" t="s">
        <v>397</v>
      </c>
    </row>
    <row r="4" spans="3:10">
      <c r="D4" s="261" t="s">
        <v>83</v>
      </c>
      <c r="E4" s="255" t="s">
        <v>398</v>
      </c>
      <c r="F4" s="255" t="s">
        <v>182</v>
      </c>
      <c r="G4" s="262" t="s">
        <v>397</v>
      </c>
    </row>
    <row r="5" spans="3:10">
      <c r="D5" s="261" t="s">
        <v>90</v>
      </c>
      <c r="E5" s="255" t="s">
        <v>411</v>
      </c>
      <c r="F5" s="166" t="s">
        <v>234</v>
      </c>
      <c r="G5" s="262" t="s">
        <v>397</v>
      </c>
      <c r="I5" s="220" t="s">
        <v>91</v>
      </c>
    </row>
    <row r="6" spans="3:10">
      <c r="D6" s="261" t="s">
        <v>96</v>
      </c>
      <c r="E6" s="257" t="s">
        <v>412</v>
      </c>
      <c r="F6" s="166" t="s">
        <v>350</v>
      </c>
      <c r="G6" s="262" t="s">
        <v>397</v>
      </c>
    </row>
    <row r="7" spans="3:10">
      <c r="D7" s="261" t="s">
        <v>98</v>
      </c>
      <c r="E7" s="255" t="s">
        <v>414</v>
      </c>
      <c r="F7" s="166" t="s">
        <v>279</v>
      </c>
      <c r="G7" s="262" t="s">
        <v>397</v>
      </c>
    </row>
    <row r="8" spans="3:10" ht="15.75" thickBot="1">
      <c r="D8" s="263" t="s">
        <v>382</v>
      </c>
      <c r="E8" s="264" t="s">
        <v>415</v>
      </c>
      <c r="F8" s="264" t="s">
        <v>391</v>
      </c>
      <c r="G8" s="265" t="s">
        <v>397</v>
      </c>
    </row>
    <row r="9" spans="3:10">
      <c r="I9" t="s">
        <v>91</v>
      </c>
    </row>
    <row r="10" spans="3:10" ht="16.5" customHeight="1">
      <c r="C10" t="s">
        <v>91</v>
      </c>
      <c r="F10" s="220" t="s">
        <v>91</v>
      </c>
      <c r="H10" t="s">
        <v>91</v>
      </c>
    </row>
    <row r="11" spans="3:10">
      <c r="D11" s="215" t="s">
        <v>388</v>
      </c>
      <c r="E11" s="216" t="s">
        <v>383</v>
      </c>
      <c r="F11" s="216" t="s">
        <v>384</v>
      </c>
      <c r="G11" s="221" t="s">
        <v>387</v>
      </c>
      <c r="H11" s="221" t="s">
        <v>385</v>
      </c>
      <c r="I11" s="221" t="s">
        <v>386</v>
      </c>
      <c r="J11" s="215" t="s">
        <v>431</v>
      </c>
    </row>
    <row r="12" spans="3:10">
      <c r="C12" s="224" t="s">
        <v>389</v>
      </c>
      <c r="D12" s="240" t="s">
        <v>392</v>
      </c>
      <c r="E12" s="217" t="s">
        <v>420</v>
      </c>
      <c r="F12" s="217" t="s">
        <v>117</v>
      </c>
      <c r="G12" s="217" t="s">
        <v>419</v>
      </c>
      <c r="H12" s="217" t="s">
        <v>421</v>
      </c>
      <c r="I12" s="217" t="s">
        <v>422</v>
      </c>
      <c r="J12" s="240" t="s">
        <v>430</v>
      </c>
    </row>
    <row r="13" spans="3:10">
      <c r="C13" s="222" t="s">
        <v>83</v>
      </c>
      <c r="D13" s="78" t="s">
        <v>394</v>
      </c>
      <c r="E13" s="217" t="s">
        <v>409</v>
      </c>
      <c r="F13" s="217" t="s">
        <v>91</v>
      </c>
      <c r="G13" s="217" t="s">
        <v>391</v>
      </c>
      <c r="H13" s="217" t="s">
        <v>391</v>
      </c>
      <c r="I13" s="217" t="s">
        <v>391</v>
      </c>
      <c r="J13" s="217" t="s">
        <v>391</v>
      </c>
    </row>
    <row r="14" spans="3:10">
      <c r="C14" s="222" t="s">
        <v>90</v>
      </c>
      <c r="D14" s="78" t="s">
        <v>393</v>
      </c>
      <c r="E14" s="217" t="s">
        <v>423</v>
      </c>
      <c r="F14" s="217" t="s">
        <v>91</v>
      </c>
      <c r="G14" s="217" t="s">
        <v>391</v>
      </c>
      <c r="H14" s="217" t="s">
        <v>391</v>
      </c>
      <c r="I14" s="217" t="s">
        <v>391</v>
      </c>
      <c r="J14" s="217" t="s">
        <v>391</v>
      </c>
    </row>
    <row r="15" spans="3:10">
      <c r="C15" s="222" t="s">
        <v>96</v>
      </c>
      <c r="D15" s="78" t="s">
        <v>395</v>
      </c>
      <c r="E15" s="217" t="s">
        <v>424</v>
      </c>
      <c r="F15" s="217"/>
      <c r="G15" s="217" t="s">
        <v>391</v>
      </c>
      <c r="H15" s="217" t="s">
        <v>391</v>
      </c>
      <c r="I15" s="217" t="s">
        <v>391</v>
      </c>
      <c r="J15" s="217" t="s">
        <v>391</v>
      </c>
    </row>
    <row r="16" spans="3:10">
      <c r="C16" s="222" t="s">
        <v>98</v>
      </c>
      <c r="D16" s="78" t="s">
        <v>396</v>
      </c>
      <c r="E16" s="217" t="s">
        <v>425</v>
      </c>
      <c r="F16" s="217" t="s">
        <v>391</v>
      </c>
      <c r="G16" s="217" t="s">
        <v>391</v>
      </c>
      <c r="H16" s="217" t="s">
        <v>391</v>
      </c>
      <c r="I16" s="217" t="s">
        <v>391</v>
      </c>
      <c r="J16" s="217" t="s">
        <v>391</v>
      </c>
    </row>
    <row r="17" spans="2:11">
      <c r="C17" s="222" t="s">
        <v>382</v>
      </c>
      <c r="D17" s="217" t="s">
        <v>391</v>
      </c>
      <c r="E17" s="217" t="s">
        <v>391</v>
      </c>
      <c r="F17" s="217" t="s">
        <v>391</v>
      </c>
      <c r="G17" s="217" t="s">
        <v>391</v>
      </c>
      <c r="H17" s="217" t="s">
        <v>426</v>
      </c>
      <c r="I17" s="217" t="s">
        <v>391</v>
      </c>
      <c r="J17" s="217" t="s">
        <v>391</v>
      </c>
    </row>
    <row r="18" spans="2:11">
      <c r="E18" s="231" t="s">
        <v>91</v>
      </c>
      <c r="I18" s="313" t="s">
        <v>91</v>
      </c>
    </row>
    <row r="19" spans="2:11" ht="15" customHeight="1">
      <c r="C19" s="241" t="s">
        <v>91</v>
      </c>
      <c r="D19" s="242" t="s">
        <v>406</v>
      </c>
      <c r="E19" s="242" t="s">
        <v>407</v>
      </c>
      <c r="F19" s="243" t="s">
        <v>50</v>
      </c>
      <c r="G19" s="243" t="s">
        <v>51</v>
      </c>
      <c r="H19" s="243" t="s">
        <v>8</v>
      </c>
      <c r="I19" s="243" t="s">
        <v>52</v>
      </c>
    </row>
    <row r="20" spans="2:11">
      <c r="C20" s="234" t="s">
        <v>389</v>
      </c>
      <c r="D20" s="237">
        <v>2</v>
      </c>
      <c r="E20" s="238">
        <v>4</v>
      </c>
      <c r="F20" s="239" t="s">
        <v>89</v>
      </c>
      <c r="G20" s="239" t="s">
        <v>397</v>
      </c>
      <c r="H20" s="252" t="s">
        <v>143</v>
      </c>
      <c r="I20" s="247" t="s">
        <v>392</v>
      </c>
    </row>
    <row r="21" spans="2:11">
      <c r="B21" s="220" t="s">
        <v>91</v>
      </c>
      <c r="C21" s="223" t="s">
        <v>83</v>
      </c>
      <c r="D21" s="89">
        <v>2</v>
      </c>
      <c r="E21" s="214">
        <v>4</v>
      </c>
      <c r="F21" s="239" t="s">
        <v>89</v>
      </c>
      <c r="G21" s="239" t="s">
        <v>397</v>
      </c>
      <c r="H21" s="253" t="s">
        <v>182</v>
      </c>
      <c r="I21" s="248" t="s">
        <v>394</v>
      </c>
    </row>
    <row r="22" spans="2:11">
      <c r="C22" s="223" t="s">
        <v>90</v>
      </c>
      <c r="D22" s="89">
        <v>2</v>
      </c>
      <c r="E22" s="214">
        <v>4</v>
      </c>
      <c r="F22" s="239" t="s">
        <v>89</v>
      </c>
      <c r="G22" s="239" t="s">
        <v>397</v>
      </c>
      <c r="H22" s="253" t="s">
        <v>234</v>
      </c>
      <c r="I22" s="248" t="s">
        <v>393</v>
      </c>
    </row>
    <row r="23" spans="2:11">
      <c r="C23" s="223" t="s">
        <v>96</v>
      </c>
      <c r="D23" s="235">
        <v>2</v>
      </c>
      <c r="E23" s="214">
        <v>4</v>
      </c>
      <c r="F23" s="239" t="s">
        <v>89</v>
      </c>
      <c r="G23" s="239" t="s">
        <v>397</v>
      </c>
      <c r="H23" s="253" t="s">
        <v>350</v>
      </c>
      <c r="I23" s="248" t="s">
        <v>395</v>
      </c>
      <c r="J23" s="218" t="s">
        <v>91</v>
      </c>
    </row>
    <row r="24" spans="2:11">
      <c r="C24" s="223" t="s">
        <v>98</v>
      </c>
      <c r="D24" s="235">
        <v>2</v>
      </c>
      <c r="E24" s="214">
        <v>4</v>
      </c>
      <c r="F24" s="239" t="s">
        <v>89</v>
      </c>
      <c r="G24" s="239" t="s">
        <v>397</v>
      </c>
      <c r="H24" s="253" t="s">
        <v>279</v>
      </c>
      <c r="I24" s="248" t="s">
        <v>396</v>
      </c>
      <c r="J24" s="218" t="s">
        <v>91</v>
      </c>
    </row>
    <row r="25" spans="2:11">
      <c r="J25" t="s">
        <v>91</v>
      </c>
    </row>
    <row r="26" spans="2:11" ht="15.75" thickBot="1">
      <c r="C26" s="307" t="s">
        <v>399</v>
      </c>
      <c r="D26" s="308"/>
      <c r="E26" s="233" t="s">
        <v>400</v>
      </c>
      <c r="F26" s="220" t="s">
        <v>66</v>
      </c>
    </row>
    <row r="27" spans="2:11" ht="29.25" customHeight="1">
      <c r="C27" s="241" t="s">
        <v>427</v>
      </c>
      <c r="D27" s="242" t="s">
        <v>406</v>
      </c>
      <c r="E27" s="242" t="s">
        <v>407</v>
      </c>
      <c r="F27" s="243" t="s">
        <v>50</v>
      </c>
      <c r="G27" s="243" t="s">
        <v>51</v>
      </c>
      <c r="H27" s="243" t="s">
        <v>8</v>
      </c>
      <c r="I27" s="243" t="s">
        <v>52</v>
      </c>
      <c r="J27" s="243" t="s">
        <v>53</v>
      </c>
      <c r="K27" s="246" t="s">
        <v>408</v>
      </c>
    </row>
    <row r="28" spans="2:11">
      <c r="C28" s="244" t="s">
        <v>401</v>
      </c>
      <c r="D28" s="237">
        <v>2</v>
      </c>
      <c r="E28" s="238">
        <v>4</v>
      </c>
      <c r="F28" s="239" t="s">
        <v>89</v>
      </c>
      <c r="G28" s="239" t="s">
        <v>397</v>
      </c>
      <c r="H28" s="254" t="s">
        <v>398</v>
      </c>
      <c r="I28" s="249" t="s">
        <v>117</v>
      </c>
      <c r="J28" s="249" t="s">
        <v>409</v>
      </c>
      <c r="K28" s="245" t="s">
        <v>410</v>
      </c>
    </row>
    <row r="29" spans="2:11">
      <c r="C29" s="236" t="s">
        <v>402</v>
      </c>
      <c r="D29" s="89">
        <v>2</v>
      </c>
      <c r="E29" s="214">
        <v>4</v>
      </c>
      <c r="F29" s="239" t="s">
        <v>89</v>
      </c>
      <c r="G29" s="239" t="s">
        <v>397</v>
      </c>
      <c r="H29" s="254" t="s">
        <v>411</v>
      </c>
      <c r="I29" s="249" t="s">
        <v>421</v>
      </c>
      <c r="J29" s="249" t="s">
        <v>423</v>
      </c>
      <c r="K29" s="245" t="s">
        <v>413</v>
      </c>
    </row>
    <row r="30" spans="2:11">
      <c r="C30" s="236" t="s">
        <v>403</v>
      </c>
      <c r="D30" s="89">
        <v>2</v>
      </c>
      <c r="E30" s="214">
        <v>4</v>
      </c>
      <c r="F30" s="239" t="s">
        <v>89</v>
      </c>
      <c r="G30" s="239" t="s">
        <v>397</v>
      </c>
      <c r="H30" s="254" t="s">
        <v>412</v>
      </c>
      <c r="I30" s="249" t="s">
        <v>422</v>
      </c>
      <c r="J30" s="249" t="s">
        <v>424</v>
      </c>
      <c r="K30" s="245" t="s">
        <v>416</v>
      </c>
    </row>
    <row r="31" spans="2:11">
      <c r="C31" s="236" t="s">
        <v>404</v>
      </c>
      <c r="D31" s="235">
        <v>2</v>
      </c>
      <c r="E31" s="214">
        <v>4</v>
      </c>
      <c r="F31" s="239" t="s">
        <v>89</v>
      </c>
      <c r="G31" s="239" t="s">
        <v>397</v>
      </c>
      <c r="H31" s="254" t="s">
        <v>414</v>
      </c>
      <c r="I31" s="249" t="s">
        <v>419</v>
      </c>
      <c r="J31" s="249" t="s">
        <v>425</v>
      </c>
      <c r="K31" s="245" t="s">
        <v>417</v>
      </c>
    </row>
    <row r="32" spans="2:11">
      <c r="C32" s="236" t="s">
        <v>405</v>
      </c>
      <c r="D32" s="235">
        <v>2</v>
      </c>
      <c r="E32" s="214">
        <v>4</v>
      </c>
      <c r="F32" s="239" t="s">
        <v>89</v>
      </c>
      <c r="G32" s="239" t="s">
        <v>397</v>
      </c>
      <c r="H32" s="254" t="s">
        <v>415</v>
      </c>
      <c r="I32" s="249" t="s">
        <v>420</v>
      </c>
      <c r="J32" s="249" t="s">
        <v>426</v>
      </c>
      <c r="K32" s="245" t="s">
        <v>418</v>
      </c>
    </row>
    <row r="37" spans="5:6">
      <c r="F37" s="220" t="s">
        <v>91</v>
      </c>
    </row>
    <row r="38" spans="5:6">
      <c r="E38" s="219" t="s">
        <v>443</v>
      </c>
      <c r="F38" s="219" t="s">
        <v>437</v>
      </c>
    </row>
    <row r="39" spans="5:6">
      <c r="E39" s="219" t="s">
        <v>442</v>
      </c>
      <c r="F39" s="219" t="s">
        <v>437</v>
      </c>
    </row>
    <row r="40" spans="5:6">
      <c r="E40" s="219" t="s">
        <v>441</v>
      </c>
      <c r="F40" s="219" t="s">
        <v>437</v>
      </c>
    </row>
    <row r="41" spans="5:6">
      <c r="E41" s="219" t="s">
        <v>436</v>
      </c>
      <c r="F41" s="219" t="s">
        <v>437</v>
      </c>
    </row>
    <row r="42" spans="5:6">
      <c r="E42" s="219" t="s">
        <v>438</v>
      </c>
      <c r="F42" s="219" t="s">
        <v>437</v>
      </c>
    </row>
    <row r="43" spans="5:6">
      <c r="E43" s="219" t="s">
        <v>439</v>
      </c>
      <c r="F43" s="219" t="s">
        <v>440</v>
      </c>
    </row>
    <row r="44" spans="5:6">
      <c r="E44" s="218"/>
      <c r="F44" s="218"/>
    </row>
    <row r="45" spans="5:6">
      <c r="E45" s="219" t="s">
        <v>444</v>
      </c>
      <c r="F45" s="219" t="s">
        <v>440</v>
      </c>
    </row>
    <row r="46" spans="5:6">
      <c r="E46" s="218"/>
      <c r="F46" s="218"/>
    </row>
    <row r="47" spans="5:6">
      <c r="E47" s="218"/>
      <c r="F47" s="218"/>
    </row>
  </sheetData>
  <mergeCells count="3">
    <mergeCell ref="D2:F2"/>
    <mergeCell ref="C26:D26"/>
    <mergeCell ref="D1:G1"/>
  </mergeCells>
  <phoneticPr fontId="2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908B-EEB7-4006-AF45-87CFA98C5E3F}">
  <dimension ref="C2:H30"/>
  <sheetViews>
    <sheetView topLeftCell="B1" zoomScale="145" zoomScaleNormal="145" workbookViewId="0">
      <selection activeCell="C2" sqref="C2"/>
    </sheetView>
  </sheetViews>
  <sheetFormatPr baseColWidth="10" defaultRowHeight="15"/>
  <cols>
    <col min="5" max="5" width="15.85546875" customWidth="1"/>
    <col min="6" max="6" width="16" customWidth="1"/>
    <col min="8" max="8" width="25" customWidth="1"/>
  </cols>
  <sheetData>
    <row r="2" spans="3:8">
      <c r="C2" s="268" t="s">
        <v>389</v>
      </c>
      <c r="D2" s="269" t="s">
        <v>455</v>
      </c>
      <c r="E2" s="269" t="s">
        <v>432</v>
      </c>
      <c r="F2" s="269" t="s">
        <v>456</v>
      </c>
      <c r="G2" s="269" t="s">
        <v>457</v>
      </c>
    </row>
    <row r="3" spans="3:8">
      <c r="C3" s="269" t="s">
        <v>451</v>
      </c>
      <c r="D3" s="270" t="s">
        <v>474</v>
      </c>
      <c r="E3" s="270" t="s">
        <v>79</v>
      </c>
      <c r="F3" s="270" t="s">
        <v>151</v>
      </c>
      <c r="G3" s="270" t="s">
        <v>141</v>
      </c>
    </row>
    <row r="4" spans="3:8">
      <c r="C4" s="269" t="s">
        <v>452</v>
      </c>
      <c r="D4" s="273" t="s">
        <v>475</v>
      </c>
      <c r="E4" s="270" t="s">
        <v>79</v>
      </c>
      <c r="F4" s="270" t="s">
        <v>151</v>
      </c>
      <c r="G4" s="270" t="s">
        <v>141</v>
      </c>
      <c r="H4" s="218" t="s">
        <v>479</v>
      </c>
    </row>
    <row r="5" spans="3:8">
      <c r="C5" s="269" t="s">
        <v>453</v>
      </c>
      <c r="D5" s="273" t="s">
        <v>476</v>
      </c>
      <c r="E5" s="270" t="s">
        <v>79</v>
      </c>
      <c r="F5" s="270" t="s">
        <v>151</v>
      </c>
      <c r="G5" s="270" t="s">
        <v>141</v>
      </c>
      <c r="H5" s="272" t="s">
        <v>480</v>
      </c>
    </row>
    <row r="6" spans="3:8">
      <c r="C6" s="269" t="s">
        <v>454</v>
      </c>
      <c r="D6" s="270" t="s">
        <v>477</v>
      </c>
      <c r="E6" s="270" t="s">
        <v>79</v>
      </c>
      <c r="F6" s="270" t="s">
        <v>151</v>
      </c>
      <c r="G6" s="270" t="s">
        <v>141</v>
      </c>
    </row>
    <row r="8" spans="3:8">
      <c r="C8" s="268" t="s">
        <v>90</v>
      </c>
      <c r="D8" s="269" t="s">
        <v>455</v>
      </c>
      <c r="E8" s="269" t="s">
        <v>432</v>
      </c>
      <c r="F8" s="269" t="s">
        <v>456</v>
      </c>
      <c r="G8" s="269" t="s">
        <v>457</v>
      </c>
    </row>
    <row r="9" spans="3:8">
      <c r="C9" s="269" t="s">
        <v>451</v>
      </c>
      <c r="D9" s="270" t="s">
        <v>458</v>
      </c>
      <c r="E9" s="270" t="s">
        <v>66</v>
      </c>
      <c r="F9" s="270" t="s">
        <v>225</v>
      </c>
      <c r="G9" s="270" t="s">
        <v>218</v>
      </c>
    </row>
    <row r="10" spans="3:8">
      <c r="C10" s="269" t="s">
        <v>452</v>
      </c>
      <c r="D10" s="273" t="s">
        <v>459</v>
      </c>
      <c r="E10" s="270" t="s">
        <v>66</v>
      </c>
      <c r="F10" s="270" t="s">
        <v>225</v>
      </c>
      <c r="G10" s="270" t="s">
        <v>218</v>
      </c>
      <c r="H10" s="218" t="s">
        <v>487</v>
      </c>
    </row>
    <row r="11" spans="3:8">
      <c r="C11" s="269" t="s">
        <v>453</v>
      </c>
      <c r="D11" s="273" t="s">
        <v>460</v>
      </c>
      <c r="E11" s="270" t="s">
        <v>66</v>
      </c>
      <c r="F11" s="270" t="s">
        <v>225</v>
      </c>
      <c r="G11" s="270" t="s">
        <v>218</v>
      </c>
      <c r="H11" s="272" t="s">
        <v>488</v>
      </c>
    </row>
    <row r="12" spans="3:8">
      <c r="C12" s="269" t="s">
        <v>454</v>
      </c>
      <c r="D12" s="270" t="s">
        <v>461</v>
      </c>
      <c r="E12" s="270" t="s">
        <v>66</v>
      </c>
      <c r="F12" s="270" t="s">
        <v>225</v>
      </c>
      <c r="G12" s="270" t="s">
        <v>218</v>
      </c>
    </row>
    <row r="14" spans="3:8">
      <c r="C14" s="268" t="s">
        <v>83</v>
      </c>
      <c r="D14" s="269" t="s">
        <v>455</v>
      </c>
      <c r="E14" s="269" t="s">
        <v>432</v>
      </c>
      <c r="F14" s="269" t="s">
        <v>456</v>
      </c>
      <c r="G14" s="269" t="s">
        <v>457</v>
      </c>
    </row>
    <row r="15" spans="3:8">
      <c r="C15" s="269" t="s">
        <v>451</v>
      </c>
      <c r="D15" s="270" t="s">
        <v>470</v>
      </c>
      <c r="E15" s="270" t="s">
        <v>66</v>
      </c>
      <c r="F15" s="270" t="s">
        <v>225</v>
      </c>
      <c r="G15" s="270" t="s">
        <v>218</v>
      </c>
    </row>
    <row r="16" spans="3:8">
      <c r="C16" s="269" t="s">
        <v>452</v>
      </c>
      <c r="D16" s="273" t="s">
        <v>471</v>
      </c>
      <c r="E16" s="270" t="s">
        <v>66</v>
      </c>
      <c r="F16" s="270" t="s">
        <v>225</v>
      </c>
      <c r="G16" s="270" t="s">
        <v>218</v>
      </c>
      <c r="H16" s="218" t="s">
        <v>485</v>
      </c>
    </row>
    <row r="17" spans="3:8">
      <c r="C17" s="269" t="s">
        <v>453</v>
      </c>
      <c r="D17" s="273" t="s">
        <v>472</v>
      </c>
      <c r="E17" s="270" t="s">
        <v>66</v>
      </c>
      <c r="F17" s="270" t="s">
        <v>225</v>
      </c>
      <c r="G17" s="270" t="s">
        <v>218</v>
      </c>
      <c r="H17" s="272" t="s">
        <v>486</v>
      </c>
    </row>
    <row r="18" spans="3:8">
      <c r="C18" s="269" t="s">
        <v>454</v>
      </c>
      <c r="D18" s="270" t="s">
        <v>473</v>
      </c>
      <c r="E18" s="270" t="s">
        <v>66</v>
      </c>
      <c r="F18" s="270" t="s">
        <v>225</v>
      </c>
      <c r="G18" s="270" t="s">
        <v>218</v>
      </c>
    </row>
    <row r="20" spans="3:8">
      <c r="C20" s="268" t="s">
        <v>96</v>
      </c>
      <c r="D20" s="269" t="s">
        <v>455</v>
      </c>
      <c r="E20" s="269" t="s">
        <v>432</v>
      </c>
      <c r="F20" s="269" t="s">
        <v>456</v>
      </c>
      <c r="G20" s="269" t="s">
        <v>457</v>
      </c>
    </row>
    <row r="21" spans="3:8">
      <c r="C21" s="269" t="s">
        <v>451</v>
      </c>
      <c r="D21" s="270" t="s">
        <v>462</v>
      </c>
      <c r="E21" s="270" t="s">
        <v>79</v>
      </c>
      <c r="F21" s="270" t="s">
        <v>267</v>
      </c>
      <c r="G21" s="270" t="s">
        <v>265</v>
      </c>
    </row>
    <row r="22" spans="3:8">
      <c r="C22" s="269" t="s">
        <v>452</v>
      </c>
      <c r="D22" s="273" t="s">
        <v>463</v>
      </c>
      <c r="E22" s="270" t="s">
        <v>79</v>
      </c>
      <c r="F22" s="270" t="s">
        <v>267</v>
      </c>
      <c r="G22" s="270" t="s">
        <v>265</v>
      </c>
      <c r="H22" s="218" t="s">
        <v>483</v>
      </c>
    </row>
    <row r="23" spans="3:8">
      <c r="C23" s="269" t="s">
        <v>453</v>
      </c>
      <c r="D23" s="273" t="s">
        <v>464</v>
      </c>
      <c r="E23" s="270" t="s">
        <v>79</v>
      </c>
      <c r="F23" s="270" t="s">
        <v>267</v>
      </c>
      <c r="G23" s="270" t="s">
        <v>265</v>
      </c>
      <c r="H23" s="272" t="s">
        <v>484</v>
      </c>
    </row>
    <row r="24" spans="3:8">
      <c r="C24" s="269" t="s">
        <v>454</v>
      </c>
      <c r="D24" s="270" t="s">
        <v>465</v>
      </c>
      <c r="E24" s="270" t="s">
        <v>79</v>
      </c>
      <c r="F24" s="270" t="s">
        <v>267</v>
      </c>
      <c r="G24" s="270" t="s">
        <v>265</v>
      </c>
    </row>
    <row r="26" spans="3:8">
      <c r="C26" s="268" t="s">
        <v>98</v>
      </c>
      <c r="D26" s="269" t="s">
        <v>455</v>
      </c>
      <c r="E26" s="269" t="s">
        <v>432</v>
      </c>
      <c r="F26" s="269" t="s">
        <v>456</v>
      </c>
      <c r="G26" s="269" t="s">
        <v>457</v>
      </c>
    </row>
    <row r="27" spans="3:8">
      <c r="C27" s="269" t="s">
        <v>451</v>
      </c>
      <c r="D27" s="270" t="s">
        <v>466</v>
      </c>
      <c r="E27" s="270" t="s">
        <v>79</v>
      </c>
      <c r="F27" s="270" t="s">
        <v>284</v>
      </c>
      <c r="G27" s="270" t="s">
        <v>275</v>
      </c>
    </row>
    <row r="28" spans="3:8">
      <c r="C28" s="269" t="s">
        <v>452</v>
      </c>
      <c r="D28" s="273" t="s">
        <v>467</v>
      </c>
      <c r="E28" s="270" t="s">
        <v>79</v>
      </c>
      <c r="F28" s="270" t="s">
        <v>284</v>
      </c>
      <c r="G28" s="270" t="s">
        <v>275</v>
      </c>
      <c r="H28" s="218" t="s">
        <v>481</v>
      </c>
    </row>
    <row r="29" spans="3:8">
      <c r="C29" s="269" t="s">
        <v>453</v>
      </c>
      <c r="D29" s="273" t="s">
        <v>468</v>
      </c>
      <c r="E29" s="270" t="s">
        <v>79</v>
      </c>
      <c r="F29" s="270" t="s">
        <v>284</v>
      </c>
      <c r="G29" s="270" t="s">
        <v>275</v>
      </c>
      <c r="H29" s="272" t="s">
        <v>482</v>
      </c>
    </row>
    <row r="30" spans="3:8">
      <c r="C30" s="269" t="s">
        <v>454</v>
      </c>
      <c r="D30" s="270" t="s">
        <v>469</v>
      </c>
      <c r="E30" s="270" t="s">
        <v>79</v>
      </c>
      <c r="F30" s="270" t="s">
        <v>284</v>
      </c>
      <c r="G30" s="270" t="s">
        <v>275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92B8-3DC9-4F88-9F2B-2462B06EC790}">
  <dimension ref="D3:I13"/>
  <sheetViews>
    <sheetView topLeftCell="C1" zoomScale="178" zoomScaleNormal="178" workbookViewId="0">
      <selection activeCell="G12" sqref="G12"/>
    </sheetView>
  </sheetViews>
  <sheetFormatPr baseColWidth="10" defaultRowHeight="15"/>
  <cols>
    <col min="5" max="5" width="15.85546875" customWidth="1"/>
    <col min="6" max="6" width="16" customWidth="1"/>
    <col min="7" max="7" width="27.5703125" customWidth="1"/>
    <col min="8" max="8" width="17.140625" customWidth="1"/>
  </cols>
  <sheetData>
    <row r="3" spans="4:9">
      <c r="F3" s="275" t="s">
        <v>494</v>
      </c>
      <c r="G3" s="275" t="s">
        <v>493</v>
      </c>
    </row>
    <row r="4" spans="4:9">
      <c r="D4" s="310" t="s">
        <v>389</v>
      </c>
      <c r="E4" s="269" t="s">
        <v>452</v>
      </c>
      <c r="F4" s="273" t="s">
        <v>475</v>
      </c>
      <c r="G4" s="267" t="s">
        <v>479</v>
      </c>
      <c r="H4" t="s">
        <v>91</v>
      </c>
    </row>
    <row r="5" spans="4:9">
      <c r="D5" s="310"/>
      <c r="E5" s="269" t="s">
        <v>453</v>
      </c>
      <c r="F5" s="273" t="s">
        <v>476</v>
      </c>
      <c r="G5" s="274" t="s">
        <v>478</v>
      </c>
      <c r="H5" t="s">
        <v>91</v>
      </c>
    </row>
    <row r="6" spans="4:9">
      <c r="D6" s="311" t="s">
        <v>90</v>
      </c>
      <c r="E6" s="269" t="s">
        <v>452</v>
      </c>
      <c r="F6" s="273" t="s">
        <v>459</v>
      </c>
      <c r="G6" s="267" t="s">
        <v>487</v>
      </c>
      <c r="I6" t="s">
        <v>91</v>
      </c>
    </row>
    <row r="7" spans="4:9">
      <c r="D7" s="311"/>
      <c r="E7" s="269" t="s">
        <v>453</v>
      </c>
      <c r="F7" s="273" t="s">
        <v>460</v>
      </c>
      <c r="G7" s="274" t="s">
        <v>491</v>
      </c>
    </row>
    <row r="8" spans="4:9">
      <c r="D8" s="310" t="s">
        <v>83</v>
      </c>
      <c r="E8" s="269" t="s">
        <v>452</v>
      </c>
      <c r="F8" s="273" t="s">
        <v>471</v>
      </c>
      <c r="G8" s="267" t="s">
        <v>485</v>
      </c>
      <c r="H8" t="s">
        <v>91</v>
      </c>
    </row>
    <row r="9" spans="4:9">
      <c r="D9" s="310"/>
      <c r="E9" s="269" t="s">
        <v>453</v>
      </c>
      <c r="F9" s="273" t="s">
        <v>472</v>
      </c>
      <c r="G9" s="274" t="s">
        <v>490</v>
      </c>
    </row>
    <row r="10" spans="4:9">
      <c r="D10" s="311" t="s">
        <v>96</v>
      </c>
      <c r="E10" s="269" t="s">
        <v>452</v>
      </c>
      <c r="F10" s="273" t="s">
        <v>463</v>
      </c>
      <c r="G10" s="267" t="s">
        <v>483</v>
      </c>
    </row>
    <row r="11" spans="4:9">
      <c r="D11" s="311"/>
      <c r="E11" s="269" t="s">
        <v>453</v>
      </c>
      <c r="F11" s="273" t="s">
        <v>464</v>
      </c>
      <c r="G11" s="274" t="s">
        <v>489</v>
      </c>
    </row>
    <row r="12" spans="4:9">
      <c r="D12" s="311" t="s">
        <v>98</v>
      </c>
      <c r="E12" s="269" t="s">
        <v>452</v>
      </c>
      <c r="F12" s="273" t="s">
        <v>467</v>
      </c>
      <c r="G12" s="267" t="s">
        <v>481</v>
      </c>
    </row>
    <row r="13" spans="4:9">
      <c r="D13" s="311"/>
      <c r="E13" s="269" t="s">
        <v>453</v>
      </c>
      <c r="F13" s="273" t="s">
        <v>468</v>
      </c>
      <c r="G13" s="274" t="s">
        <v>492</v>
      </c>
    </row>
  </sheetData>
  <mergeCells count="5">
    <mergeCell ref="D4:D5"/>
    <mergeCell ref="D6:D7"/>
    <mergeCell ref="D8:D9"/>
    <mergeCell ref="D10:D11"/>
    <mergeCell ref="D12:D13"/>
  </mergeCells>
  <hyperlinks>
    <hyperlink ref="G5" r:id="rId1" xr:uid="{4940B3AE-A5F2-42AF-A8EC-10C9629FB07B}"/>
    <hyperlink ref="G7" r:id="rId2" xr:uid="{F20CA926-E918-41CB-A699-FD845D8BC57F}"/>
    <hyperlink ref="G9" r:id="rId3" xr:uid="{B739BA07-85CC-4BEE-A452-41CACA55008A}"/>
    <hyperlink ref="G11" r:id="rId4" xr:uid="{0428D853-F158-4D9A-82B9-74CB802BA810}"/>
    <hyperlink ref="G13" r:id="rId5" xr:uid="{72C8AC07-8E31-4378-9A0B-7648911EBBDA}"/>
  </hyperlinks>
  <pageMargins left="0.7" right="0.7" top="0.75" bottom="0.75" header="0.3" footer="0.3"/>
  <pageSetup paperSize="9"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88D5-B152-4A38-9E3F-C042516BC329}">
  <dimension ref="A2:H41"/>
  <sheetViews>
    <sheetView topLeftCell="A26" zoomScale="115" zoomScaleNormal="115" workbookViewId="0">
      <selection activeCell="E32" activeCellId="1" sqref="E35 E32"/>
    </sheetView>
  </sheetViews>
  <sheetFormatPr baseColWidth="10" defaultRowHeight="15"/>
  <cols>
    <col min="2" max="2" width="12.5703125" customWidth="1"/>
    <col min="7" max="7" width="16.85546875" customWidth="1"/>
  </cols>
  <sheetData>
    <row r="2" spans="1:8">
      <c r="B2" s="312" t="s">
        <v>18</v>
      </c>
      <c r="C2" s="277" t="s">
        <v>495</v>
      </c>
      <c r="D2" s="277" t="s">
        <v>456</v>
      </c>
      <c r="E2" s="277" t="s">
        <v>454</v>
      </c>
      <c r="F2" s="277" t="s">
        <v>496</v>
      </c>
      <c r="G2" s="277" t="s">
        <v>432</v>
      </c>
      <c r="H2" s="277" t="s">
        <v>497</v>
      </c>
    </row>
    <row r="3" spans="1:8">
      <c r="B3" s="312"/>
      <c r="C3" s="276" t="s">
        <v>498</v>
      </c>
      <c r="D3" s="271" t="s">
        <v>113</v>
      </c>
      <c r="E3" t="s">
        <v>477</v>
      </c>
      <c r="F3" s="271" t="s">
        <v>505</v>
      </c>
      <c r="G3" s="181" t="s">
        <v>58</v>
      </c>
      <c r="H3" s="276">
        <v>126</v>
      </c>
    </row>
    <row r="4" spans="1:8">
      <c r="B4" s="312"/>
      <c r="C4" s="276" t="s">
        <v>499</v>
      </c>
      <c r="D4" s="271" t="s">
        <v>146</v>
      </c>
      <c r="E4" t="s">
        <v>477</v>
      </c>
      <c r="F4" s="271" t="s">
        <v>506</v>
      </c>
      <c r="G4" s="271" t="s">
        <v>62</v>
      </c>
      <c r="H4" s="276">
        <v>62</v>
      </c>
    </row>
    <row r="5" spans="1:8">
      <c r="A5" t="s">
        <v>91</v>
      </c>
      <c r="B5" s="312"/>
      <c r="C5" s="276" t="s">
        <v>500</v>
      </c>
      <c r="D5" s="271" t="s">
        <v>144</v>
      </c>
      <c r="E5" t="s">
        <v>477</v>
      </c>
      <c r="F5" s="271" t="s">
        <v>507</v>
      </c>
      <c r="G5" s="181" t="s">
        <v>66</v>
      </c>
      <c r="H5" s="276">
        <v>30</v>
      </c>
    </row>
    <row r="6" spans="1:8">
      <c r="B6" s="312"/>
      <c r="C6" s="276" t="s">
        <v>501</v>
      </c>
      <c r="D6" s="271" t="s">
        <v>148</v>
      </c>
      <c r="E6" t="s">
        <v>477</v>
      </c>
      <c r="F6" s="271" t="s">
        <v>508</v>
      </c>
      <c r="G6" s="181" t="s">
        <v>66</v>
      </c>
      <c r="H6" s="276">
        <v>30</v>
      </c>
    </row>
    <row r="7" spans="1:8">
      <c r="B7" s="312"/>
      <c r="C7" s="276" t="s">
        <v>502</v>
      </c>
      <c r="D7" s="271" t="s">
        <v>147</v>
      </c>
      <c r="E7" t="s">
        <v>477</v>
      </c>
      <c r="F7" s="271" t="s">
        <v>509</v>
      </c>
      <c r="G7" s="181" t="s">
        <v>66</v>
      </c>
      <c r="H7" s="276">
        <v>30</v>
      </c>
    </row>
    <row r="8" spans="1:8">
      <c r="B8" s="312"/>
      <c r="C8" s="276" t="s">
        <v>503</v>
      </c>
      <c r="D8" s="271" t="s">
        <v>149</v>
      </c>
      <c r="E8" t="s">
        <v>477</v>
      </c>
      <c r="F8" s="271" t="s">
        <v>510</v>
      </c>
      <c r="G8" s="181" t="s">
        <v>66</v>
      </c>
      <c r="H8" s="276">
        <v>14</v>
      </c>
    </row>
    <row r="9" spans="1:8">
      <c r="B9" s="312"/>
      <c r="C9" s="276" t="s">
        <v>504</v>
      </c>
      <c r="D9" s="271" t="s">
        <v>150</v>
      </c>
      <c r="E9" t="s">
        <v>477</v>
      </c>
      <c r="F9" s="271" t="s">
        <v>511</v>
      </c>
      <c r="G9" s="181" t="s">
        <v>66</v>
      </c>
      <c r="H9" s="276">
        <v>14</v>
      </c>
    </row>
    <row r="10" spans="1:8">
      <c r="B10" s="312" t="s">
        <v>25</v>
      </c>
      <c r="C10" s="277" t="s">
        <v>495</v>
      </c>
      <c r="D10" s="277" t="s">
        <v>456</v>
      </c>
      <c r="E10" s="277" t="s">
        <v>454</v>
      </c>
      <c r="F10" s="277" t="s">
        <v>496</v>
      </c>
      <c r="G10" s="277" t="s">
        <v>432</v>
      </c>
      <c r="H10" s="277" t="s">
        <v>497</v>
      </c>
    </row>
    <row r="11" spans="1:8">
      <c r="B11" s="312"/>
      <c r="C11" s="276" t="s">
        <v>498</v>
      </c>
      <c r="D11" s="158" t="s">
        <v>115</v>
      </c>
      <c r="E11" s="276" t="s">
        <v>461</v>
      </c>
      <c r="F11" s="158" t="s">
        <v>512</v>
      </c>
      <c r="G11" s="181" t="s">
        <v>62</v>
      </c>
      <c r="H11" s="276">
        <v>126</v>
      </c>
    </row>
    <row r="12" spans="1:8">
      <c r="B12" s="312"/>
      <c r="C12" s="276" t="s">
        <v>499</v>
      </c>
      <c r="D12" s="158" t="s">
        <v>220</v>
      </c>
      <c r="E12" s="276" t="s">
        <v>461</v>
      </c>
      <c r="F12" s="158" t="s">
        <v>513</v>
      </c>
      <c r="G12" s="181" t="s">
        <v>66</v>
      </c>
      <c r="H12" s="276">
        <v>62</v>
      </c>
    </row>
    <row r="13" spans="1:8">
      <c r="B13" s="312"/>
      <c r="C13" s="276" t="s">
        <v>500</v>
      </c>
      <c r="D13" s="158" t="s">
        <v>219</v>
      </c>
      <c r="E13" s="276" t="s">
        <v>461</v>
      </c>
      <c r="F13" s="158" t="s">
        <v>514</v>
      </c>
      <c r="G13" s="181" t="s">
        <v>66</v>
      </c>
      <c r="H13" s="276">
        <v>30</v>
      </c>
    </row>
    <row r="14" spans="1:8">
      <c r="B14" s="312"/>
      <c r="C14" s="276" t="s">
        <v>501</v>
      </c>
      <c r="D14" s="158" t="s">
        <v>222</v>
      </c>
      <c r="E14" s="276" t="s">
        <v>461</v>
      </c>
      <c r="F14" s="158" t="s">
        <v>515</v>
      </c>
      <c r="G14" s="181" t="s">
        <v>66</v>
      </c>
      <c r="H14" s="276">
        <v>30</v>
      </c>
    </row>
    <row r="15" spans="1:8">
      <c r="B15" s="312"/>
      <c r="C15" s="276" t="s">
        <v>502</v>
      </c>
      <c r="D15" s="158" t="s">
        <v>224</v>
      </c>
      <c r="E15" s="276" t="s">
        <v>461</v>
      </c>
      <c r="F15" s="158" t="s">
        <v>516</v>
      </c>
      <c r="G15" s="181" t="s">
        <v>66</v>
      </c>
      <c r="H15" s="276">
        <v>30</v>
      </c>
    </row>
    <row r="16" spans="1:8">
      <c r="B16" s="312"/>
      <c r="C16" s="276" t="s">
        <v>503</v>
      </c>
      <c r="D16" s="158" t="s">
        <v>223</v>
      </c>
      <c r="E16" s="276" t="s">
        <v>461</v>
      </c>
      <c r="F16" s="158" t="s">
        <v>517</v>
      </c>
      <c r="G16" s="181" t="s">
        <v>66</v>
      </c>
      <c r="H16" s="276">
        <v>14</v>
      </c>
    </row>
    <row r="17" spans="2:8">
      <c r="B17" s="312"/>
      <c r="C17" s="276" t="s">
        <v>504</v>
      </c>
      <c r="D17" s="158" t="s">
        <v>221</v>
      </c>
      <c r="E17" s="276" t="s">
        <v>461</v>
      </c>
      <c r="F17" s="158" t="s">
        <v>518</v>
      </c>
      <c r="G17" s="181" t="s">
        <v>66</v>
      </c>
      <c r="H17" s="276">
        <v>14</v>
      </c>
    </row>
    <row r="18" spans="2:8">
      <c r="B18" s="312" t="s">
        <v>22</v>
      </c>
      <c r="C18" s="277" t="s">
        <v>495</v>
      </c>
      <c r="D18" s="277" t="s">
        <v>456</v>
      </c>
      <c r="E18" s="277" t="s">
        <v>454</v>
      </c>
      <c r="F18" s="277" t="s">
        <v>496</v>
      </c>
      <c r="G18" s="277" t="s">
        <v>432</v>
      </c>
      <c r="H18" s="277" t="s">
        <v>497</v>
      </c>
    </row>
    <row r="19" spans="2:8">
      <c r="B19" s="312"/>
      <c r="C19" s="276" t="s">
        <v>498</v>
      </c>
      <c r="D19" s="209" t="s">
        <v>114</v>
      </c>
      <c r="E19" s="276" t="s">
        <v>473</v>
      </c>
      <c r="F19" s="209" t="s">
        <v>519</v>
      </c>
      <c r="G19" s="40" t="s">
        <v>58</v>
      </c>
      <c r="H19" s="276">
        <v>126</v>
      </c>
    </row>
    <row r="20" spans="2:8">
      <c r="B20" s="312"/>
      <c r="C20" s="276" t="s">
        <v>499</v>
      </c>
      <c r="D20" s="209" t="s">
        <v>183</v>
      </c>
      <c r="E20" s="276" t="s">
        <v>473</v>
      </c>
      <c r="F20" s="209" t="s">
        <v>520</v>
      </c>
      <c r="G20" s="40" t="s">
        <v>62</v>
      </c>
      <c r="H20" s="276">
        <v>62</v>
      </c>
    </row>
    <row r="21" spans="2:8">
      <c r="B21" s="312"/>
      <c r="C21" s="276" t="s">
        <v>500</v>
      </c>
      <c r="D21" s="209" t="s">
        <v>185</v>
      </c>
      <c r="E21" s="276" t="s">
        <v>473</v>
      </c>
      <c r="F21" s="209" t="s">
        <v>521</v>
      </c>
      <c r="G21" s="40" t="s">
        <v>66</v>
      </c>
      <c r="H21" s="276">
        <v>30</v>
      </c>
    </row>
    <row r="22" spans="2:8">
      <c r="B22" s="312"/>
      <c r="C22" s="276" t="s">
        <v>501</v>
      </c>
      <c r="D22" s="209" t="s">
        <v>186</v>
      </c>
      <c r="E22" s="276" t="s">
        <v>473</v>
      </c>
      <c r="F22" s="209" t="s">
        <v>522</v>
      </c>
      <c r="G22" s="181" t="s">
        <v>66</v>
      </c>
      <c r="H22" s="276">
        <v>30</v>
      </c>
    </row>
    <row r="23" spans="2:8">
      <c r="B23" s="312"/>
      <c r="C23" s="276" t="s">
        <v>502</v>
      </c>
      <c r="D23" s="209" t="s">
        <v>184</v>
      </c>
      <c r="E23" s="276" t="s">
        <v>473</v>
      </c>
      <c r="F23" s="209" t="s">
        <v>523</v>
      </c>
      <c r="G23" s="40" t="s">
        <v>62</v>
      </c>
      <c r="H23" s="276">
        <v>30</v>
      </c>
    </row>
    <row r="24" spans="2:8">
      <c r="B24" s="312"/>
      <c r="C24" s="276" t="s">
        <v>503</v>
      </c>
      <c r="D24" s="209" t="s">
        <v>188</v>
      </c>
      <c r="E24" s="276" t="s">
        <v>473</v>
      </c>
      <c r="F24" s="209" t="s">
        <v>524</v>
      </c>
      <c r="G24" s="40" t="s">
        <v>66</v>
      </c>
      <c r="H24" s="276">
        <v>14</v>
      </c>
    </row>
    <row r="25" spans="2:8">
      <c r="B25" s="312"/>
      <c r="C25" s="276" t="s">
        <v>504</v>
      </c>
      <c r="D25" s="209" t="s">
        <v>189</v>
      </c>
      <c r="E25" s="276" t="s">
        <v>473</v>
      </c>
      <c r="F25" s="209" t="s">
        <v>525</v>
      </c>
      <c r="G25" s="181" t="s">
        <v>66</v>
      </c>
      <c r="H25" s="276">
        <v>14</v>
      </c>
    </row>
    <row r="26" spans="2:8">
      <c r="B26" s="312" t="s">
        <v>28</v>
      </c>
      <c r="C26" s="277" t="s">
        <v>495</v>
      </c>
      <c r="D26" s="277" t="s">
        <v>456</v>
      </c>
      <c r="E26" s="277" t="s">
        <v>454</v>
      </c>
      <c r="F26" s="277" t="s">
        <v>496</v>
      </c>
      <c r="G26" s="277" t="s">
        <v>432</v>
      </c>
      <c r="H26" s="277" t="s">
        <v>497</v>
      </c>
    </row>
    <row r="27" spans="2:8">
      <c r="B27" s="312"/>
      <c r="C27" s="276" t="s">
        <v>498</v>
      </c>
      <c r="D27" s="124" t="s">
        <v>116</v>
      </c>
      <c r="E27" s="276" t="s">
        <v>465</v>
      </c>
      <c r="F27" s="124" t="s">
        <v>526</v>
      </c>
      <c r="G27" s="125" t="s">
        <v>62</v>
      </c>
      <c r="H27" s="276">
        <v>62</v>
      </c>
    </row>
    <row r="28" spans="2:8">
      <c r="B28" s="312"/>
      <c r="C28" s="276" t="s">
        <v>499</v>
      </c>
      <c r="D28" s="124" t="s">
        <v>258</v>
      </c>
      <c r="E28" s="276" t="s">
        <v>465</v>
      </c>
      <c r="F28" s="124" t="s">
        <v>527</v>
      </c>
      <c r="G28" s="125" t="s">
        <v>62</v>
      </c>
      <c r="H28" s="276">
        <v>62</v>
      </c>
    </row>
    <row r="29" spans="2:8">
      <c r="B29" s="312"/>
      <c r="C29" s="276" t="s">
        <v>500</v>
      </c>
      <c r="D29" s="124" t="s">
        <v>259</v>
      </c>
      <c r="E29" s="276" t="s">
        <v>465</v>
      </c>
      <c r="F29" s="124" t="s">
        <v>528</v>
      </c>
      <c r="G29" s="125" t="s">
        <v>66</v>
      </c>
      <c r="H29" s="276">
        <v>30</v>
      </c>
    </row>
    <row r="30" spans="2:8">
      <c r="B30" s="312"/>
      <c r="C30" s="276" t="s">
        <v>501</v>
      </c>
      <c r="D30" s="124" t="s">
        <v>260</v>
      </c>
      <c r="E30" s="276" t="s">
        <v>465</v>
      </c>
      <c r="F30" s="124" t="s">
        <v>529</v>
      </c>
      <c r="G30" s="125" t="s">
        <v>66</v>
      </c>
      <c r="H30" s="276">
        <v>30</v>
      </c>
    </row>
    <row r="31" spans="2:8">
      <c r="B31" s="312"/>
      <c r="C31" s="276" t="s">
        <v>502</v>
      </c>
      <c r="D31" s="124" t="s">
        <v>261</v>
      </c>
      <c r="E31" s="276" t="s">
        <v>465</v>
      </c>
      <c r="F31" s="124" t="s">
        <v>530</v>
      </c>
      <c r="G31" s="125" t="s">
        <v>79</v>
      </c>
      <c r="H31" s="276">
        <v>30</v>
      </c>
    </row>
    <row r="32" spans="2:8">
      <c r="B32" s="312"/>
      <c r="C32" s="276" t="s">
        <v>503</v>
      </c>
      <c r="D32" s="124" t="s">
        <v>262</v>
      </c>
      <c r="E32" s="276" t="s">
        <v>465</v>
      </c>
      <c r="F32" s="124" t="s">
        <v>531</v>
      </c>
      <c r="G32" s="125" t="s">
        <v>79</v>
      </c>
      <c r="H32" s="276">
        <v>14</v>
      </c>
    </row>
    <row r="33" spans="2:8">
      <c r="B33" s="312"/>
      <c r="C33" s="276" t="s">
        <v>504</v>
      </c>
      <c r="D33" s="124" t="s">
        <v>263</v>
      </c>
      <c r="E33" s="276" t="s">
        <v>465</v>
      </c>
      <c r="F33" s="124" t="s">
        <v>532</v>
      </c>
      <c r="G33" s="125" t="s">
        <v>79</v>
      </c>
      <c r="H33" s="276">
        <v>14</v>
      </c>
    </row>
    <row r="34" spans="2:8">
      <c r="B34" s="312" t="s">
        <v>31</v>
      </c>
      <c r="C34" s="277" t="s">
        <v>495</v>
      </c>
      <c r="D34" s="277" t="s">
        <v>456</v>
      </c>
      <c r="E34" s="277" t="s">
        <v>454</v>
      </c>
      <c r="F34" s="277" t="s">
        <v>496</v>
      </c>
      <c r="G34" s="277" t="s">
        <v>432</v>
      </c>
      <c r="H34" s="277" t="s">
        <v>497</v>
      </c>
    </row>
    <row r="35" spans="2:8">
      <c r="B35" s="312"/>
      <c r="C35" s="276" t="s">
        <v>498</v>
      </c>
      <c r="D35" s="203" t="s">
        <v>112</v>
      </c>
      <c r="E35" s="276" t="s">
        <v>469</v>
      </c>
      <c r="F35" s="203" t="s">
        <v>533</v>
      </c>
      <c r="G35" s="89" t="s">
        <v>62</v>
      </c>
      <c r="H35" s="276">
        <v>126</v>
      </c>
    </row>
    <row r="36" spans="2:8">
      <c r="B36" s="312"/>
      <c r="C36" s="276" t="s">
        <v>499</v>
      </c>
      <c r="D36" s="203" t="s">
        <v>280</v>
      </c>
      <c r="E36" s="276" t="s">
        <v>469</v>
      </c>
      <c r="F36" s="203" t="s">
        <v>534</v>
      </c>
      <c r="G36" s="89" t="s">
        <v>66</v>
      </c>
      <c r="H36" s="276">
        <v>62</v>
      </c>
    </row>
    <row r="37" spans="2:8">
      <c r="B37" s="312"/>
      <c r="C37" s="276" t="s">
        <v>500</v>
      </c>
      <c r="D37" s="158" t="s">
        <v>281</v>
      </c>
      <c r="E37" s="276" t="s">
        <v>469</v>
      </c>
      <c r="F37" s="158" t="s">
        <v>535</v>
      </c>
      <c r="G37" s="89" t="s">
        <v>66</v>
      </c>
      <c r="H37" s="276">
        <v>30</v>
      </c>
    </row>
    <row r="38" spans="2:8">
      <c r="B38" s="312"/>
      <c r="C38" s="276" t="s">
        <v>501</v>
      </c>
      <c r="D38" s="203" t="s">
        <v>282</v>
      </c>
      <c r="E38" s="276" t="s">
        <v>469</v>
      </c>
      <c r="F38" s="203" t="s">
        <v>536</v>
      </c>
      <c r="G38" s="89" t="s">
        <v>66</v>
      </c>
      <c r="H38" s="276">
        <v>30</v>
      </c>
    </row>
    <row r="39" spans="2:8">
      <c r="B39" s="312"/>
      <c r="C39" s="276" t="s">
        <v>502</v>
      </c>
      <c r="D39" s="204" t="s">
        <v>283</v>
      </c>
      <c r="E39" s="276" t="s">
        <v>469</v>
      </c>
      <c r="F39" s="204" t="s">
        <v>537</v>
      </c>
      <c r="G39" s="89" t="s">
        <v>66</v>
      </c>
      <c r="H39" s="276">
        <v>30</v>
      </c>
    </row>
    <row r="40" spans="2:8">
      <c r="B40" s="312"/>
      <c r="C40" s="276" t="s">
        <v>503</v>
      </c>
      <c r="D40" s="203" t="s">
        <v>285</v>
      </c>
      <c r="E40" s="276" t="s">
        <v>469</v>
      </c>
      <c r="F40" s="203" t="s">
        <v>538</v>
      </c>
      <c r="G40" s="89" t="s">
        <v>79</v>
      </c>
      <c r="H40" s="276">
        <v>14</v>
      </c>
    </row>
    <row r="41" spans="2:8">
      <c r="B41" s="312"/>
      <c r="C41" s="276" t="s">
        <v>504</v>
      </c>
      <c r="D41" s="203" t="s">
        <v>286</v>
      </c>
      <c r="E41" s="276" t="s">
        <v>469</v>
      </c>
      <c r="F41" s="203" t="s">
        <v>539</v>
      </c>
      <c r="G41" s="89" t="s">
        <v>79</v>
      </c>
      <c r="H41" s="276">
        <v>14</v>
      </c>
    </row>
  </sheetData>
  <mergeCells count="5">
    <mergeCell ref="B2:B9"/>
    <mergeCell ref="B10:B17"/>
    <mergeCell ref="B18:B25"/>
    <mergeCell ref="B26:B33"/>
    <mergeCell ref="B34:B41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IPs</vt:lpstr>
      <vt:lpstr>LIMA</vt:lpstr>
      <vt:lpstr>Arequipa</vt:lpstr>
      <vt:lpstr>Piura</vt:lpstr>
      <vt:lpstr>Cajamarca</vt:lpstr>
      <vt:lpstr>Cusco</vt:lpstr>
      <vt:lpstr>ISP</vt:lpstr>
      <vt:lpstr>Routers</vt:lpstr>
      <vt:lpstr>Servidores</vt:lpstr>
      <vt:lpstr>Services</vt:lpstr>
      <vt:lpstr>DHCP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</dc:creator>
  <cp:lastModifiedBy>u202120739 (Jara Figueroa, Nember Jesus)</cp:lastModifiedBy>
  <dcterms:created xsi:type="dcterms:W3CDTF">2023-09-25T23:09:16Z</dcterms:created>
  <dcterms:modified xsi:type="dcterms:W3CDTF">2024-06-27T18:55:45Z</dcterms:modified>
</cp:coreProperties>
</file>