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F7D2473-E8A6-484C-872E-96E2E410E719}" xr6:coauthVersionLast="37" xr6:coauthVersionMax="37" xr10:uidLastSave="{00000000-0000-0000-0000-000000000000}"/>
  <bookViews>
    <workbookView xWindow="0" yWindow="0" windowWidth="15345" windowHeight="4590" xr2:uid="{00000000-000D-0000-FFFF-FFFF00000000}"/>
  </bookViews>
  <sheets>
    <sheet name="Hoja1" sheetId="1" r:id="rId1"/>
    <sheet name="Hoja2" sheetId="2" r:id="rId2"/>
  </sheets>
  <definedNames>
    <definedName name="salario">Hoja2!$A$2:$B$6</definedName>
  </definedNames>
  <calcPr calcId="179021"/>
</workbook>
</file>

<file path=xl/calcChain.xml><?xml version="1.0" encoding="utf-8"?>
<calcChain xmlns="http://schemas.openxmlformats.org/spreadsheetml/2006/main">
  <c r="D7" i="1" l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7" i="1"/>
  <c r="B4" i="2"/>
  <c r="B5" i="2"/>
  <c r="B3" i="2"/>
  <c r="B6" i="2"/>
  <c r="D8" i="1"/>
  <c r="D9" i="1"/>
  <c r="D10" i="1"/>
  <c r="D11" i="1"/>
  <c r="D12" i="1"/>
  <c r="D13" i="1"/>
  <c r="D14" i="1"/>
  <c r="D15" i="1"/>
  <c r="D16" i="1"/>
  <c r="B2" i="2"/>
  <c r="I17" i="1"/>
  <c r="H17" i="1"/>
  <c r="G17" i="1"/>
  <c r="F7" i="1" l="1"/>
  <c r="F17" i="1"/>
  <c r="E17" i="1"/>
  <c r="D17" i="1"/>
</calcChain>
</file>

<file path=xl/sharedStrings.xml><?xml version="1.0" encoding="utf-8"?>
<sst xmlns="http://schemas.openxmlformats.org/spreadsheetml/2006/main" count="53" uniqueCount="43">
  <si>
    <t xml:space="preserve">FORMATO LIQUIDACIÓ DE NÓMINA </t>
  </si>
  <si>
    <t xml:space="preserve">CONCEPTOS </t>
  </si>
  <si>
    <t xml:space="preserve">PERIODO DE PAGO </t>
  </si>
  <si>
    <t>DESCUENTOS</t>
  </si>
  <si>
    <t xml:space="preserve">SALARIO MINIMO </t>
  </si>
  <si>
    <t>FECHA</t>
  </si>
  <si>
    <t xml:space="preserve">%  PENSIÓN </t>
  </si>
  <si>
    <t xml:space="preserve">AUXILIO DE TRANSPORTE </t>
  </si>
  <si>
    <t xml:space="preserve">FECHA DE LIQUIDACIÓN  </t>
  </si>
  <si>
    <t xml:space="preserve">% SALUD </t>
  </si>
  <si>
    <t xml:space="preserve">DEVENGADO SALARIO </t>
  </si>
  <si>
    <t xml:space="preserve">EMPLEADO </t>
  </si>
  <si>
    <t xml:space="preserve">IDENTIFICACIÓN </t>
  </si>
  <si>
    <t xml:space="preserve">CARGO </t>
  </si>
  <si>
    <t xml:space="preserve">SUELDO BÁSICO </t>
  </si>
  <si>
    <t xml:space="preserve">DÍAS LABORADOS </t>
  </si>
  <si>
    <t xml:space="preserve">SUELDO DEVENGADO </t>
  </si>
  <si>
    <t xml:space="preserve">SALUD </t>
  </si>
  <si>
    <t xml:space="preserve">PENSIÓN </t>
  </si>
  <si>
    <t xml:space="preserve">TOTAL A PAGAR </t>
  </si>
  <si>
    <t xml:space="preserve">JUAN CARLOS  </t>
  </si>
  <si>
    <t>GERENTE</t>
  </si>
  <si>
    <t xml:space="preserve">KARINA GOMEZ </t>
  </si>
  <si>
    <t>AUXILIAR</t>
  </si>
  <si>
    <t xml:space="preserve">JULIANA SANCHEZ </t>
  </si>
  <si>
    <t>ADMINISTRADOR</t>
  </si>
  <si>
    <t xml:space="preserve">MARIA PALECHOR </t>
  </si>
  <si>
    <t xml:space="preserve">JUAN ANDRES </t>
  </si>
  <si>
    <t>TECNICO</t>
  </si>
  <si>
    <t xml:space="preserve">CAMILO DIAZ </t>
  </si>
  <si>
    <t xml:space="preserve">LORENA GOMEZ </t>
  </si>
  <si>
    <t xml:space="preserve">ANDRES PALECHOR </t>
  </si>
  <si>
    <t>APOYO DE OFICINA</t>
  </si>
  <si>
    <t xml:space="preserve">MARIA GOMEZ </t>
  </si>
  <si>
    <t xml:space="preserve">ALEXANDER GOMEZ </t>
  </si>
  <si>
    <t xml:space="preserve">TOTALES </t>
  </si>
  <si>
    <t>1) Diligenciar los campos (salario mínimo, auxilio transporte, %pensión, %salud de acuerdo con la consulta)</t>
  </si>
  <si>
    <t>2)Diligencia El salario básico va de acuerdo al cargo, obtenga este valor aplicando un porcentaje de acuerdo al cargo Gerente 20%, Auxiliar y Apoyo de oficina 5%, Administrador 10%, Técnico 15%</t>
  </si>
  <si>
    <t>3) Diligencie dias laborados coloque valores entre 1 y 30 días</t>
  </si>
  <si>
    <t>4)Calcule el sueldo devengado de acuerdo al numero de días laborados</t>
  </si>
  <si>
    <t>5) Calcule el descuento para el empleado en salud y pensión respectivamente</t>
  </si>
  <si>
    <t>6) Calcule el total a pagar</t>
  </si>
  <si>
    <t>Sueldo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</si>
</sst>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\ #,##0.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5" borderId="5" xfId="0" applyFont="1" applyFill="1" applyBorder="1"/>
    <xf numFmtId="0" fontId="2" fillId="6" borderId="5" xfId="0" applyFont="1" applyFill="1" applyBorder="1"/>
    <xf numFmtId="3" fontId="2" fillId="6" borderId="5" xfId="0" applyNumberFormat="1" applyFont="1" applyFill="1" applyBorder="1"/>
    <xf numFmtId="0" fontId="2" fillId="7" borderId="5" xfId="0" applyFont="1" applyFill="1" applyBorder="1"/>
    <xf numFmtId="164" fontId="2" fillId="7" borderId="5" xfId="0" applyNumberFormat="1" applyFont="1" applyFill="1" applyBorder="1"/>
    <xf numFmtId="0" fontId="2" fillId="8" borderId="5" xfId="0" applyFont="1" applyFill="1" applyBorder="1"/>
    <xf numFmtId="164" fontId="2" fillId="7" borderId="9" xfId="0" applyNumberFormat="1" applyFont="1" applyFill="1" applyBorder="1"/>
    <xf numFmtId="0" fontId="2" fillId="8" borderId="9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165" fontId="2" fillId="0" borderId="2" xfId="0" applyNumberFormat="1" applyFont="1" applyBorder="1" applyAlignment="1">
      <alignment horizontal="right"/>
    </xf>
    <xf numFmtId="165" fontId="2" fillId="0" borderId="5" xfId="0" applyNumberFormat="1" applyFont="1" applyBorder="1"/>
    <xf numFmtId="0" fontId="4" fillId="2" borderId="5" xfId="0" applyFont="1" applyFill="1" applyBorder="1"/>
    <xf numFmtId="1" fontId="4" fillId="2" borderId="5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10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2" xfId="0" applyFont="1" applyFill="1" applyBorder="1" applyAlignment="1">
      <alignment horizontal="center"/>
    </xf>
    <xf numFmtId="0" fontId="3" fillId="0" borderId="4" xfId="0" applyFont="1" applyBorder="1"/>
    <xf numFmtId="0" fontId="2" fillId="7" borderId="7" xfId="0" applyFont="1" applyFill="1" applyBorder="1" applyAlignment="1">
      <alignment horizontal="center"/>
    </xf>
    <xf numFmtId="0" fontId="3" fillId="0" borderId="8" xfId="0" applyFont="1" applyBorder="1"/>
    <xf numFmtId="0" fontId="2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4" fillId="2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7" xfId="0" applyFont="1" applyBorder="1"/>
    <xf numFmtId="0" fontId="3" fillId="0" borderId="18" xfId="0" applyFont="1" applyBorder="1"/>
    <xf numFmtId="165" fontId="2" fillId="0" borderId="2" xfId="0" applyNumberFormat="1" applyFont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0" xfId="0" applyFont="1" applyBorder="1" applyAlignment="1">
      <alignment horizontal="right" wrapText="1"/>
    </xf>
    <xf numFmtId="9" fontId="2" fillId="8" borderId="5" xfId="0" applyNumberFormat="1" applyFont="1" applyFill="1" applyBorder="1"/>
    <xf numFmtId="9" fontId="2" fillId="8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1" workbookViewId="0">
      <selection activeCell="G7" sqref="G7"/>
    </sheetView>
  </sheetViews>
  <sheetFormatPr baseColWidth="10" defaultColWidth="14.42578125" defaultRowHeight="15" customHeight="1"/>
  <cols>
    <col min="1" max="1" width="23.85546875" customWidth="1"/>
    <col min="2" max="2" width="24.85546875" customWidth="1"/>
    <col min="3" max="3" width="20.42578125" customWidth="1"/>
    <col min="4" max="4" width="19.42578125" customWidth="1"/>
    <col min="5" max="5" width="21.42578125" customWidth="1"/>
    <col min="6" max="6" width="19.5703125" customWidth="1"/>
    <col min="7" max="7" width="14.7109375" customWidth="1"/>
    <col min="8" max="8" width="10.7109375" customWidth="1"/>
    <col min="9" max="9" width="18.5703125" customWidth="1"/>
    <col min="10" max="10" width="13" customWidth="1"/>
    <col min="11" max="26" width="10.7109375" customWidth="1"/>
  </cols>
  <sheetData>
    <row r="1" spans="1:10" ht="14.25" customHeight="1">
      <c r="A1" s="20" t="s">
        <v>0</v>
      </c>
      <c r="B1" s="23" t="s">
        <v>1</v>
      </c>
      <c r="C1" s="24"/>
      <c r="E1" s="25" t="s">
        <v>2</v>
      </c>
      <c r="F1" s="26"/>
      <c r="G1" s="24"/>
      <c r="I1" s="1" t="s">
        <v>3</v>
      </c>
      <c r="J1" s="1"/>
    </row>
    <row r="2" spans="1:10" ht="14.25" customHeight="1">
      <c r="A2" s="21"/>
      <c r="B2" s="2" t="s">
        <v>4</v>
      </c>
      <c r="C2" s="3">
        <v>14235000</v>
      </c>
      <c r="E2" s="4" t="s">
        <v>5</v>
      </c>
      <c r="F2" s="5">
        <v>45778</v>
      </c>
      <c r="G2" s="5">
        <v>45780</v>
      </c>
      <c r="I2" s="6" t="s">
        <v>6</v>
      </c>
      <c r="J2" s="42">
        <v>0.04</v>
      </c>
    </row>
    <row r="3" spans="1:10" ht="14.25" customHeight="1">
      <c r="A3" s="21"/>
      <c r="B3" s="2" t="s">
        <v>7</v>
      </c>
      <c r="C3" s="3">
        <v>200000</v>
      </c>
      <c r="E3" s="27" t="s">
        <v>8</v>
      </c>
      <c r="F3" s="28"/>
      <c r="G3" s="7">
        <v>45807</v>
      </c>
      <c r="I3" s="8" t="s">
        <v>9</v>
      </c>
      <c r="J3" s="43">
        <v>0.04</v>
      </c>
    </row>
    <row r="4" spans="1:10" ht="17.25" customHeight="1">
      <c r="A4" s="22"/>
      <c r="B4" s="9"/>
      <c r="C4" s="9"/>
      <c r="D4" s="29" t="s">
        <v>10</v>
      </c>
      <c r="E4" s="30"/>
      <c r="F4" s="30"/>
      <c r="G4" s="30"/>
      <c r="H4" s="30"/>
      <c r="I4" s="30"/>
      <c r="J4" s="31"/>
    </row>
    <row r="5" spans="1:10" ht="14.25" customHeight="1">
      <c r="A5" s="18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  <c r="H5" s="18" t="s">
        <v>18</v>
      </c>
      <c r="I5" s="32" t="s">
        <v>19</v>
      </c>
      <c r="J5" s="33"/>
    </row>
    <row r="6" spans="1:10" ht="14.25" customHeight="1">
      <c r="A6" s="19"/>
      <c r="B6" s="19"/>
      <c r="C6" s="19"/>
      <c r="D6" s="19"/>
      <c r="E6" s="19"/>
      <c r="F6" s="19"/>
      <c r="G6" s="19"/>
      <c r="H6" s="19"/>
      <c r="I6" s="34"/>
      <c r="J6" s="35"/>
    </row>
    <row r="7" spans="1:10" ht="30.75" customHeight="1">
      <c r="A7" s="10" t="s">
        <v>20</v>
      </c>
      <c r="B7" s="10">
        <v>1061324639</v>
      </c>
      <c r="C7" s="11" t="s">
        <v>21</v>
      </c>
      <c r="D7" s="12">
        <f>VLOOKUP(C7,salario,2,FALSE)</f>
        <v>17082000</v>
      </c>
      <c r="E7" s="10">
        <f ca="1">RANDBETWEEN(1,30)</f>
        <v>12</v>
      </c>
      <c r="F7" s="13">
        <f ca="1">(D7/30)*E7</f>
        <v>6832800</v>
      </c>
      <c r="G7" s="13"/>
      <c r="H7" s="13"/>
      <c r="I7" s="36"/>
      <c r="J7" s="24"/>
    </row>
    <row r="8" spans="1:10" ht="14.25" customHeight="1">
      <c r="A8" s="10" t="s">
        <v>22</v>
      </c>
      <c r="B8" s="10">
        <v>1061685695</v>
      </c>
      <c r="C8" s="11" t="s">
        <v>23</v>
      </c>
      <c r="D8" s="12">
        <f>VLOOKUP(C8,salario,2,FALSE)</f>
        <v>14946750</v>
      </c>
      <c r="E8" s="10">
        <f t="shared" ref="E8:E16" ca="1" si="0">RANDBETWEEN(1,30)</f>
        <v>28</v>
      </c>
      <c r="F8" s="13">
        <f t="shared" ref="F8:F16" ca="1" si="1">(D8/30)*E8</f>
        <v>13950300</v>
      </c>
      <c r="G8" s="13"/>
      <c r="H8" s="13"/>
      <c r="I8" s="36"/>
      <c r="J8" s="24"/>
    </row>
    <row r="9" spans="1:10" ht="14.25" customHeight="1">
      <c r="A9" s="10" t="s">
        <v>24</v>
      </c>
      <c r="B9" s="10">
        <v>1061610054</v>
      </c>
      <c r="C9" s="11" t="s">
        <v>25</v>
      </c>
      <c r="D9" s="12">
        <f>VLOOKUP(C9,salario,2,FALSE)</f>
        <v>15658500</v>
      </c>
      <c r="E9" s="10">
        <f t="shared" ca="1" si="0"/>
        <v>19</v>
      </c>
      <c r="F9" s="13">
        <f t="shared" ca="1" si="1"/>
        <v>9917050</v>
      </c>
      <c r="G9" s="13"/>
      <c r="H9" s="13"/>
      <c r="I9" s="36"/>
      <c r="J9" s="24"/>
    </row>
    <row r="10" spans="1:10" ht="14.25" customHeight="1">
      <c r="A10" s="10" t="s">
        <v>26</v>
      </c>
      <c r="B10" s="10">
        <v>1061816637</v>
      </c>
      <c r="C10" s="11" t="s">
        <v>23</v>
      </c>
      <c r="D10" s="12">
        <f>VLOOKUP(C10,salario,2,FALSE)</f>
        <v>14946750</v>
      </c>
      <c r="E10" s="10">
        <f t="shared" ca="1" si="0"/>
        <v>30</v>
      </c>
      <c r="F10" s="13">
        <f t="shared" ca="1" si="1"/>
        <v>14946750</v>
      </c>
      <c r="G10" s="13"/>
      <c r="H10" s="13"/>
      <c r="I10" s="36"/>
      <c r="J10" s="24"/>
    </row>
    <row r="11" spans="1:10" ht="14.25" customHeight="1">
      <c r="A11" s="10" t="s">
        <v>27</v>
      </c>
      <c r="B11" s="10">
        <v>1061657420</v>
      </c>
      <c r="C11" s="11" t="s">
        <v>28</v>
      </c>
      <c r="D11" s="12">
        <f>VLOOKUP(C11,salario,2,FALSE)</f>
        <v>16370250</v>
      </c>
      <c r="E11" s="10">
        <f t="shared" ca="1" si="0"/>
        <v>17</v>
      </c>
      <c r="F11" s="13">
        <f t="shared" ca="1" si="1"/>
        <v>9276475</v>
      </c>
      <c r="G11" s="13"/>
      <c r="H11" s="13"/>
      <c r="I11" s="36"/>
      <c r="J11" s="24"/>
    </row>
    <row r="12" spans="1:10" ht="14.25" customHeight="1">
      <c r="A12" s="10" t="s">
        <v>29</v>
      </c>
      <c r="B12" s="10">
        <v>1062402759</v>
      </c>
      <c r="C12" s="11" t="s">
        <v>25</v>
      </c>
      <c r="D12" s="12">
        <f>VLOOKUP(C12,salario,2,FALSE)</f>
        <v>15658500</v>
      </c>
      <c r="E12" s="10">
        <f t="shared" ca="1" si="0"/>
        <v>4</v>
      </c>
      <c r="F12" s="13">
        <f t="shared" ca="1" si="1"/>
        <v>2087800</v>
      </c>
      <c r="G12" s="13"/>
      <c r="H12" s="13"/>
      <c r="I12" s="36"/>
      <c r="J12" s="24"/>
    </row>
    <row r="13" spans="1:10" ht="14.25" customHeight="1">
      <c r="A13" s="10" t="s">
        <v>30</v>
      </c>
      <c r="B13" s="10">
        <v>34322288</v>
      </c>
      <c r="C13" s="11" t="s">
        <v>21</v>
      </c>
      <c r="D13" s="12">
        <f>VLOOKUP(C13,salario,2,FALSE)</f>
        <v>17082000</v>
      </c>
      <c r="E13" s="10">
        <f t="shared" ca="1" si="0"/>
        <v>4</v>
      </c>
      <c r="F13" s="13">
        <f t="shared" ca="1" si="1"/>
        <v>2277600</v>
      </c>
      <c r="G13" s="13"/>
      <c r="H13" s="13"/>
      <c r="I13" s="36"/>
      <c r="J13" s="24"/>
    </row>
    <row r="14" spans="1:10" ht="14.25" customHeight="1">
      <c r="A14" s="10" t="s">
        <v>31</v>
      </c>
      <c r="B14" s="10">
        <v>1061813240</v>
      </c>
      <c r="C14" s="11" t="s">
        <v>32</v>
      </c>
      <c r="D14" s="12">
        <f>VLOOKUP(C14,salario,2,FALSE)</f>
        <v>14946750</v>
      </c>
      <c r="E14" s="10">
        <f t="shared" ca="1" si="0"/>
        <v>29</v>
      </c>
      <c r="F14" s="13">
        <f t="shared" ca="1" si="1"/>
        <v>14448525</v>
      </c>
      <c r="G14" s="13"/>
      <c r="H14" s="13"/>
      <c r="I14" s="36"/>
      <c r="J14" s="24"/>
    </row>
    <row r="15" spans="1:10" ht="14.25" customHeight="1">
      <c r="A15" s="10" t="s">
        <v>33</v>
      </c>
      <c r="B15" s="10">
        <v>34331053</v>
      </c>
      <c r="C15" s="11" t="s">
        <v>28</v>
      </c>
      <c r="D15" s="12">
        <f>VLOOKUP(C15,salario,2,FALSE)</f>
        <v>16370250</v>
      </c>
      <c r="E15" s="10">
        <f t="shared" ca="1" si="0"/>
        <v>26</v>
      </c>
      <c r="F15" s="13">
        <f t="shared" ca="1" si="1"/>
        <v>14187550</v>
      </c>
      <c r="G15" s="13"/>
      <c r="H15" s="13"/>
      <c r="I15" s="36"/>
      <c r="J15" s="24"/>
    </row>
    <row r="16" spans="1:10" ht="14.25" customHeight="1">
      <c r="A16" s="10" t="s">
        <v>34</v>
      </c>
      <c r="B16" s="10">
        <v>4613911</v>
      </c>
      <c r="C16" s="11" t="s">
        <v>32</v>
      </c>
      <c r="D16" s="12">
        <f>VLOOKUP(C16,salario,2,FALSE)</f>
        <v>14946750</v>
      </c>
      <c r="E16" s="10">
        <f t="shared" ca="1" si="0"/>
        <v>15</v>
      </c>
      <c r="F16" s="13">
        <f t="shared" ca="1" si="1"/>
        <v>7473375</v>
      </c>
      <c r="G16" s="13"/>
      <c r="H16" s="13"/>
      <c r="I16" s="36"/>
      <c r="J16" s="24"/>
    </row>
    <row r="17" spans="1:10" ht="14.25" customHeight="1">
      <c r="A17" s="14" t="s">
        <v>35</v>
      </c>
      <c r="B17" s="14"/>
      <c r="C17" s="14"/>
      <c r="D17" s="15">
        <f t="shared" ref="D17:I17" si="2">SUM(D7:D16)</f>
        <v>158008500</v>
      </c>
      <c r="E17" s="14">
        <f t="shared" ca="1" si="2"/>
        <v>184</v>
      </c>
      <c r="F17" s="16">
        <f t="shared" ca="1" si="2"/>
        <v>95398225</v>
      </c>
      <c r="G17" s="16">
        <f t="shared" si="2"/>
        <v>0</v>
      </c>
      <c r="H17" s="16">
        <f t="shared" si="2"/>
        <v>0</v>
      </c>
      <c r="I17" s="37">
        <f t="shared" si="2"/>
        <v>0</v>
      </c>
      <c r="J17" s="24"/>
    </row>
    <row r="18" spans="1:10" ht="14.25" customHeight="1"/>
    <row r="19" spans="1:10" ht="14.25" customHeight="1">
      <c r="B19" s="17" t="s">
        <v>36</v>
      </c>
    </row>
    <row r="20" spans="1:10" ht="14.25" customHeight="1">
      <c r="B20" s="17" t="s">
        <v>37</v>
      </c>
    </row>
    <row r="21" spans="1:10" ht="14.25" customHeight="1">
      <c r="B21" s="17" t="s">
        <v>38</v>
      </c>
    </row>
    <row r="22" spans="1:10" ht="14.25" customHeight="1">
      <c r="B22" s="17" t="s">
        <v>39</v>
      </c>
    </row>
    <row r="23" spans="1:10" ht="14.25" customHeight="1">
      <c r="B23" s="17" t="s">
        <v>40</v>
      </c>
    </row>
    <row r="24" spans="1:10" ht="14.25" customHeight="1">
      <c r="B24" s="17" t="s">
        <v>41</v>
      </c>
    </row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I17:J17"/>
    <mergeCell ref="G5:G6"/>
    <mergeCell ref="H5:H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C5:C6"/>
    <mergeCell ref="D5:D6"/>
    <mergeCell ref="E5:E6"/>
    <mergeCell ref="F5:F6"/>
    <mergeCell ref="A1:A4"/>
    <mergeCell ref="B1:C1"/>
    <mergeCell ref="E1:G1"/>
    <mergeCell ref="E3:F3"/>
    <mergeCell ref="D4:J4"/>
    <mergeCell ref="A5:A6"/>
    <mergeCell ref="B5:B6"/>
    <mergeCell ref="I5:J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405B-6BE3-4808-941E-1FFC882FA1EC}">
  <dimension ref="A1:B6"/>
  <sheetViews>
    <sheetView workbookViewId="0">
      <selection activeCell="F9" sqref="F9"/>
    </sheetView>
  </sheetViews>
  <sheetFormatPr baseColWidth="10" defaultRowHeight="15"/>
  <cols>
    <col min="1" max="1" width="21.85546875" customWidth="1"/>
    <col min="2" max="2" width="16.42578125" customWidth="1"/>
  </cols>
  <sheetData>
    <row r="1" spans="1:2" ht="30.75" thickBot="1">
      <c r="A1" s="38"/>
      <c r="B1" s="39" t="s">
        <v>42</v>
      </c>
    </row>
    <row r="2" spans="1:2" ht="15.75" thickBot="1">
      <c r="A2" s="40" t="s">
        <v>21</v>
      </c>
      <c r="B2" s="41">
        <f>Hoja1!$C$2+(Hoja1!$C$2*20%)</f>
        <v>17082000</v>
      </c>
    </row>
    <row r="3" spans="1:2" ht="15.75" thickBot="1">
      <c r="A3" s="40" t="s">
        <v>23</v>
      </c>
      <c r="B3" s="41">
        <f>Hoja1!$C$2+(Hoja1!$C$2*5%)</f>
        <v>14946750</v>
      </c>
    </row>
    <row r="4" spans="1:2" ht="30.75" thickBot="1">
      <c r="A4" s="40" t="s">
        <v>25</v>
      </c>
      <c r="B4" s="41">
        <f>Hoja1!$C$2+(Hoja1!$C$2*10%)</f>
        <v>15658500</v>
      </c>
    </row>
    <row r="5" spans="1:2" ht="15.75" thickBot="1">
      <c r="A5" s="40" t="s">
        <v>28</v>
      </c>
      <c r="B5" s="41">
        <f>Hoja1!$C$2+(Hoja1!$C$2*15%)</f>
        <v>16370250</v>
      </c>
    </row>
    <row r="6" spans="1:2" ht="30.75" thickBot="1">
      <c r="A6" s="40" t="s">
        <v>32</v>
      </c>
      <c r="B6" s="41">
        <f>Hoja1!$C$2+(Hoja1!$C$2*5%)</f>
        <v>14946750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salario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2025-06-12T16:35:47Z</dcterms:modified>
</cp:coreProperties>
</file>