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Extra"/>
  </sheets>
  <calcPr fullCalcOnLoad="1"/>
</workbook>
</file>

<file path=xl/sharedStrings.xml><?xml version="1.0" encoding="utf-8"?>
<sst xmlns="http://schemas.openxmlformats.org/spreadsheetml/2006/main" count="208" uniqueCount="107">
  <si>
    <t>Divider</t>
  </si>
  <si>
    <t>Divider short</t>
  </si>
  <si>
    <t>cover</t>
  </si>
  <si>
    <t>cover short</t>
  </si>
  <si>
    <t>trainer</t>
  </si>
  <si>
    <t>DIVIDERS_ORIGINAL</t>
  </si>
  <si>
    <t>OG</t>
  </si>
  <si>
    <t>Yes (delete cover)</t>
  </si>
  <si>
    <t>Y</t>
  </si>
  <si>
    <t>Alvaro</t>
  </si>
  <si>
    <t>CrossEntropyLoss</t>
  </si>
  <si>
    <t>CEL</t>
  </si>
  <si>
    <t>Adam</t>
  </si>
  <si>
    <t>DIVIDERS_ALL</t>
  </si>
  <si>
    <t>ALL</t>
  </si>
  <si>
    <t>No</t>
  </si>
  <si>
    <t>N</t>
  </si>
  <si>
    <t>Edu</t>
  </si>
  <si>
    <t>RMSprop</t>
  </si>
  <si>
    <t>RMS</t>
  </si>
  <si>
    <t>DIVIDERS_MIN</t>
  </si>
  <si>
    <t>MIN</t>
  </si>
  <si>
    <t>Guille</t>
  </si>
  <si>
    <t>SGD</t>
  </si>
  <si>
    <t>DIVIDERS_BAL</t>
  </si>
  <si>
    <t>BAL</t>
  </si>
  <si>
    <t>Matoas</t>
  </si>
  <si>
    <t>Jesus</t>
  </si>
  <si>
    <t>MODEL</t>
  </si>
  <si>
    <t>MODEL_NAME</t>
  </si>
  <si>
    <t>TRAINER</t>
  </si>
  <si>
    <t>DATA PROCESSING</t>
  </si>
  <si>
    <t>Model Shape</t>
  </si>
  <si>
    <t>Training</t>
  </si>
  <si>
    <t>Output sentence</t>
  </si>
  <si>
    <t>Loss list</t>
  </si>
  <si>
    <t>extra</t>
  </si>
  <si>
    <t>Layer 1: Embedding</t>
  </si>
  <si>
    <t>Layer 2: Dropout_embed</t>
  </si>
  <si>
    <t>Clear Cover</t>
  </si>
  <si>
    <t>embed_dim</t>
  </si>
  <si>
    <t>dropout</t>
  </si>
  <si>
    <t>hidden_dim</t>
  </si>
  <si>
    <t>num_layers</t>
  </si>
  <si>
    <t>softmax</t>
  </si>
  <si>
    <t>criterion</t>
  </si>
  <si>
    <t>optimizer</t>
  </si>
  <si>
    <t>lr</t>
  </si>
  <si>
    <t>epochs</t>
  </si>
  <si>
    <t>patience</t>
  </si>
  <si>
    <t>total  epochs</t>
  </si>
  <si>
    <t>best loss</t>
  </si>
  <si>
    <t>MD1</t>
  </si>
  <si>
    <t>no</t>
  </si>
  <si>
    <t>I am a widower and never had any we live very quietly in the so one of</t>
  </si>
  <si>
    <t>[5.967828273773193, 5.1509504318237305, 4.806978225708008, 4.268444061279297, 3.267897367477417, 3.376574993133545, 2.5876991748809814, 2.5765469074249268, 2.0614426136016846, 2.1895694732666016, 1.9617944955825806, 1.4509965181350708, 1.3374087810516357, 1.6375850439071655, 1.7749049663543701, 1.1897269487380981, 0.72137850522995, 1.5052130222320557, 1.1764192581176758, 0.6047325134277344, 1.113322138786316, 1.2194547653198242, 0.7211331129074097, 1.2339051961898804, 1.0170199871063232, 1.0368902683258057, 1.3102847337722778, 1.3033162355422974, 1.1735968589782715]</t>
  </si>
  <si>
    <t>MD2</t>
  </si>
  <si>
    <t>I am a widower fellow back so as to make the colour of his hair the squat</t>
  </si>
  <si>
    <t>[5.4784, 4.3364, 4.1702, 3.4020, 2.8157, 2.4640, 2.6634, 1.8027, 1.8038, 1.6509, 2.0273, 1.0841, 1.4509, 1.5990, 1.4506, 1.9652, 1.4170, 1.2989, 1.3209, 0.9687, 1.3484, 1.2076, 1.4099, 0.9793, 1.8807, 1.4276, 0.8806, 1.1357, 1.3131, 1.1984, 1.0138, 1.2683, 1.1023, 1.2922, 1.1170, 1.7148, 1.0201]</t>
  </si>
  <si>
    <t>MD3</t>
  </si>
  <si>
    <t>I am not still so short a theory as to me from a time in his and</t>
  </si>
  <si>
    <t>[6.123669624328613, 4.831771373748779, 4.264039993286133, 3.392530918121338, 2.037153720855713, 2.785430431365967, 2.206280469894409, 2.089057445526123, 1.7780344486236572, 0.9723502397537231, 1.012768030166626, 1.9203325510025024, 1.4464738368988037, 0.8021913766860962, 1.0674508810043335, 0.5337871313095093, 0.8344894647598267, 1.2660828828811646, 0.8350681066513062, 0.8335259556770325, 0.8738487958908081, 0.6126617193222046, 0.7993009090423584, 0.5190911293029785, 0.8022850751876831, 0.9172399640083313, 0.7922387719154358, 0.49272099137306213, 0.6341560482978821, 0.39427825808525085, 0.6258032321929932, 0.35374560952186584, 0.8568776249885559, 0.743401288986206, 0.6706252098083496, 0.8031371831893921, 0.5033905506134033, 0.9021749496459961, 0.5931447744369507, 1.0572882890701294, 0.5101035833358765, 0.6064177751541138]</t>
  </si>
  <si>
    <t>MD4</t>
  </si>
  <si>
    <t>I am a man of honour and your address had been placed out in such a way</t>
  </si>
  <si>
    <t>[5.423984527587891, 4.837701320648193, 4.581223964691162, 3.313337564468384, 3.160945415496826, 2.047855854034424, 2.4488115310668945, 1.7401589155197144, 1.3378978967666626, 1.379499077796936, 1.5373585224151611, 1.646071434020996, 1.339807391166687, 1.503422498703003, 1.2106541395187378, 0.9565264582633972, 1.1719008684158325, 1.2317862510681152, 1.366029977798462, 1.3555216789245605, 1.2036257982254028, 1.3300917148590088, 1.1953107118606567, 1.005388855934143, 0.9427382946014404, 0.8093836307525635, 0.6412863731384277, 1.148564338684082, 1.4199649095535278, 0.9534577131271362, 1.4027656316757202, 1.5734344720840454, 1.1444412469863892, 1.279239296913147, 0.7881304621696472, 1.0215457677841187]</t>
  </si>
  <si>
    <t>MD7</t>
  </si>
  <si>
    <t>I am exceptionally strong in the fingers than the time of a man who is dazed with</t>
  </si>
  <si>
    <t>[4.55866813659668, 4.5118818283081055, 3.7089552879333496, 3.2673027515411377, 2.6609015464782715, 2.1169638633728027, 2.4647316932678223, 1.877142310142517, 1.7882418632507324, 1.736289381980896, 1.086898922920227, 1.010858416557312, 1.4986175298690796, 1.4130271673202515, 1.622623085975647, 1.2726311683654785, 1.9077664613723755, 1.4587405920028687, 1.200427532196045, 1.1258400678634644, 1.3236945867538452]</t>
  </si>
  <si>
    <t>MD14</t>
  </si>
  <si>
    <t>yes</t>
  </si>
  <si>
    <t>I am right on a friendly footing for some years ago to a narrative of your consideration</t>
  </si>
  <si>
    <t>[5.6374077796936035, 5.609399318695068, 3.998560905456543, 3.7446699142456055, 3.0853724479675293, 2.5532703399658203, 2.1444294452667236, 2.0961904525756836, 1.5263690948486328, 1.2783167362213135, 1.4615947008132935, 1.2337887287139893, 1.375186800956726, 1.315974473953247, 1.4252363443374634, 1.0029984712600708, 1.1937329769134521, 1.0046401023864746, 0.8167747259140015, 0.9565801620483398, 1.0566092729568481, 1.0143492221832275, 1.1623855829238892, 1.0791174173355103, 1.0672247409820557, 1.1432855129241943, 0.7695147395133972, 1.227702021598816, 1.3166183233261108, 1.0655330419540405, 1.298848271369934, 1.2047245502471924, 1.0317288637161255, 0.7856151461601257, 1.0247914791107178, 1.341372013092041]</t>
  </si>
  <si>
    <t>MD15</t>
  </si>
  <si>
    <t>I am not retained by the police to supply their deficiencies of the pleasent and yet their</t>
  </si>
  <si>
    <t>[5.080650329589844, 4.189935207366943, 4.2636494636535645, 2.3214356899261475, 1.8698192834854126, 1.5425026416778564, 1.7703176736831665, 1.375065803527832, 1.1068741083145142, 0.7219143509864807, 0.7049691677093506, 1.0273127555847168, 0.8271183967590332, 1.098909854888916, 1.1278212070465088, 0.5621923804283142, 1.1104854345321655, 0.7396961450576782, 1.110439419746399, 1.0377932786941528, 0.5883913636207581, 0.8023940920829773, 0.7871618866920471, 0.6751571297645569, 0.88067626953125]</t>
  </si>
  <si>
    <t>MD16</t>
  </si>
  <si>
    <t>I am afraid that you have a little supper began to me that it was a false</t>
  </si>
  <si>
    <t>[6.553985595703125, 5.290506362915039, 5.54998779296875, 4.52833890914917, 5.395366668701172, 4.908391952514648, 4.449011325836182, 4.664216041564941, 5.142319202423096, 4.870119571685791, 4.696858882904053, 4.342876434326172, 3.8932130336761475, 4.59267520904541, 4.144627571105957, 3.823434591293335, 4.453559398651123, 4.288848876953125, 3.5621893405914307, 4.076288223266602, 3.846417188644409, 3.8435442447662354, 3.878615617752075, 3.838580369949341, 4.315163612365723, 4.095180511474609, 3.8911964893341064, 3.9379751682281494]</t>
  </si>
  <si>
    <t>MD17</t>
  </si>
  <si>
    <t>I am to give you an opinion upon the subject in the course of a day or</t>
  </si>
  <si>
    <t>[5.746330261230469, 6.145336151123047, 5.239573001861572, 5.755710601806641, 4.857016086578369, 5.18962287902832, 4.737069129943848, 4.407863140106201, 4.430600643157959, 4.090978622436523, 4.122856140136719, 3.800719976425171, 3.8960986137390137, 3.9614717960357666, 3.7384700775146484, 3.408499002456665, 3.3000357151031494, 3.2326366901397705, 3.1097028255462646, 3.0067615509033203, 2.832122802734375, 3.0921285152435303, 2.940450668334961, 2.47951078414917, 2.6156630516052246, 2.629467725753784, 2.2940683364868164, 2.4210243225097656, 2.3489222526550293, 1.8688057661056519, 2.059358835220337, 2.1572766304016113, 2.5000834465026855, 1.7330081462860107, 1.9237549304962158, 1.355115532875061, 1.828851342201233, 1.5666636228561401, 1.4300878047943115, 1.787577748298645, 1.4768900871276855, 1.6254781484603882, 1.4654988050460815, 1.428389072418213, 1.0090962648391724, 1.5894612073898315, 1.2920711040496826, 1.286201000213623, 0.9411027431488037, 1.2017979621887207, 1.2091748714447021, 0.8405269384384155, 1.2936104536056519, 1.610634684562683, 0.7564862370491028, 1.237911343574524, 1.2696993350982666, 1.6901522874832153, 1.132062554359436, 1.0198802947998047, 1.0891844034194946, 1.030326008796692, 1.047659993171692, 0.7883561849594116]</t>
  </si>
  <si>
    <t>MD18</t>
  </si>
  <si>
    <t>[5.956544871, 4.919525402, 4.905601148, 4.846706499, 4.764659772, 4.634121691, 4.592479337, 4.467514221, 4.524223422, 4.609688526, 4.463065133, 4.479755148, 4.391313116, 4.318530941, 4.388769596, 4.117184019, 3.852035739, 3.560123098, 3.593171037, 3.604433737, 3.652438596, 3.743885933, 3.763549359, 3.648141104, 3.660352774, 3.407662545, 3.363630953, 3.120972268, 3.198839835, 3.107579164, 2.97344394, 2.779266184, 2.78895966, 2.671419793, 2.598793373, 2.306309293, 2.253363492, 2.198201781, 2.144975379, 2.222474611, 2.19520273, 2.039005891, 1.913818672, 1.892871151, 1.616961339, 1.583668025, 1.551923173, 1.336076198, 1.087646717, 0.913818057, 1.359302366, 1.759981074, 1.6762821679, 1.459324598]</t>
  </si>
  <si>
    <t>MD5</t>
  </si>
  <si>
    <t>I am a man who will certainly get seven penal servitude that the circunstances which have an</t>
  </si>
  <si>
    <t>MD6</t>
  </si>
  <si>
    <t>I am a man who takes very little exercise upon the matter of the trouser furniture above</t>
  </si>
  <si>
    <t>MD8</t>
  </si>
  <si>
    <t>I am make notes upon anything which you might tell us to go over the cleverness of</t>
  </si>
  <si>
    <t>MD9</t>
  </si>
  <si>
    <t>I am a very stay-at-home and as my business came to me instead of my having to</t>
  </si>
  <si>
    <t>MD10</t>
  </si>
  <si>
    <t>MD11</t>
  </si>
  <si>
    <t>MD12</t>
  </si>
  <si>
    <t>I am sure that you inquired your way merely in order that you might see him without</t>
  </si>
  <si>
    <t>MD13</t>
  </si>
  <si>
    <t xml:space="preserve">I am sure of of of of of </t>
  </si>
  <si>
    <t>MD22</t>
  </si>
  <si>
    <t>MD23</t>
  </si>
  <si>
    <t>MD24</t>
  </si>
  <si>
    <t>MD25</t>
  </si>
  <si>
    <t>MD26</t>
  </si>
  <si>
    <t>MD27</t>
  </si>
  <si>
    <t>MD28</t>
  </si>
  <si>
    <t>MD29</t>
  </si>
  <si>
    <t>MD30</t>
  </si>
  <si>
    <t>MD31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</si>
</sst>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i/>
      <sz val="14"/>
      <color rgb="FFffffff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c7c7c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ededed"/>
      </patternFill>
    </fill>
    <fill>
      <patternFill patternType="solid">
        <fgColor rgb="FFdbdbdb"/>
      </patternFill>
    </fill>
  </fills>
  <borders count="1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0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 vertical="top"/>
    </xf>
    <xf xfId="0" numFmtId="0" borderId="2" applyBorder="1" fontId="1" applyFont="1" fillId="2" applyFill="1" applyAlignment="1">
      <alignment horizontal="center" vertical="top"/>
    </xf>
    <xf xfId="0" numFmtId="0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4" applyNumberFormat="1" borderId="5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4" applyNumberFormat="1" borderId="7" applyBorder="1" fontId="1" applyFont="1" fillId="2" applyFill="1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0" borderId="1" applyBorder="1" fontId="2" applyFont="1" fillId="2" applyFill="1" applyAlignment="1">
      <alignment horizontal="center" vertical="top"/>
    </xf>
    <xf xfId="0" numFmtId="0" borderId="8" applyBorder="1" fontId="1" applyFont="1" fillId="0" applyAlignment="1">
      <alignment horizontal="left"/>
    </xf>
    <xf xfId="0" numFmtId="0" borderId="9" applyBorder="1" fontId="3" applyFont="1" fillId="0" applyAlignment="1">
      <alignment horizontal="center" vertical="top"/>
    </xf>
    <xf xfId="0" numFmtId="0" borderId="9" applyBorder="1" fontId="3" applyFont="1" fillId="0" applyAlignment="1">
      <alignment horizontal="center"/>
    </xf>
    <xf xfId="0" numFmtId="0" borderId="10" applyBorder="1" fontId="1" applyFont="1" fillId="2" applyFill="1" applyAlignment="1">
      <alignment horizontal="center"/>
    </xf>
    <xf xfId="0" numFmtId="0" borderId="11" applyBorder="1" fontId="1" applyFont="1" fillId="2" applyFill="1" applyAlignment="1">
      <alignment horizontal="center"/>
    </xf>
    <xf xfId="0" numFmtId="0" borderId="12" applyBorder="1" fontId="1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4" applyNumberFormat="1" borderId="6" applyBorder="1" fontId="4" applyFont="1" fillId="2" applyFill="1" applyAlignment="1">
      <alignment horizontal="center"/>
    </xf>
    <xf xfId="0" numFmtId="3" applyNumberFormat="1" borderId="6" applyBorder="1" fontId="4" applyFont="1" fillId="2" applyFill="1" applyAlignment="1">
      <alignment horizontal="center"/>
    </xf>
    <xf xfId="0" numFmtId="0" borderId="13" applyBorder="1" fontId="1" applyFont="1" fillId="2" applyFill="1" applyAlignment="1">
      <alignment horizontal="center"/>
    </xf>
    <xf xfId="0" numFmtId="4" applyNumberFormat="1" borderId="13" applyBorder="1" fontId="1" applyFont="1" fillId="2" applyFill="1" applyAlignment="1">
      <alignment horizontal="center"/>
    </xf>
    <xf xfId="0" numFmtId="3" applyNumberFormat="1" borderId="13" applyBorder="1" fontId="1" applyFont="1" fillId="2" applyFill="1" applyAlignment="1">
      <alignment horizontal="center"/>
    </xf>
    <xf xfId="0" numFmtId="4" applyNumberFormat="1" borderId="12" applyBorder="1" fontId="1" applyFont="1" fillId="2" applyFill="1" applyAlignment="1">
      <alignment horizontal="center"/>
    </xf>
    <xf xfId="0" numFmtId="0" borderId="10" applyBorder="1" fontId="2" applyFont="1" fillId="2" applyFill="1" applyAlignment="1">
      <alignment horizontal="center"/>
    </xf>
    <xf xfId="0" numFmtId="0" borderId="14" applyBorder="1" fontId="1" applyFont="1" fillId="2" applyFill="1" applyAlignment="1">
      <alignment horizontal="center"/>
    </xf>
    <xf xfId="0" numFmtId="0" borderId="8" applyBorder="1" fontId="5" applyFont="1" fillId="2" applyFill="1" applyAlignment="1">
      <alignment horizontal="center"/>
    </xf>
    <xf xfId="0" numFmtId="3" applyNumberFormat="1" borderId="14" applyBorder="1" fontId="5" applyFont="1" fillId="2" applyFill="1" applyAlignment="1">
      <alignment horizontal="center"/>
    </xf>
    <xf xfId="0" numFmtId="4" applyNumberFormat="1" borderId="14" applyBorder="1" fontId="5" applyFont="1" fillId="2" applyFill="1" applyAlignment="1">
      <alignment horizontal="center"/>
    </xf>
    <xf xfId="0" numFmtId="3" applyNumberFormat="1" borderId="8" applyBorder="1" fontId="5" applyFont="1" fillId="2" applyFill="1" applyAlignment="1">
      <alignment horizontal="center"/>
    </xf>
    <xf xfId="0" numFmtId="4" applyNumberFormat="1" borderId="8" applyBorder="1" fontId="5" applyFont="1" fillId="2" applyFill="1" applyAlignment="1">
      <alignment horizontal="center"/>
    </xf>
    <xf xfId="0" numFmtId="3" applyNumberFormat="1" borderId="4" applyBorder="1" fontId="5" applyFont="1" fillId="2" applyFill="1" applyAlignment="1">
      <alignment horizontal="center"/>
    </xf>
    <xf xfId="0" numFmtId="4" applyNumberFormat="1" borderId="4" applyBorder="1" fontId="5" applyFont="1" fillId="2" applyFill="1" applyAlignment="1">
      <alignment horizontal="center"/>
    </xf>
    <xf xfId="0" numFmtId="0" borderId="14" applyBorder="1" fontId="2" applyFont="1" fillId="2" applyFill="1" applyAlignment="1">
      <alignment horizontal="center"/>
    </xf>
    <xf xfId="0" numFmtId="0" borderId="15" applyBorder="1" fontId="3" applyFont="1" fillId="3" applyFill="1" applyAlignment="1">
      <alignment horizontal="left"/>
    </xf>
    <xf xfId="0" numFmtId="0" borderId="15" applyBorder="1" fontId="3" applyFont="1" fillId="3" applyFill="1" applyAlignment="1">
      <alignment horizontal="left"/>
    </xf>
    <xf xfId="0" numFmtId="3" applyNumberFormat="1" borderId="15" applyBorder="1" fontId="3" applyFont="1" fillId="3" applyFill="1" applyAlignment="1">
      <alignment horizontal="right"/>
    </xf>
    <xf xfId="0" numFmtId="4" applyNumberFormat="1" borderId="15" applyBorder="1" fontId="3" applyFont="1" fillId="3" applyFill="1" applyAlignment="1">
      <alignment horizontal="right"/>
    </xf>
    <xf xfId="0" numFmtId="0" borderId="9" applyBorder="1" fontId="3" applyFont="1" fillId="0" applyAlignment="1">
      <alignment horizontal="left"/>
    </xf>
    <xf xfId="0" numFmtId="0" borderId="15" applyBorder="1" fontId="3" applyFont="1" fillId="4" applyFill="1" applyAlignment="1">
      <alignment horizontal="left"/>
    </xf>
    <xf xfId="0" numFmtId="0" borderId="15" applyBorder="1" fontId="3" applyFont="1" fillId="4" applyFill="1" applyAlignment="1">
      <alignment horizontal="left"/>
    </xf>
    <xf xfId="0" numFmtId="3" applyNumberFormat="1" borderId="15" applyBorder="1" fontId="3" applyFont="1" fillId="4" applyFill="1" applyAlignment="1">
      <alignment horizontal="right"/>
    </xf>
    <xf xfId="0" numFmtId="4" applyNumberFormat="1" borderId="15" applyBorder="1" fontId="3" applyFont="1" fillId="4" applyFill="1" applyAlignment="1">
      <alignment horizontal="right"/>
    </xf>
    <xf xfId="0" numFmtId="0" borderId="15" applyBorder="1" fontId="3" applyFont="1" fillId="3" applyFill="1" applyAlignment="1">
      <alignment horizontal="center"/>
    </xf>
    <xf xfId="0" numFmtId="0" borderId="9" applyBorder="1" fontId="6" applyFont="1" fillId="0" applyAlignment="1">
      <alignment horizontal="left"/>
    </xf>
    <xf xfId="0" numFmtId="3" applyNumberFormat="1" borderId="9" applyBorder="1" fontId="7" applyFont="1" fillId="0" applyAlignment="1">
      <alignment horizontal="right"/>
    </xf>
    <xf xfId="0" numFmtId="4" applyNumberFormat="1" borderId="15" applyBorder="1" fontId="3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9" applyBorder="1" fontId="3" applyFont="1" fillId="0" applyAlignment="1">
      <alignment horizontal="right"/>
    </xf>
    <xf xfId="0" numFmtId="4" applyNumberFormat="1" borderId="9" applyBorder="1" fontId="3" applyFont="1" fillId="0" applyAlignment="1">
      <alignment horizontal="right"/>
    </xf>
    <xf xfId="0" numFmtId="0" borderId="15" applyBorder="1" fontId="3" applyFont="1" fillId="5" applyFill="1" applyAlignment="1">
      <alignment horizontal="left"/>
    </xf>
    <xf xfId="0" numFmtId="0" borderId="15" applyBorder="1" fontId="3" applyFont="1" fillId="5" applyFill="1" applyAlignment="1">
      <alignment horizontal="left"/>
    </xf>
    <xf xfId="0" numFmtId="3" applyNumberFormat="1" borderId="15" applyBorder="1" fontId="3" applyFont="1" fillId="5" applyFill="1" applyAlignment="1">
      <alignment horizontal="right"/>
    </xf>
    <xf xfId="0" numFmtId="4" applyNumberFormat="1" borderId="15" applyBorder="1" fontId="3" applyFont="1" fillId="5" applyFill="1" applyAlignment="1">
      <alignment horizontal="right"/>
    </xf>
    <xf xfId="0" numFmtId="0" borderId="15" applyBorder="1" fontId="3" applyFont="1" fillId="6" applyFill="1" applyAlignment="1">
      <alignment horizontal="left"/>
    </xf>
    <xf xfId="0" numFmtId="0" borderId="15" applyBorder="1" fontId="3" applyFont="1" fillId="6" applyFill="1" applyAlignment="1">
      <alignment horizontal="left"/>
    </xf>
    <xf xfId="0" numFmtId="3" applyNumberFormat="1" borderId="15" applyBorder="1" fontId="3" applyFont="1" fillId="6" applyFill="1" applyAlignment="1">
      <alignment horizontal="right"/>
    </xf>
    <xf xfId="0" numFmtId="4" applyNumberFormat="1" borderId="15" applyBorder="1" fontId="3" applyFont="1" fillId="6" applyFill="1" applyAlignment="1">
      <alignment horizontal="right"/>
    </xf>
    <xf xfId="0" numFmtId="3" applyNumberFormat="1" borderId="15" applyBorder="1" fontId="3" applyFont="1" fillId="5" applyFill="1" applyAlignment="1">
      <alignment horizontal="left"/>
    </xf>
    <xf xfId="0" numFmtId="3" applyNumberFormat="1" borderId="15" applyBorder="1" fontId="3" applyFont="1" fillId="6" applyFill="1" applyAlignment="1">
      <alignment horizontal="left"/>
    </xf>
    <xf xfId="0" numFmtId="0" borderId="9" applyBorder="1" fontId="3" applyFont="1" fillId="0" applyAlignment="1">
      <alignment horizontal="left"/>
    </xf>
    <xf xfId="0" numFmtId="4" applyNumberFormat="1" borderId="15" applyBorder="1" fontId="3" applyFont="1" fillId="5" applyFill="1" applyAlignment="1">
      <alignment horizontal="left"/>
    </xf>
    <xf xfId="0" numFmtId="4" applyNumberFormat="1" borderId="15" applyBorder="1" fontId="3" applyFont="1" fillId="6" applyFill="1" applyAlignment="1">
      <alignment horizontal="left"/>
    </xf>
    <xf xfId="0" numFmtId="4" applyNumberFormat="1" borderId="9" applyBorder="1" fontId="7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L32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" width="10.719285714285713" customWidth="1" bestFit="1"/>
    <col min="2" max="2" style="2" width="46.43357142857143" customWidth="1" bestFit="1"/>
    <col min="3" max="3" style="2" width="9.147857142857141" customWidth="1" bestFit="1"/>
    <col min="4" max="4" style="2" width="19.14785714285714" customWidth="1" bestFit="1"/>
    <col min="5" max="5" style="2" width="17.576428571428572" customWidth="1" bestFit="1"/>
    <col min="6" max="6" style="68" width="12.862142857142858" customWidth="1" bestFit="1"/>
    <col min="7" max="7" style="69" width="15.862142857142858" customWidth="1" bestFit="1"/>
    <col min="8" max="8" style="68" width="13.290714285714287" customWidth="1" bestFit="1"/>
    <col min="9" max="9" style="68" width="16.290714285714284" customWidth="1" bestFit="1"/>
    <col min="10" max="10" style="2" width="16.290714285714284" customWidth="1" bestFit="1"/>
    <col min="11" max="11" style="2" width="18.862142857142857" customWidth="1" bestFit="1"/>
    <col min="12" max="12" style="2" width="12.862142857142858" customWidth="1" bestFit="1"/>
    <col min="13" max="13" style="69" width="11.719285714285713" customWidth="1" bestFit="1"/>
    <col min="14" max="14" style="68" width="10.862142857142858" customWidth="1" bestFit="1"/>
    <col min="15" max="15" style="68" width="11.43357142857143" customWidth="1" bestFit="1"/>
    <col min="16" max="16" style="68" width="15.43357142857143" customWidth="1" bestFit="1"/>
    <col min="17" max="17" style="69" width="11.43357142857143" customWidth="1" bestFit="1"/>
    <col min="18" max="18" style="2" width="83.14785714285713" customWidth="1" bestFit="1"/>
    <col min="19" max="19" style="2" width="596.4335714285714" customWidth="1" bestFit="1"/>
    <col min="20" max="20" style="2" width="13.576428571428572" customWidth="1" bestFit="1"/>
    <col min="21" max="21" style="2" width="13.576428571428572" customWidth="1" bestFit="1"/>
    <col min="22" max="22" style="2" width="13.576428571428572" customWidth="1" bestFit="1"/>
    <col min="23" max="23" style="2" width="13.576428571428572" customWidth="1" bestFit="1"/>
    <col min="24" max="24" style="2" width="13.576428571428572" customWidth="1" bestFit="1"/>
    <col min="25" max="25" style="2" width="13.576428571428572" customWidth="1" bestFit="1"/>
    <col min="26" max="26" style="2" width="13.576428571428572" customWidth="1" bestFit="1"/>
    <col min="27" max="27" style="2" width="13.576428571428572" customWidth="1" bestFit="1"/>
    <col min="28" max="28" style="2" width="13.576428571428572" customWidth="1" bestFit="1"/>
    <col min="29" max="29" style="2" width="13.576428571428572" customWidth="1" bestFit="1"/>
    <col min="30" max="30" style="2" width="13.576428571428572" customWidth="1" bestFit="1"/>
    <col min="31" max="31" style="2" width="13.576428571428572" customWidth="1" bestFit="1"/>
    <col min="32" max="32" style="2" width="13.576428571428572" customWidth="1" bestFit="1"/>
    <col min="33" max="33" style="2" width="13.576428571428572" customWidth="1" bestFit="1"/>
    <col min="34" max="34" style="2" width="13.576428571428572" customWidth="1" bestFit="1"/>
    <col min="35" max="35" style="2" width="13.576428571428572" customWidth="1" bestFit="1"/>
    <col min="36" max="36" style="2" width="13.576428571428572" customWidth="1" bestFit="1"/>
    <col min="37" max="37" style="2" width="13.576428571428572" customWidth="1" bestFit="1"/>
    <col min="38" max="38" style="2" width="13.576428571428572" customWidth="1" bestFit="1"/>
    <col min="39" max="39" style="2" width="13.576428571428572" customWidth="1" bestFit="1"/>
    <col min="40" max="40" style="2" width="13.576428571428572" customWidth="1" bestFit="1"/>
    <col min="41" max="41" style="2" width="13.576428571428572" customWidth="1" bestFit="1"/>
    <col min="42" max="42" style="2" width="13.576428571428572" customWidth="1" bestFit="1"/>
    <col min="43" max="43" style="2" width="13.576428571428572" customWidth="1" bestFit="1"/>
    <col min="44" max="44" style="2" width="13.576428571428572" customWidth="1" bestFit="1"/>
    <col min="45" max="45" style="2" width="13.576428571428572" customWidth="1" bestFit="1"/>
    <col min="46" max="46" style="2" width="13.576428571428572" customWidth="1" bestFit="1"/>
    <col min="47" max="47" style="2" width="13.576428571428572" customWidth="1" bestFit="1"/>
    <col min="48" max="48" style="2" width="13.576428571428572" customWidth="1" bestFit="1"/>
    <col min="49" max="49" style="2" width="13.576428571428572" customWidth="1" bestFit="1"/>
    <col min="50" max="50" style="2" width="13.576428571428572" customWidth="1" bestFit="1"/>
    <col min="51" max="51" style="2" width="13.576428571428572" customWidth="1" bestFit="1"/>
    <col min="52" max="52" style="2" width="13.576428571428572" customWidth="1" bestFit="1"/>
    <col min="53" max="53" style="2" width="13.576428571428572" customWidth="1" bestFit="1"/>
    <col min="54" max="54" style="2" width="13.576428571428572" customWidth="1" bestFit="1"/>
    <col min="55" max="55" style="2" width="13.576428571428572" customWidth="1" bestFit="1"/>
    <col min="56" max="56" style="2" width="13.576428571428572" customWidth="1" bestFit="1"/>
    <col min="57" max="57" style="2" width="13.576428571428572" customWidth="1" bestFit="1"/>
    <col min="58" max="58" style="2" width="13.576428571428572" customWidth="1" bestFit="1"/>
    <col min="59" max="59" style="2" width="13.576428571428572" customWidth="1" bestFit="1"/>
    <col min="60" max="60" style="2" width="13.576428571428572" customWidth="1" bestFit="1"/>
    <col min="61" max="61" style="2" width="13.576428571428572" customWidth="1" bestFit="1"/>
    <col min="62" max="62" style="2" width="13.576428571428572" customWidth="1" bestFit="1"/>
    <col min="63" max="63" style="2" width="13.576428571428572" customWidth="1" bestFit="1"/>
    <col min="64" max="64" style="2" width="13.576428571428572" customWidth="1" bestFit="1"/>
    <col min="65" max="65" style="2" width="13.576428571428572" customWidth="1" bestFit="1"/>
    <col min="66" max="66" style="2" width="13.576428571428572" customWidth="1" bestFit="1"/>
    <col min="67" max="67" style="2" width="13.576428571428572" customWidth="1" bestFit="1"/>
    <col min="68" max="68" style="2" width="13.576428571428572" customWidth="1" bestFit="1"/>
    <col min="69" max="69" style="2" width="13.576428571428572" customWidth="1" bestFit="1"/>
    <col min="70" max="70" style="2" width="13.576428571428572" customWidth="1" bestFit="1"/>
    <col min="71" max="71" style="2" width="13.576428571428572" customWidth="1" bestFit="1"/>
    <col min="72" max="72" style="2" width="13.576428571428572" customWidth="1" bestFit="1"/>
    <col min="73" max="73" style="2" width="13.576428571428572" customWidth="1" bestFit="1"/>
    <col min="74" max="74" style="2" width="13.576428571428572" customWidth="1" bestFit="1"/>
    <col min="75" max="75" style="2" width="13.576428571428572" customWidth="1" bestFit="1"/>
    <col min="76" max="76" style="2" width="13.576428571428572" customWidth="1" bestFit="1"/>
    <col min="77" max="77" style="2" width="13.576428571428572" customWidth="1" bestFit="1"/>
    <col min="78" max="78" style="2" width="13.576428571428572" customWidth="1" bestFit="1"/>
    <col min="79" max="79" style="2" width="13.576428571428572" customWidth="1" bestFit="1"/>
    <col min="80" max="80" style="2" width="13.576428571428572" customWidth="1" bestFit="1"/>
    <col min="81" max="81" style="2" width="13.576428571428572" customWidth="1" bestFit="1"/>
    <col min="82" max="82" style="2" width="13.576428571428572" customWidth="1" bestFit="1"/>
    <col min="83" max="83" style="2" width="13.576428571428572" customWidth="1" bestFit="1"/>
    <col min="84" max="84" style="2" width="13.576428571428572" customWidth="1" bestFit="1"/>
    <col min="85" max="85" style="2" width="13.576428571428572" customWidth="1" bestFit="1"/>
    <col min="86" max="86" style="2" width="13.576428571428572" customWidth="1" bestFit="1"/>
    <col min="87" max="87" style="2" width="13.576428571428572" customWidth="1" bestFit="1"/>
    <col min="88" max="88" style="2" width="13.576428571428572" customWidth="1" bestFit="1"/>
    <col min="89" max="89" style="2" width="13.576428571428572" customWidth="1" bestFit="1"/>
    <col min="90" max="90" style="2" width="13.576428571428572" customWidth="1" bestFit="1"/>
    <col min="91" max="91" style="2" width="13.576428571428572" customWidth="1" bestFit="1"/>
    <col min="92" max="92" style="2" width="13.576428571428572" customWidth="1" bestFit="1"/>
    <col min="93" max="93" style="2" width="13.576428571428572" customWidth="1" bestFit="1"/>
    <col min="94" max="94" style="2" width="13.576428571428572" customWidth="1" bestFit="1"/>
    <col min="95" max="95" style="2" width="13.576428571428572" customWidth="1" bestFit="1"/>
    <col min="96" max="96" style="2" width="13.576428571428572" customWidth="1" bestFit="1"/>
    <col min="97" max="97" style="2" width="13.576428571428572" customWidth="1" bestFit="1"/>
    <col min="98" max="98" style="2" width="13.576428571428572" customWidth="1" bestFit="1"/>
    <col min="99" max="99" style="2" width="13.576428571428572" customWidth="1" bestFit="1"/>
    <col min="100" max="100" style="2" width="13.576428571428572" customWidth="1" bestFit="1"/>
    <col min="101" max="101" style="2" width="13.576428571428572" customWidth="1" bestFit="1"/>
    <col min="102" max="102" style="2" width="13.576428571428572" customWidth="1" bestFit="1"/>
    <col min="103" max="103" style="2" width="13.576428571428572" customWidth="1" bestFit="1"/>
    <col min="104" max="104" style="2" width="13.576428571428572" customWidth="1" bestFit="1"/>
    <col min="105" max="105" style="2" width="13.576428571428572" customWidth="1" bestFit="1"/>
    <col min="106" max="106" style="2" width="13.576428571428572" customWidth="1" bestFit="1"/>
    <col min="107" max="107" style="2" width="13.576428571428572" customWidth="1" bestFit="1"/>
    <col min="108" max="108" style="2" width="13.576428571428572" customWidth="1" bestFit="1"/>
    <col min="109" max="109" style="2" width="13.576428571428572" customWidth="1" bestFit="1"/>
    <col min="110" max="110" style="2" width="13.576428571428572" customWidth="1" bestFit="1"/>
    <col min="111" max="111" style="2" width="13.576428571428572" customWidth="1" bestFit="1"/>
    <col min="112" max="112" style="2" width="13.576428571428572" customWidth="1" bestFit="1"/>
    <col min="113" max="113" style="2" width="13.576428571428572" customWidth="1" bestFit="1"/>
    <col min="114" max="114" style="2" width="13.576428571428572" customWidth="1" bestFit="1"/>
    <col min="115" max="115" style="2" width="13.576428571428572" customWidth="1" bestFit="1"/>
    <col min="116" max="116" style="2" width="13.576428571428572" customWidth="1" bestFit="1"/>
    <col min="117" max="117" style="2" width="13.576428571428572" customWidth="1" bestFit="1"/>
    <col min="118" max="118" style="2" width="13.576428571428572" customWidth="1" bestFit="1"/>
    <col min="119" max="119" style="2" width="13.576428571428572" customWidth="1" bestFit="1"/>
    <col min="120" max="120" style="2" width="13.576428571428572" customWidth="1" bestFit="1"/>
    <col min="121" max="121" style="2" width="13.576428571428572" customWidth="1" bestFit="1"/>
    <col min="122" max="122" style="2" width="13.576428571428572" customWidth="1" bestFit="1"/>
    <col min="123" max="123" style="2" width="13.576428571428572" customWidth="1" bestFit="1"/>
    <col min="124" max="124" style="2" width="13.576428571428572" customWidth="1" bestFit="1"/>
    <col min="125" max="125" style="2" width="13.576428571428572" customWidth="1" bestFit="1"/>
    <col min="126" max="126" style="2" width="13.576428571428572" customWidth="1" bestFit="1"/>
    <col min="127" max="127" style="2" width="13.576428571428572" customWidth="1" bestFit="1"/>
    <col min="128" max="128" style="2" width="13.576428571428572" customWidth="1" bestFit="1"/>
    <col min="129" max="129" style="2" width="13.576428571428572" customWidth="1" bestFit="1"/>
    <col min="130" max="130" style="2" width="13.576428571428572" customWidth="1" bestFit="1"/>
    <col min="131" max="131" style="2" width="13.576428571428572" customWidth="1" bestFit="1"/>
    <col min="132" max="132" style="2" width="13.576428571428572" customWidth="1" bestFit="1"/>
    <col min="133" max="133" style="2" width="13.576428571428572" customWidth="1" bestFit="1"/>
    <col min="134" max="134" style="2" width="13.576428571428572" customWidth="1" bestFit="1"/>
    <col min="135" max="135" style="2" width="13.576428571428572" customWidth="1" bestFit="1"/>
    <col min="136" max="136" style="2" width="13.576428571428572" customWidth="1" bestFit="1"/>
    <col min="137" max="137" style="2" width="13.576428571428572" customWidth="1" bestFit="1"/>
    <col min="138" max="138" style="2" width="13.576428571428572" customWidth="1" bestFit="1"/>
    <col min="139" max="139" style="2" width="13.576428571428572" customWidth="1" bestFit="1"/>
    <col min="140" max="140" style="2" width="13.576428571428572" customWidth="1" bestFit="1"/>
    <col min="141" max="141" style="2" width="13.576428571428572" customWidth="1" bestFit="1"/>
    <col min="142" max="142" style="2" width="13.576428571428572" customWidth="1" bestFit="1"/>
  </cols>
  <sheetData>
    <row x14ac:dyDescent="0.25" r="1" customHeight="1" ht="19.5">
      <c r="A1" s="3" t="s">
        <v>28</v>
      </c>
      <c r="B1" s="3" t="s">
        <v>29</v>
      </c>
      <c r="C1" s="3" t="s">
        <v>30</v>
      </c>
      <c r="D1" s="4" t="s">
        <v>31</v>
      </c>
      <c r="E1" s="5"/>
      <c r="F1" s="6" t="s">
        <v>32</v>
      </c>
      <c r="G1" s="7"/>
      <c r="H1" s="8"/>
      <c r="I1" s="9"/>
      <c r="J1" s="4" t="s">
        <v>33</v>
      </c>
      <c r="K1" s="10"/>
      <c r="L1" s="10"/>
      <c r="M1" s="11"/>
      <c r="N1" s="12"/>
      <c r="O1" s="12"/>
      <c r="P1" s="12"/>
      <c r="Q1" s="13"/>
      <c r="R1" s="14" t="s">
        <v>34</v>
      </c>
      <c r="S1" s="14" t="s">
        <v>35</v>
      </c>
      <c r="T1" s="15"/>
      <c r="U1" s="15"/>
      <c r="V1" s="15"/>
      <c r="W1" s="16" t="s">
        <v>36</v>
      </c>
      <c r="X1" s="17"/>
      <c r="Y1" s="17"/>
      <c r="Z1" s="1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x14ac:dyDescent="0.25" r="2" customHeight="1" ht="19.5">
      <c r="A2" s="18"/>
      <c r="B2" s="18"/>
      <c r="C2" s="18"/>
      <c r="D2" s="19"/>
      <c r="E2" s="20"/>
      <c r="F2" s="21" t="s">
        <v>37</v>
      </c>
      <c r="G2" s="22"/>
      <c r="H2" s="21" t="s">
        <v>38</v>
      </c>
      <c r="I2" s="23"/>
      <c r="J2" s="19"/>
      <c r="K2" s="24"/>
      <c r="L2" s="24"/>
      <c r="M2" s="25"/>
      <c r="N2" s="26"/>
      <c r="O2" s="26"/>
      <c r="P2" s="26"/>
      <c r="Q2" s="27"/>
      <c r="R2" s="28"/>
      <c r="S2" s="28"/>
      <c r="T2" s="1"/>
      <c r="U2" s="1"/>
      <c r="V2" s="1"/>
      <c r="W2" s="17"/>
      <c r="X2" s="17"/>
      <c r="Y2" s="17"/>
      <c r="Z2" s="1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x14ac:dyDescent="0.25" r="3" customHeight="1" ht="15.6">
      <c r="A3" s="29"/>
      <c r="B3" s="29"/>
      <c r="C3" s="29"/>
      <c r="D3" s="30" t="s">
        <v>0</v>
      </c>
      <c r="E3" s="30" t="s">
        <v>39</v>
      </c>
      <c r="F3" s="31" t="s">
        <v>40</v>
      </c>
      <c r="G3" s="32" t="s">
        <v>41</v>
      </c>
      <c r="H3" s="33" t="s">
        <v>42</v>
      </c>
      <c r="I3" s="33" t="s">
        <v>43</v>
      </c>
      <c r="J3" s="30" t="s">
        <v>44</v>
      </c>
      <c r="K3" s="30" t="s">
        <v>45</v>
      </c>
      <c r="L3" s="30" t="s">
        <v>46</v>
      </c>
      <c r="M3" s="34" t="s">
        <v>47</v>
      </c>
      <c r="N3" s="33" t="s">
        <v>48</v>
      </c>
      <c r="O3" s="35" t="s">
        <v>49</v>
      </c>
      <c r="P3" s="35" t="s">
        <v>50</v>
      </c>
      <c r="Q3" s="36" t="s">
        <v>51</v>
      </c>
      <c r="R3" s="37"/>
      <c r="S3" s="37"/>
      <c r="T3" s="1"/>
      <c r="U3" s="1"/>
      <c r="V3" s="1"/>
      <c r="W3" s="17"/>
      <c r="X3" s="17"/>
      <c r="Y3" s="17"/>
      <c r="Z3" s="1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x14ac:dyDescent="0.25" r="4" customHeight="1" ht="20.25">
      <c r="A4" s="38" t="s">
        <v>52</v>
      </c>
      <c r="B4" s="39">
        <f>_xlfn.CONCAT(A4,"_",W4,"-",X4,"_",F4,"-",G4,"-",H4,"-",I4,"_",Y4,"-",Z4,"_",M4,".pt")</f>
      </c>
      <c r="C4" s="38" t="s">
        <v>9</v>
      </c>
      <c r="D4" s="38" t="s">
        <v>5</v>
      </c>
      <c r="E4" s="38" t="s">
        <v>7</v>
      </c>
      <c r="F4" s="40">
        <v>450</v>
      </c>
      <c r="G4" s="41">
        <v>0.2</v>
      </c>
      <c r="H4" s="40">
        <v>600</v>
      </c>
      <c r="I4" s="40">
        <v>1</v>
      </c>
      <c r="J4" s="38" t="s">
        <v>53</v>
      </c>
      <c r="K4" s="38" t="s">
        <v>10</v>
      </c>
      <c r="L4" s="38" t="s">
        <v>12</v>
      </c>
      <c r="M4" s="41">
        <v>0.001</v>
      </c>
      <c r="N4" s="40">
        <v>200</v>
      </c>
      <c r="O4" s="40">
        <v>10</v>
      </c>
      <c r="P4" s="40">
        <v>30</v>
      </c>
      <c r="Q4" s="41">
        <f>MIN(VALUE(_xlfn.TEXTSPLIT(MID(S4, 2, LEN(S4) - 2), ",", TRUE)))</f>
      </c>
      <c r="R4" s="38" t="s">
        <v>54</v>
      </c>
      <c r="S4" s="38" t="s">
        <v>55</v>
      </c>
      <c r="T4" s="1"/>
      <c r="U4" s="1"/>
      <c r="V4" s="1"/>
      <c r="W4" s="42">
        <f>IFERROR( VLOOKUP(D4,Extra!$A$2:$B$5,2,FALSE), "")</f>
      </c>
      <c r="X4" s="42">
        <f>IFERROR( VLOOKUP(E4,Extra!$D$2:$E$3,2,FALSE), "")</f>
      </c>
      <c r="Y4" s="42">
        <f>IFERROR( VLOOKUP(K4,Extra!$I$2:$J$11,2,FALSE), "")</f>
      </c>
      <c r="Z4" s="42">
        <f>IFERROR( VLOOKUP(L4,Extra!$L$2:$M$11,2,FALSE), "")</f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x14ac:dyDescent="0.25" r="5" customHeight="1" ht="19.5">
      <c r="A5" s="38" t="s">
        <v>56</v>
      </c>
      <c r="B5" s="39">
        <f>_xlfn.CONCAT(A5,"_",W5,"-",X5,"_",F5,"-",G5,"-",H5,"-",I5,"_",Y5,"-",Z5,"_",M5,".pt")</f>
      </c>
      <c r="C5" s="38" t="s">
        <v>9</v>
      </c>
      <c r="D5" s="38" t="s">
        <v>13</v>
      </c>
      <c r="E5" s="38" t="s">
        <v>7</v>
      </c>
      <c r="F5" s="40">
        <v>450</v>
      </c>
      <c r="G5" s="41">
        <v>0.2</v>
      </c>
      <c r="H5" s="40">
        <v>600</v>
      </c>
      <c r="I5" s="40">
        <v>1</v>
      </c>
      <c r="J5" s="38" t="s">
        <v>53</v>
      </c>
      <c r="K5" s="38" t="s">
        <v>10</v>
      </c>
      <c r="L5" s="38" t="s">
        <v>12</v>
      </c>
      <c r="M5" s="41">
        <v>0.001</v>
      </c>
      <c r="N5" s="40">
        <v>200</v>
      </c>
      <c r="O5" s="40">
        <v>10</v>
      </c>
      <c r="P5" s="40">
        <v>23</v>
      </c>
      <c r="Q5" s="41">
        <f>MIN(VALUE(_xlfn.TEXTSPLIT(MID(S5, 2, LEN(S5) - 2), ",", TRUE)))</f>
      </c>
      <c r="R5" s="38" t="s">
        <v>57</v>
      </c>
      <c r="S5" s="38" t="s">
        <v>58</v>
      </c>
      <c r="T5" s="1"/>
      <c r="U5" s="1"/>
      <c r="V5" s="1"/>
      <c r="W5" s="42">
        <f>IFERROR( VLOOKUP(D5,Extra!$A$2:$B$5,2,FALSE), "")</f>
      </c>
      <c r="X5" s="42">
        <f>IFERROR( VLOOKUP(E5,Extra!$D$2:$E$3,2,FALSE), "")</f>
      </c>
      <c r="Y5" s="42">
        <f>IFERROR( VLOOKUP(K5,Extra!$I$2:$J$11,2,FALSE), "")</f>
      </c>
      <c r="Z5" s="42">
        <f>IFERROR( VLOOKUP(L5,Extra!$L$2:$M$11,2,FALSE), "")</f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x14ac:dyDescent="0.25" r="6" customHeight="1" ht="19.5">
      <c r="A6" s="43" t="s">
        <v>59</v>
      </c>
      <c r="B6" s="44">
        <f>_xlfn.CONCAT(A6,"_",W6,"-",X6,"_",F6,"-",G6,"-",H6,"-",I6,"_",Y6,"-",Z6,"_",M6,".pt")</f>
      </c>
      <c r="C6" s="43" t="s">
        <v>9</v>
      </c>
      <c r="D6" s="43" t="s">
        <v>20</v>
      </c>
      <c r="E6" s="43" t="s">
        <v>7</v>
      </c>
      <c r="F6" s="45">
        <v>450</v>
      </c>
      <c r="G6" s="46">
        <v>0.2</v>
      </c>
      <c r="H6" s="45">
        <v>600</v>
      </c>
      <c r="I6" s="45">
        <v>1</v>
      </c>
      <c r="J6" s="43" t="s">
        <v>53</v>
      </c>
      <c r="K6" s="43" t="s">
        <v>10</v>
      </c>
      <c r="L6" s="43" t="s">
        <v>12</v>
      </c>
      <c r="M6" s="46">
        <v>0.001</v>
      </c>
      <c r="N6" s="45">
        <v>200</v>
      </c>
      <c r="O6" s="45">
        <v>10</v>
      </c>
      <c r="P6" s="45">
        <v>18</v>
      </c>
      <c r="Q6" s="46">
        <f>MIN(VALUE(_xlfn.TEXTSPLIT(MID(S6, 2, LEN(S6) - 2), ",", TRUE)))</f>
      </c>
      <c r="R6" s="43" t="s">
        <v>60</v>
      </c>
      <c r="S6" s="43" t="s">
        <v>61</v>
      </c>
      <c r="T6" s="1"/>
      <c r="U6" s="1"/>
      <c r="V6" s="1"/>
      <c r="W6" s="44">
        <f>IFERROR( VLOOKUP(D6,Extra!$A$2:$B$5,2,FALSE), "")</f>
      </c>
      <c r="X6" s="44">
        <f>IFERROR( VLOOKUP(E6,Extra!$D$2:$E$3,2,FALSE), "")</f>
      </c>
      <c r="Y6" s="44">
        <f>IFERROR( VLOOKUP(K6,Extra!$I$2:$J$11,2,FALSE), "")</f>
      </c>
      <c r="Z6" s="44">
        <f>IFERROR( VLOOKUP(L6,Extra!$L$2:$M$11,2,FALSE), "")</f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x14ac:dyDescent="0.25" r="7" customHeight="1" ht="19.5">
      <c r="A7" s="38" t="s">
        <v>62</v>
      </c>
      <c r="B7" s="39">
        <f>_xlfn.CONCAT(A7,"_",W7,"-",X7,"_",F7,"-",G7,"-",H7,"-",I7,"_",Y7,"-",Z7,"_",M7,".pt")</f>
      </c>
      <c r="C7" s="38" t="s">
        <v>9</v>
      </c>
      <c r="D7" s="38" t="s">
        <v>24</v>
      </c>
      <c r="E7" s="38" t="s">
        <v>7</v>
      </c>
      <c r="F7" s="40">
        <v>450</v>
      </c>
      <c r="G7" s="41">
        <v>0.2</v>
      </c>
      <c r="H7" s="40">
        <v>600</v>
      </c>
      <c r="I7" s="40">
        <v>1</v>
      </c>
      <c r="J7" s="38" t="s">
        <v>53</v>
      </c>
      <c r="K7" s="38" t="s">
        <v>10</v>
      </c>
      <c r="L7" s="38" t="s">
        <v>12</v>
      </c>
      <c r="M7" s="41">
        <v>0.001</v>
      </c>
      <c r="N7" s="40">
        <v>200</v>
      </c>
      <c r="O7" s="40">
        <v>10</v>
      </c>
      <c r="P7" s="40">
        <v>37</v>
      </c>
      <c r="Q7" s="41">
        <f>MIN(VALUE(_xlfn.TEXTSPLIT(MID(S7, 2, LEN(S7) - 2), ",", TRUE)))</f>
      </c>
      <c r="R7" s="38" t="s">
        <v>63</v>
      </c>
      <c r="S7" s="47" t="s">
        <v>64</v>
      </c>
      <c r="T7" s="1"/>
      <c r="U7" s="1"/>
      <c r="V7" s="1"/>
      <c r="W7" s="42">
        <f>IFERROR( VLOOKUP(D7,Extra!$A$2:$B$5,2,FALSE), "")</f>
      </c>
      <c r="X7" s="42">
        <f>IFERROR( VLOOKUP(E7,Extra!$D$2:$E$3,2,FALSE), "")</f>
      </c>
      <c r="Y7" s="42">
        <f>IFERROR( VLOOKUP(K7,Extra!$I$2:$J$11,2,FALSE), "")</f>
      </c>
      <c r="Z7" s="42">
        <f>IFERROR( VLOOKUP(L7,Extra!$L$2:$M$11,2,FALSE), "")</f>
      </c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</row>
    <row x14ac:dyDescent="0.25" r="8" customHeight="1" ht="19.5">
      <c r="A8" s="38" t="s">
        <v>65</v>
      </c>
      <c r="B8" s="39">
        <f>_xlfn.CONCAT(A8,"_",W8,"-",X8,"_",F8,"-",G8,"-",H8,"-",I8,"_",Y8,"-",Z8,"_",M8,".pt")</f>
      </c>
      <c r="C8" s="38" t="s">
        <v>9</v>
      </c>
      <c r="D8" s="38" t="s">
        <v>20</v>
      </c>
      <c r="E8" s="38" t="s">
        <v>7</v>
      </c>
      <c r="F8" s="40">
        <v>450</v>
      </c>
      <c r="G8" s="41">
        <v>0.2</v>
      </c>
      <c r="H8" s="40">
        <v>600</v>
      </c>
      <c r="I8" s="40">
        <v>2</v>
      </c>
      <c r="J8" s="38" t="s">
        <v>53</v>
      </c>
      <c r="K8" s="38" t="s">
        <v>10</v>
      </c>
      <c r="L8" s="38" t="s">
        <v>12</v>
      </c>
      <c r="M8" s="41">
        <v>0.001</v>
      </c>
      <c r="N8" s="40">
        <v>200</v>
      </c>
      <c r="O8" s="40">
        <v>10</v>
      </c>
      <c r="P8" s="40">
        <v>22</v>
      </c>
      <c r="Q8" s="41">
        <f>MIN(VALUE(_xlfn.TEXTSPLIT(MID(S8, 2, LEN(S8) - 2), ",", TRUE)))</f>
      </c>
      <c r="R8" s="38" t="s">
        <v>66</v>
      </c>
      <c r="S8" s="38" t="s">
        <v>67</v>
      </c>
      <c r="T8" s="1"/>
      <c r="U8" s="1"/>
      <c r="V8" s="1"/>
      <c r="W8" s="42">
        <f>IFERROR( VLOOKUP(D8,Extra!$A$2:$B$5,2,FALSE), "")</f>
      </c>
      <c r="X8" s="42">
        <f>IFERROR( VLOOKUP(E8,Extra!$D$2:$E$3,2,FALSE), "")</f>
      </c>
      <c r="Y8" s="42">
        <f>IFERROR( VLOOKUP(K8,Extra!$I$2:$J$11,2,FALSE), "")</f>
      </c>
      <c r="Z8" s="42">
        <f>IFERROR( VLOOKUP(L8,Extra!$L$2:$M$11,2,FALSE), "")</f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</row>
    <row x14ac:dyDescent="0.25" r="9" customHeight="1" ht="19.5">
      <c r="A9" s="38" t="s">
        <v>68</v>
      </c>
      <c r="B9" s="39">
        <f>_xlfn.CONCAT(A9,"_",W9,"-",X9,"_",F9,"-",G9,"-",H9,"-",I9,"_",Y9,"-",Z9,"_",M9,".pt")</f>
      </c>
      <c r="C9" s="38" t="s">
        <v>9</v>
      </c>
      <c r="D9" s="38" t="s">
        <v>20</v>
      </c>
      <c r="E9" s="38" t="s">
        <v>7</v>
      </c>
      <c r="F9" s="40">
        <v>450</v>
      </c>
      <c r="G9" s="41">
        <v>0.2</v>
      </c>
      <c r="H9" s="40">
        <v>600</v>
      </c>
      <c r="I9" s="40">
        <v>1</v>
      </c>
      <c r="J9" s="38" t="s">
        <v>69</v>
      </c>
      <c r="K9" s="38" t="s">
        <v>10</v>
      </c>
      <c r="L9" s="38" t="s">
        <v>12</v>
      </c>
      <c r="M9" s="41">
        <v>0.001</v>
      </c>
      <c r="N9" s="40">
        <v>200</v>
      </c>
      <c r="O9" s="40">
        <v>10</v>
      </c>
      <c r="P9" s="40">
        <v>37</v>
      </c>
      <c r="Q9" s="41">
        <f>MIN(VALUE(_xlfn.TEXTSPLIT(MID(S9, 2, LEN(S9) - 2), ",", TRUE)))</f>
      </c>
      <c r="R9" s="38" t="s">
        <v>70</v>
      </c>
      <c r="S9" s="38" t="s">
        <v>71</v>
      </c>
      <c r="T9" s="1"/>
      <c r="U9" s="1"/>
      <c r="V9" s="1"/>
      <c r="W9" s="42">
        <f>IFERROR( VLOOKUP(D9,Extra!$A$2:$B$5,2,FALSE), "")</f>
      </c>
      <c r="X9" s="42">
        <f>IFERROR( VLOOKUP(E9,Extra!$D$2:$E$3,2,FALSE), "")</f>
      </c>
      <c r="Y9" s="42">
        <f>IFERROR( VLOOKUP(K9,Extra!$I$2:$J$11,2,FALSE), "")</f>
      </c>
      <c r="Z9" s="42">
        <f>IFERROR( VLOOKUP(L9,Extra!$L$2:$M$11,2,FALSE), "")</f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</row>
    <row x14ac:dyDescent="0.25" r="10" customHeight="1" ht="19.5">
      <c r="A10" s="38" t="s">
        <v>72</v>
      </c>
      <c r="B10" s="39">
        <f>_xlfn.CONCAT(A10,"_",W10,"-",X10,"_",F10,"-",G10,"-",H10,"-",I10,"_",Y10,"-",Z10,"_",M10,".pt")</f>
      </c>
      <c r="C10" s="38" t="s">
        <v>9</v>
      </c>
      <c r="D10" s="38" t="s">
        <v>20</v>
      </c>
      <c r="E10" s="38" t="s">
        <v>7</v>
      </c>
      <c r="F10" s="40">
        <v>450</v>
      </c>
      <c r="G10" s="40">
        <v>0</v>
      </c>
      <c r="H10" s="40">
        <v>600</v>
      </c>
      <c r="I10" s="40">
        <v>1</v>
      </c>
      <c r="J10" s="38" t="s">
        <v>53</v>
      </c>
      <c r="K10" s="38" t="s">
        <v>10</v>
      </c>
      <c r="L10" s="38" t="s">
        <v>12</v>
      </c>
      <c r="M10" s="41">
        <v>0.001</v>
      </c>
      <c r="N10" s="40">
        <v>200</v>
      </c>
      <c r="O10" s="40">
        <v>10</v>
      </c>
      <c r="P10" s="40">
        <v>26</v>
      </c>
      <c r="Q10" s="41">
        <f>MIN(VALUE(_xlfn.TEXTSPLIT(MID(S10, 2, LEN(S10) - 2), ",", TRUE)))</f>
      </c>
      <c r="R10" s="38" t="s">
        <v>73</v>
      </c>
      <c r="S10" s="38" t="s">
        <v>74</v>
      </c>
      <c r="T10" s="1"/>
      <c r="U10" s="1"/>
      <c r="V10" s="1"/>
      <c r="W10" s="39">
        <f>IFERROR( VLOOKUP(D10,Extra!$A$2:$B$5,2,FALSE), "")</f>
      </c>
      <c r="X10" s="39">
        <f>IFERROR( VLOOKUP(E10,Extra!$D$2:$E$3,2,FALSE), "")</f>
      </c>
      <c r="Y10" s="39">
        <f>IFERROR( VLOOKUP(K10,Extra!$I$2:$J$11,2,FALSE), "")</f>
      </c>
      <c r="Z10" s="39">
        <f>IFERROR( VLOOKUP(L10,Extra!$L$2:$M$11,2,FALSE), "")</f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</row>
    <row x14ac:dyDescent="0.25" r="11" customHeight="1" ht="19.5">
      <c r="A11" s="38" t="s">
        <v>75</v>
      </c>
      <c r="B11" s="39">
        <f>_xlfn.CONCAT(A11,"_",W11,"-",X11,"_",F11,"-",G11,"-",H11,"-",I11,"_",Y11,"-",Z11,"_",M11,".pt")</f>
      </c>
      <c r="C11" s="38" t="s">
        <v>9</v>
      </c>
      <c r="D11" s="38" t="s">
        <v>20</v>
      </c>
      <c r="E11" s="38" t="s">
        <v>7</v>
      </c>
      <c r="F11" s="40">
        <v>450</v>
      </c>
      <c r="G11" s="41">
        <v>0.2</v>
      </c>
      <c r="H11" s="40">
        <v>600</v>
      </c>
      <c r="I11" s="40">
        <v>1</v>
      </c>
      <c r="J11" s="38" t="s">
        <v>53</v>
      </c>
      <c r="K11" s="38" t="s">
        <v>10</v>
      </c>
      <c r="L11" s="38" t="s">
        <v>12</v>
      </c>
      <c r="M11" s="41">
        <v>0.01</v>
      </c>
      <c r="N11" s="40">
        <v>200</v>
      </c>
      <c r="O11" s="40">
        <v>10</v>
      </c>
      <c r="P11" s="40">
        <v>29</v>
      </c>
      <c r="Q11" s="41">
        <f>MIN(VALUE(_xlfn.TEXTSPLIT(MID(S11, 2, LEN(S11) - 2), ",", TRUE)))</f>
      </c>
      <c r="R11" s="38" t="s">
        <v>76</v>
      </c>
      <c r="S11" s="38" t="s">
        <v>77</v>
      </c>
      <c r="T11" s="38"/>
      <c r="U11" s="38"/>
      <c r="V11" s="38"/>
      <c r="W11" s="39">
        <f>IFERROR( VLOOKUP(D11,Extra!$A$2:$B$5,2,FALSE), "")</f>
      </c>
      <c r="X11" s="39">
        <f>IFERROR( VLOOKUP(E11,Extra!$D$2:$E$3,2,FALSE), "")</f>
      </c>
      <c r="Y11" s="39">
        <f>IFERROR( VLOOKUP(K11,Extra!$I$2:$J$11,2,FALSE), "")</f>
      </c>
      <c r="Z11" s="39">
        <f>IFERROR( VLOOKUP(L11,Extra!$L$2:$M$11,2,FALSE), "")</f>
      </c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</row>
    <row x14ac:dyDescent="0.25" r="12" customHeight="1" ht="19.5">
      <c r="A12" s="38" t="s">
        <v>78</v>
      </c>
      <c r="B12" s="39">
        <f>_xlfn.CONCAT(A12,"_",W12,"-",X12,"_",F12,"-",G12,"-",H12,"-",I12,"_",Y12,"-",Z12,"_",M12,".pt")</f>
      </c>
      <c r="C12" s="38" t="s">
        <v>9</v>
      </c>
      <c r="D12" s="38" t="s">
        <v>20</v>
      </c>
      <c r="E12" s="38" t="s">
        <v>7</v>
      </c>
      <c r="F12" s="40">
        <v>450</v>
      </c>
      <c r="G12" s="41">
        <v>0.2</v>
      </c>
      <c r="H12" s="40">
        <v>600</v>
      </c>
      <c r="I12" s="40">
        <v>1</v>
      </c>
      <c r="J12" s="38" t="s">
        <v>53</v>
      </c>
      <c r="K12" s="38" t="s">
        <v>10</v>
      </c>
      <c r="L12" s="38" t="s">
        <v>12</v>
      </c>
      <c r="M12" s="41">
        <v>0.0001</v>
      </c>
      <c r="N12" s="40">
        <v>200</v>
      </c>
      <c r="O12" s="40">
        <v>10</v>
      </c>
      <c r="P12" s="40">
        <v>65</v>
      </c>
      <c r="Q12" s="41">
        <f>MIN(VALUE(_xlfn.TEXTSPLIT(MID(S12, 2, LEN(S12) - 2), ",", TRUE)))</f>
      </c>
      <c r="R12" s="38" t="s">
        <v>79</v>
      </c>
      <c r="S12" s="38" t="s">
        <v>80</v>
      </c>
      <c r="T12" s="38"/>
      <c r="U12" s="38"/>
      <c r="V12" s="38"/>
      <c r="W12" s="39">
        <f>IFERROR( VLOOKUP(D12,Extra!$A$2:$B$5,2,FALSE), "")</f>
      </c>
      <c r="X12" s="39">
        <f>IFERROR( VLOOKUP(E12,Extra!$D$2:$E$3,2,FALSE), "")</f>
      </c>
      <c r="Y12" s="39">
        <f>IFERROR( VLOOKUP(K12,Extra!$I$2:$J$11,2,FALSE), "")</f>
      </c>
      <c r="Z12" s="39">
        <f>IFERROR( VLOOKUP(L12,Extra!$L$2:$M$11,2,FALSE), "")</f>
      </c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</row>
    <row x14ac:dyDescent="0.25" r="13" customHeight="1" ht="19.5">
      <c r="A13" s="38" t="s">
        <v>81</v>
      </c>
      <c r="B13" s="39">
        <f>_xlfn.CONCAT(A13,"_",W13,"-",X13,"_",F13,"-",G13,"-",H13,"-",I13,"_",Y13,"-",Z13,"_",M13,".pt")</f>
      </c>
      <c r="C13" s="38" t="s">
        <v>9</v>
      </c>
      <c r="D13" s="38" t="s">
        <v>20</v>
      </c>
      <c r="E13" s="38" t="s">
        <v>7</v>
      </c>
      <c r="F13" s="40">
        <v>450</v>
      </c>
      <c r="G13" s="41">
        <v>0.2</v>
      </c>
      <c r="H13" s="40">
        <v>300</v>
      </c>
      <c r="I13" s="40">
        <v>4</v>
      </c>
      <c r="J13" s="38" t="s">
        <v>53</v>
      </c>
      <c r="K13" s="38" t="s">
        <v>10</v>
      </c>
      <c r="L13" s="38" t="s">
        <v>12</v>
      </c>
      <c r="M13" s="41">
        <v>0.001</v>
      </c>
      <c r="N13" s="40">
        <v>200</v>
      </c>
      <c r="O13" s="40">
        <v>25</v>
      </c>
      <c r="P13" s="49"/>
      <c r="Q13" s="50">
        <f>MIN(VALUE(_xlfn.TEXTSPLIT(MID(S13, 2, LEN(S13) - 2), ",", TRUE)))</f>
      </c>
      <c r="R13" s="1"/>
      <c r="S13" s="38" t="s">
        <v>82</v>
      </c>
      <c r="T13" s="1"/>
      <c r="U13" s="1"/>
      <c r="V13" s="1"/>
      <c r="W13" s="39">
        <f>IFERROR( VLOOKUP(D13,Extra!$A$2:$B$5,2,FALSE), "")</f>
      </c>
      <c r="X13" s="39">
        <f>IFERROR( VLOOKUP(E13,Extra!$D$2:$E$3,2,FALSE), "")</f>
      </c>
      <c r="Y13" s="39">
        <f>IFERROR( VLOOKUP(K13,Extra!$I$2:$J$11,2,FALSE), "")</f>
      </c>
      <c r="Z13" s="39">
        <f>IFERROR( VLOOKUP(L13,Extra!$L$2:$M$11,2,FALSE), "")</f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</row>
    <row x14ac:dyDescent="0.25" r="14" customHeight="1" ht="19.5">
      <c r="A14" s="1" t="s">
        <v>83</v>
      </c>
      <c r="B14" s="51">
        <f>_xlfn.CONCAT(A18,"_",W18,"-",X18,"_",F18,"-",G18,"-",H18,"-",I18,"_",Y18,"-",Z18,"_",M18,".pt")</f>
      </c>
      <c r="C14" s="1" t="s">
        <v>9</v>
      </c>
      <c r="D14" s="1" t="s">
        <v>5</v>
      </c>
      <c r="E14" s="1" t="s">
        <v>7</v>
      </c>
      <c r="F14" s="52">
        <v>450</v>
      </c>
      <c r="G14" s="53">
        <v>0.2</v>
      </c>
      <c r="H14" s="52">
        <v>600</v>
      </c>
      <c r="I14" s="52">
        <v>2</v>
      </c>
      <c r="J14" s="1"/>
      <c r="K14" s="1" t="s">
        <v>10</v>
      </c>
      <c r="L14" s="1" t="s">
        <v>12</v>
      </c>
      <c r="M14" s="53">
        <v>0.001</v>
      </c>
      <c r="N14" s="52">
        <v>200</v>
      </c>
      <c r="O14" s="52">
        <v>10</v>
      </c>
      <c r="P14" s="52">
        <v>54</v>
      </c>
      <c r="Q14" s="50">
        <f>MIN(VALUE(_xlfn.TEXTSPLIT(MID(S18, 2, LEN(S18) - 2), ",", TRUE)))</f>
      </c>
      <c r="R14" s="1" t="s">
        <v>84</v>
      </c>
      <c r="S14" s="1"/>
      <c r="T14" s="1"/>
      <c r="U14" s="1"/>
      <c r="V14" s="1"/>
      <c r="W14" s="42">
        <f>iferror(vlookup(D14, Extra!$A$2:$B$5, 2, false()), "")</f>
      </c>
      <c r="X14" s="42">
        <f>iferror(vlookup(E14, Extra!$D$2:$E$3, 2, false()), "")</f>
      </c>
      <c r="Y14" s="42">
        <f>iferror(vlookup(K14, Extra!$I$2:$J$11, 2, false()), "")</f>
      </c>
      <c r="Z14" s="42">
        <f>iferror(vlookup(L14, Extra!$L$2:$M$11, 2, false()), "")</f>
      </c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</row>
    <row x14ac:dyDescent="0.25" r="15" customHeight="1" ht="19.5">
      <c r="A15" s="54" t="s">
        <v>85</v>
      </c>
      <c r="B15" s="55">
        <f>_xlfn.CONCAT(A19,"_",W19,"-",X19,"_",F19,"-",G19,"-",H19,"-",I19,"_",Y19,"-",Z19,"_",M19,".pt")</f>
      </c>
      <c r="C15" s="54" t="s">
        <v>9</v>
      </c>
      <c r="D15" s="54" t="s">
        <v>13</v>
      </c>
      <c r="E15" s="54" t="s">
        <v>7</v>
      </c>
      <c r="F15" s="56">
        <v>450</v>
      </c>
      <c r="G15" s="57">
        <v>0.2</v>
      </c>
      <c r="H15" s="56">
        <v>600</v>
      </c>
      <c r="I15" s="56">
        <v>2</v>
      </c>
      <c r="J15" s="54"/>
      <c r="K15" s="54" t="s">
        <v>10</v>
      </c>
      <c r="L15" s="54" t="s">
        <v>12</v>
      </c>
      <c r="M15" s="57">
        <v>0.001</v>
      </c>
      <c r="N15" s="56">
        <v>200</v>
      </c>
      <c r="O15" s="56">
        <v>10</v>
      </c>
      <c r="P15" s="56">
        <v>30</v>
      </c>
      <c r="Q15" s="50">
        <f>MIN(VALUE(_xlfn.TEXTSPLIT(MID(S19, 2, LEN(S19) - 2), ",", TRUE)))</f>
      </c>
      <c r="R15" s="54" t="s">
        <v>86</v>
      </c>
      <c r="S15" s="54"/>
      <c r="T15" s="1"/>
      <c r="U15" s="1"/>
      <c r="V15" s="1"/>
      <c r="W15" s="42">
        <f>iferror(vlookup(D15, Extra!$A$2:$B$5, 2, false()), "")</f>
      </c>
      <c r="X15" s="42">
        <f>iferror(vlookup(E15, Extra!$D$2:$E$3, 2, false()), "")</f>
      </c>
      <c r="Y15" s="42">
        <f>iferror(vlookup(K15, Extra!$I$2:$J$11, 2, false()), "")</f>
      </c>
      <c r="Z15" s="42">
        <f>iferror(vlookup(L15, Extra!$L$2:$M$11, 2, false()), "")</f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</row>
    <row x14ac:dyDescent="0.25" r="16" customHeight="1" ht="19.5">
      <c r="A16" s="54" t="s">
        <v>87</v>
      </c>
      <c r="B16" s="55">
        <f>_xlfn.CONCAT(A20,"_",W20,"-",X20,"_",F20,"-",G20,"-",H20,"-",I20,"_",Y20,"-",Z20,"_",M20,".pt")</f>
      </c>
      <c r="C16" s="54" t="s">
        <v>9</v>
      </c>
      <c r="D16" s="54" t="s">
        <v>24</v>
      </c>
      <c r="E16" s="54" t="s">
        <v>7</v>
      </c>
      <c r="F16" s="56">
        <v>450</v>
      </c>
      <c r="G16" s="57">
        <v>0.2</v>
      </c>
      <c r="H16" s="56">
        <v>600</v>
      </c>
      <c r="I16" s="56">
        <v>2</v>
      </c>
      <c r="J16" s="54"/>
      <c r="K16" s="54" t="s">
        <v>10</v>
      </c>
      <c r="L16" s="54" t="s">
        <v>12</v>
      </c>
      <c r="M16" s="57">
        <v>0.001</v>
      </c>
      <c r="N16" s="56">
        <v>200</v>
      </c>
      <c r="O16" s="56">
        <v>10</v>
      </c>
      <c r="P16" s="56">
        <v>43</v>
      </c>
      <c r="Q16" s="50">
        <f>MIN(VALUE(_xlfn.TEXTSPLIT(MID(S20, 2, LEN(S20) - 2), ",", TRUE)))</f>
      </c>
      <c r="R16" s="54" t="s">
        <v>88</v>
      </c>
      <c r="S16" s="54"/>
      <c r="T16" s="1"/>
      <c r="U16" s="1"/>
      <c r="V16" s="1"/>
      <c r="W16" s="42">
        <f>iferror(vlookup(D16, Extra!$A$2:$B$5, 2, false()), "")</f>
      </c>
      <c r="X16" s="42">
        <f>iferror(vlookup(E16, Extra!$D$2:$E$3, 2, false()), "")</f>
      </c>
      <c r="Y16" s="42">
        <f>iferror(vlookup(K16, Extra!$I$2:$J$11, 2, false()), "")</f>
      </c>
      <c r="Z16" s="42">
        <f>iferror(vlookup(L16, Extra!$L$2:$M$11, 2, false()), "")</f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</row>
    <row x14ac:dyDescent="0.25" r="17" customHeight="1" ht="19.5">
      <c r="A17" s="58" t="s">
        <v>89</v>
      </c>
      <c r="B17" s="59">
        <f>_xlfn.CONCAT(A21,"_",W21,"-",X21,"_",F21,"-",G21,"-",H21,"-",I21,"_",Y21,"-",Z21,"_",M21,".pt")</f>
      </c>
      <c r="C17" s="58" t="s">
        <v>9</v>
      </c>
      <c r="D17" s="58" t="s">
        <v>20</v>
      </c>
      <c r="E17" s="58" t="s">
        <v>7</v>
      </c>
      <c r="F17" s="60">
        <v>250</v>
      </c>
      <c r="G17" s="61">
        <v>0.2</v>
      </c>
      <c r="H17" s="60">
        <v>256</v>
      </c>
      <c r="I17" s="60">
        <v>2</v>
      </c>
      <c r="J17" s="58"/>
      <c r="K17" s="58" t="s">
        <v>10</v>
      </c>
      <c r="L17" s="58" t="s">
        <v>12</v>
      </c>
      <c r="M17" s="61">
        <v>0.001</v>
      </c>
      <c r="N17" s="60">
        <v>200</v>
      </c>
      <c r="O17" s="60">
        <v>10</v>
      </c>
      <c r="P17" s="60">
        <v>52</v>
      </c>
      <c r="Q17" s="50">
        <f>MIN(VALUE(_xlfn.TEXTSPLIT(MID(S21, 2, LEN(S21) - 2), ",", TRUE)))</f>
      </c>
      <c r="R17" s="58" t="s">
        <v>90</v>
      </c>
      <c r="S17" s="58"/>
      <c r="T17" s="1"/>
      <c r="U17" s="1"/>
      <c r="V17" s="1"/>
      <c r="W17" s="42">
        <f>iferror(vlookup(D17, Extra!$A$2:$B$5, 2, false()), "")</f>
      </c>
      <c r="X17" s="42">
        <f>iferror(vlookup(E17, Extra!$D$2:$E$3, 2, false()), "")</f>
      </c>
      <c r="Y17" s="42">
        <f>iferror(vlookup(K17, Extra!$I$2:$J$11, 2, false()), "")</f>
      </c>
      <c r="Z17" s="42">
        <f>iferror(vlookup(L17, Extra!$L$2:$M$11, 2, false()), "")</f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x14ac:dyDescent="0.25" r="18" customHeight="1" ht="19.5">
      <c r="A18" s="54" t="s">
        <v>91</v>
      </c>
      <c r="B18" s="55">
        <f>_xlfn.CONCAT(A22,"_",W22,"-",X22,"_",F22,"-",G22,"-",H22,"-",I22,"_",Y22,"-",Z22,"_",M22,".pt")</f>
      </c>
      <c r="C18" s="54" t="s">
        <v>9</v>
      </c>
      <c r="D18" s="54" t="s">
        <v>13</v>
      </c>
      <c r="E18" s="54" t="s">
        <v>7</v>
      </c>
      <c r="F18" s="56">
        <v>200</v>
      </c>
      <c r="G18" s="57">
        <v>0.2</v>
      </c>
      <c r="H18" s="56">
        <v>256</v>
      </c>
      <c r="I18" s="56">
        <v>1</v>
      </c>
      <c r="J18" s="54"/>
      <c r="K18" s="54" t="s">
        <v>10</v>
      </c>
      <c r="L18" s="54" t="s">
        <v>18</v>
      </c>
      <c r="M18" s="57">
        <v>0.001</v>
      </c>
      <c r="N18" s="56">
        <v>200</v>
      </c>
      <c r="O18" s="56">
        <v>10</v>
      </c>
      <c r="P18" s="62"/>
      <c r="Q18" s="50">
        <f>MIN(VALUE(_xlfn.TEXTSPLIT(MID(S22, 2, LEN(S22) - 2), ",", TRUE)))</f>
      </c>
      <c r="R18" s="54"/>
      <c r="S18" s="54"/>
      <c r="T18" s="1"/>
      <c r="U18" s="1"/>
      <c r="V18" s="1"/>
      <c r="W18" s="42">
        <f>iferror(vlookup(D18, Extra!$A$2:$B$5, 2, false()), "")</f>
      </c>
      <c r="X18" s="42">
        <f>iferror(vlookup(E18, Extra!$D$2:$E$3, 2, false()), "")</f>
      </c>
      <c r="Y18" s="42">
        <f>iferror(vlookup(K18, Extra!$I$2:$J$11, 2, false()), "")</f>
      </c>
      <c r="Z18" s="42">
        <f>iferror(vlookup(L18, Extra!$L$2:$M$11, 2, false()), "")</f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x14ac:dyDescent="0.25" r="19" customHeight="1" ht="19.5">
      <c r="A19" s="58" t="s">
        <v>92</v>
      </c>
      <c r="B19" s="59">
        <f>_xlfn.CONCAT(A23,"_",W23,"-",X23,"_",F23,"-",G23,"-",H23,"-",I23,"_",Y23,"-",Z23,"_",M23,".pt")</f>
      </c>
      <c r="C19" s="58" t="s">
        <v>9</v>
      </c>
      <c r="D19" s="58" t="s">
        <v>13</v>
      </c>
      <c r="E19" s="58" t="s">
        <v>7</v>
      </c>
      <c r="F19" s="60">
        <v>200</v>
      </c>
      <c r="G19" s="61">
        <v>0.2</v>
      </c>
      <c r="H19" s="60">
        <v>256</v>
      </c>
      <c r="I19" s="60">
        <v>1</v>
      </c>
      <c r="J19" s="58"/>
      <c r="K19" s="58" t="s">
        <v>10</v>
      </c>
      <c r="L19" s="58" t="s">
        <v>23</v>
      </c>
      <c r="M19" s="61">
        <v>0.001</v>
      </c>
      <c r="N19" s="60">
        <v>200</v>
      </c>
      <c r="O19" s="60">
        <v>10</v>
      </c>
      <c r="P19" s="63"/>
      <c r="Q19" s="50">
        <f>MIN(VALUE(_xlfn.TEXTSPLIT(MID(S23, 2, LEN(S23) - 2), ",", TRUE)))</f>
      </c>
      <c r="R19" s="58"/>
      <c r="S19" s="58"/>
      <c r="T19" s="1"/>
      <c r="U19" s="1"/>
      <c r="V19" s="1"/>
      <c r="W19" s="42">
        <f>iferror(vlookup(D19, Extra!$A$2:$B$5, 2, false()), "")</f>
      </c>
      <c r="X19" s="42">
        <f>iferror(vlookup(E19, Extra!$D$2:$E$3, 2, false()), "")</f>
      </c>
      <c r="Y19" s="42">
        <f>iferror(vlookup(K19, Extra!$I$2:$J$11, 2, false()), "")</f>
      </c>
      <c r="Z19" s="42">
        <f>iferror(vlookup(L19, Extra!$L$2:$M$11, 2, false()), "")</f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  <row x14ac:dyDescent="0.25" r="20" customHeight="1" ht="19.5">
      <c r="A20" s="1" t="s">
        <v>93</v>
      </c>
      <c r="B20" s="51">
        <f>_xlfn.CONCAT(A24,"_",W24,"-",X24,"_",F24,"-",G24,"-",H24,"-",I24,"_",Y24,"-",Z24,"_",M24,".pt")</f>
      </c>
      <c r="C20" s="1" t="s">
        <v>22</v>
      </c>
      <c r="D20" s="1" t="s">
        <v>24</v>
      </c>
      <c r="E20" s="64" t="s">
        <v>7</v>
      </c>
      <c r="F20" s="52">
        <v>200</v>
      </c>
      <c r="G20" s="53">
        <v>0.2</v>
      </c>
      <c r="H20" s="52">
        <v>300</v>
      </c>
      <c r="I20" s="52">
        <v>1</v>
      </c>
      <c r="J20" s="64"/>
      <c r="K20" s="64" t="s">
        <v>10</v>
      </c>
      <c r="L20" s="64" t="s">
        <v>12</v>
      </c>
      <c r="M20" s="53">
        <v>0.0001</v>
      </c>
      <c r="N20" s="52">
        <v>300</v>
      </c>
      <c r="O20" s="52">
        <v>30</v>
      </c>
      <c r="P20" s="52">
        <v>237</v>
      </c>
      <c r="Q20" s="50">
        <f>MIN(VALUE(_xlfn.TEXTSPLIT(MID(S24, 2, LEN(S24) - 2), ",", TRUE)))</f>
      </c>
      <c r="R20" s="64" t="s">
        <v>94</v>
      </c>
      <c r="S20" s="64"/>
      <c r="T20" s="1"/>
      <c r="U20" s="1"/>
      <c r="V20" s="1"/>
      <c r="W20" s="42">
        <f>iferror(vlookup(D20, Extra!$A$2:$B$5, 2, false()), "")</f>
      </c>
      <c r="X20" s="42">
        <f>iferror(vlookup(E20, Extra!$D$2:$E$3, 2, false()), "")</f>
      </c>
      <c r="Y20" s="42">
        <f>iferror(vlookup(K20, Extra!$I$2:$J$11, 2, false()), "")</f>
      </c>
      <c r="Z20" s="42">
        <f>iferror(vlookup(L20, Extra!$L$2:$M$11, 2, false()), "")</f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38"/>
      <c r="EI20" s="38"/>
      <c r="EJ20" s="38"/>
      <c r="EK20" s="38"/>
      <c r="EL20" s="38"/>
    </row>
    <row x14ac:dyDescent="0.25" r="21" customHeight="1" ht="19.5">
      <c r="A21" s="58" t="s">
        <v>95</v>
      </c>
      <c r="B21" s="59">
        <f>_xlfn.CONCAT(A25,"_",W25,"-",X25,"_",F25,"-",G25,"-",H25,"-",I25,"_",Y25,"-",Z25,"_",M25,".pt")</f>
      </c>
      <c r="C21" s="58" t="s">
        <v>9</v>
      </c>
      <c r="D21" s="58" t="s">
        <v>13</v>
      </c>
      <c r="E21" s="58" t="s">
        <v>7</v>
      </c>
      <c r="F21" s="60">
        <v>450</v>
      </c>
      <c r="G21" s="61">
        <v>0.2</v>
      </c>
      <c r="H21" s="60">
        <v>600</v>
      </c>
      <c r="I21" s="60">
        <v>3</v>
      </c>
      <c r="J21" s="58"/>
      <c r="K21" s="58" t="s">
        <v>10</v>
      </c>
      <c r="L21" s="58" t="s">
        <v>12</v>
      </c>
      <c r="M21" s="61">
        <v>0.001</v>
      </c>
      <c r="N21" s="60">
        <v>200</v>
      </c>
      <c r="O21" s="60">
        <v>10</v>
      </c>
      <c r="P21" s="60">
        <v>16</v>
      </c>
      <c r="Q21" s="50">
        <f>MIN(VALUE(_xlfn.TEXTSPLIT(MID(S25, 2, LEN(S25) - 2), ",", TRUE)))</f>
      </c>
      <c r="R21" s="58" t="s">
        <v>96</v>
      </c>
      <c r="S21" s="58"/>
      <c r="T21" s="1"/>
      <c r="U21" s="1"/>
      <c r="V21" s="1"/>
      <c r="W21" s="42">
        <f>iferror(vlookup(D21, Extra!$A$2:$B$5, 2, false()), "")</f>
      </c>
      <c r="X21" s="42">
        <f>iferror(vlookup(E21, Extra!$D$2:$E$3, 2, false()), "")</f>
      </c>
      <c r="Y21" s="42">
        <f>iferror(vlookup(K21, Extra!$I$2:$J$11, 2, false()), "")</f>
      </c>
      <c r="Z21" s="42">
        <f>iferror(vlookup(L21, Extra!$L$2:$M$11, 2, false()), "")</f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</row>
    <row x14ac:dyDescent="0.25" r="22" customHeight="1" ht="19.5">
      <c r="A22" s="54" t="s">
        <v>97</v>
      </c>
      <c r="B22" s="55">
        <f>_xlfn.CONCAT(A26,"_",W26,"-",X26,"_",F26,"-",G26,"-",H26,"-",I26,"_",Y26,"-",Z26,"_",M26,".pt")</f>
      </c>
      <c r="C22" s="54"/>
      <c r="D22" s="54"/>
      <c r="E22" s="54"/>
      <c r="F22" s="62"/>
      <c r="G22" s="65"/>
      <c r="H22" s="62"/>
      <c r="I22" s="62"/>
      <c r="J22" s="54"/>
      <c r="K22" s="54"/>
      <c r="L22" s="54"/>
      <c r="M22" s="65"/>
      <c r="N22" s="62"/>
      <c r="O22" s="62"/>
      <c r="P22" s="62"/>
      <c r="Q22" s="65"/>
      <c r="R22" s="54"/>
      <c r="S22" s="54"/>
      <c r="T22" s="1"/>
      <c r="U22" s="1"/>
      <c r="V22" s="1"/>
      <c r="W22" s="64"/>
      <c r="X22" s="64"/>
      <c r="Y22" s="64"/>
      <c r="Z22" s="64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</row>
    <row x14ac:dyDescent="0.25" r="23" customHeight="1" ht="19.5">
      <c r="A23" s="58" t="s">
        <v>98</v>
      </c>
      <c r="B23" s="59">
        <f>_xlfn.CONCAT(A27,"_",W27,"-",X27,"_",F27,"-",G27,"-",H27,"-",I27,"_",Y27,"-",Z27,"_",M27,".pt")</f>
      </c>
      <c r="C23" s="58"/>
      <c r="D23" s="58"/>
      <c r="E23" s="58"/>
      <c r="F23" s="63"/>
      <c r="G23" s="66"/>
      <c r="H23" s="63"/>
      <c r="I23" s="63"/>
      <c r="J23" s="58"/>
      <c r="K23" s="58"/>
      <c r="L23" s="58"/>
      <c r="M23" s="66"/>
      <c r="N23" s="63"/>
      <c r="O23" s="63"/>
      <c r="P23" s="63"/>
      <c r="Q23" s="66"/>
      <c r="R23" s="58"/>
      <c r="S23" s="58"/>
      <c r="T23" s="1"/>
      <c r="U23" s="1"/>
      <c r="V23" s="1"/>
      <c r="W23" s="64"/>
      <c r="X23" s="64"/>
      <c r="Y23" s="64"/>
      <c r="Z23" s="64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</row>
    <row x14ac:dyDescent="0.25" r="24" customHeight="1" ht="19.5">
      <c r="A24" s="54" t="s">
        <v>99</v>
      </c>
      <c r="B24" s="55">
        <f>_xlfn.CONCAT(A28,"_",W28,"-",X28,"_",F28,"-",G28,"-",H28,"-",I28,"_",Y28,"-",Z28,"_",M28,".pt")</f>
      </c>
      <c r="C24" s="54"/>
      <c r="D24" s="54"/>
      <c r="E24" s="54"/>
      <c r="F24" s="62"/>
      <c r="G24" s="65"/>
      <c r="H24" s="62"/>
      <c r="I24" s="62"/>
      <c r="J24" s="54"/>
      <c r="K24" s="54"/>
      <c r="L24" s="54"/>
      <c r="M24" s="65"/>
      <c r="N24" s="62"/>
      <c r="O24" s="62"/>
      <c r="P24" s="62"/>
      <c r="Q24" s="65"/>
      <c r="R24" s="54"/>
      <c r="S24" s="54"/>
      <c r="T24" s="1"/>
      <c r="U24" s="1"/>
      <c r="V24" s="1"/>
      <c r="W24" s="64"/>
      <c r="X24" s="64"/>
      <c r="Y24" s="64"/>
      <c r="Z24" s="64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</row>
    <row x14ac:dyDescent="0.25" r="25" customHeight="1" ht="19.5">
      <c r="A25" s="58" t="s">
        <v>100</v>
      </c>
      <c r="B25" s="59">
        <f>_xlfn.CONCAT(A29,"_",W29,"-",X29,"_",F29,"-",G29,"-",H29,"-",I29,"_",Y29,"-",Z29,"_",M29,".pt")</f>
      </c>
      <c r="C25" s="58"/>
      <c r="D25" s="58"/>
      <c r="E25" s="58"/>
      <c r="F25" s="63"/>
      <c r="G25" s="66"/>
      <c r="H25" s="63"/>
      <c r="I25" s="63"/>
      <c r="J25" s="58"/>
      <c r="K25" s="58"/>
      <c r="L25" s="58"/>
      <c r="M25" s="66"/>
      <c r="N25" s="63"/>
      <c r="O25" s="63"/>
      <c r="P25" s="63"/>
      <c r="Q25" s="66"/>
      <c r="R25" s="58"/>
      <c r="S25" s="58"/>
      <c r="T25" s="1"/>
      <c r="U25" s="1"/>
      <c r="V25" s="1"/>
      <c r="W25" s="64"/>
      <c r="X25" s="64"/>
      <c r="Y25" s="64"/>
      <c r="Z25" s="64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</row>
    <row x14ac:dyDescent="0.25" r="26" customHeight="1" ht="19.5">
      <c r="A26" s="54" t="s">
        <v>101</v>
      </c>
      <c r="B26" s="55">
        <f>_xlfn.CONCAT(A30,"_",W30,"-",X30,"_",F30,"-",G30,"-",H30,"-",I30,"_",Y30,"-",Z30,"_",M30,".pt")</f>
      </c>
      <c r="C26" s="54"/>
      <c r="D26" s="54"/>
      <c r="E26" s="54"/>
      <c r="F26" s="62"/>
      <c r="G26" s="65"/>
      <c r="H26" s="62"/>
      <c r="I26" s="62"/>
      <c r="J26" s="54"/>
      <c r="K26" s="54"/>
      <c r="L26" s="54"/>
      <c r="M26" s="65"/>
      <c r="N26" s="62"/>
      <c r="O26" s="62"/>
      <c r="P26" s="62"/>
      <c r="Q26" s="65"/>
      <c r="R26" s="54"/>
      <c r="S26" s="54"/>
      <c r="T26" s="1"/>
      <c r="U26" s="1"/>
      <c r="V26" s="1"/>
      <c r="W26" s="64"/>
      <c r="X26" s="64"/>
      <c r="Y26" s="64"/>
      <c r="Z26" s="64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</row>
    <row x14ac:dyDescent="0.25" r="27" customHeight="1" ht="19.5">
      <c r="A27" s="58" t="s">
        <v>102</v>
      </c>
      <c r="B27" s="59">
        <f>_xlfn.CONCAT(A31,"_",W31,"-",X31,"_",F31,"-",G31,"-",H31,"-",I31,"_",Y31,"-",Z31,"_",M31,".pt")</f>
      </c>
      <c r="C27" s="58"/>
      <c r="D27" s="58"/>
      <c r="E27" s="58"/>
      <c r="F27" s="63"/>
      <c r="G27" s="66"/>
      <c r="H27" s="63"/>
      <c r="I27" s="63"/>
      <c r="J27" s="58"/>
      <c r="K27" s="58"/>
      <c r="L27" s="58"/>
      <c r="M27" s="66"/>
      <c r="N27" s="63"/>
      <c r="O27" s="63"/>
      <c r="P27" s="63"/>
      <c r="Q27" s="66"/>
      <c r="R27" s="58"/>
      <c r="S27" s="58"/>
      <c r="T27" s="1"/>
      <c r="U27" s="1"/>
      <c r="V27" s="1"/>
      <c r="W27" s="64"/>
      <c r="X27" s="64"/>
      <c r="Y27" s="64"/>
      <c r="Z27" s="64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</row>
    <row x14ac:dyDescent="0.25" r="28" customHeight="1" ht="19.5">
      <c r="A28" s="54" t="s">
        <v>103</v>
      </c>
      <c r="B28" s="55">
        <f>_xlfn.CONCAT(A32,"_",W32,"-",X32,"_",F32,"-",G32,"-",H32,"-",I32,"_",Y32,"-",Z32,"_",M32,".pt")</f>
      </c>
      <c r="C28" s="54"/>
      <c r="D28" s="54"/>
      <c r="E28" s="54"/>
      <c r="F28" s="62"/>
      <c r="G28" s="65"/>
      <c r="H28" s="62"/>
      <c r="I28" s="62"/>
      <c r="J28" s="54"/>
      <c r="K28" s="54"/>
      <c r="L28" s="54"/>
      <c r="M28" s="65"/>
      <c r="N28" s="62"/>
      <c r="O28" s="62"/>
      <c r="P28" s="62"/>
      <c r="Q28" s="65"/>
      <c r="R28" s="54"/>
      <c r="S28" s="54"/>
      <c r="T28" s="1"/>
      <c r="U28" s="1"/>
      <c r="V28" s="1"/>
      <c r="W28" s="64"/>
      <c r="X28" s="64"/>
      <c r="Y28" s="64"/>
      <c r="Z28" s="64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</row>
    <row x14ac:dyDescent="0.25" r="29" customHeight="1" ht="19.5">
      <c r="A29" s="58" t="s">
        <v>104</v>
      </c>
      <c r="B29" s="59">
        <f>_xlfn.CONCAT(A33,"_",W33,"-",X33,"_",F33,"-",G33,"-",H33,"-",I33,"_",Y33,"-",Z33,"_",M33,".pt")</f>
      </c>
      <c r="C29" s="58"/>
      <c r="D29" s="58"/>
      <c r="E29" s="58"/>
      <c r="F29" s="63"/>
      <c r="G29" s="66"/>
      <c r="H29" s="63"/>
      <c r="I29" s="63"/>
      <c r="J29" s="58"/>
      <c r="K29" s="58"/>
      <c r="L29" s="58"/>
      <c r="M29" s="66"/>
      <c r="N29" s="63"/>
      <c r="O29" s="63"/>
      <c r="P29" s="63"/>
      <c r="Q29" s="66"/>
      <c r="R29" s="58"/>
      <c r="S29" s="58"/>
      <c r="T29" s="1"/>
      <c r="U29" s="1"/>
      <c r="V29" s="1"/>
      <c r="W29" s="64"/>
      <c r="X29" s="64"/>
      <c r="Y29" s="64"/>
      <c r="Z29" s="64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x14ac:dyDescent="0.25" r="30" customHeight="1" ht="19.5">
      <c r="A30" s="54" t="s">
        <v>105</v>
      </c>
      <c r="B30" s="55">
        <f>_xlfn.CONCAT(A34,"_",W34,"-",X34,"_",F34,"-",G34,"-",H34,"-",I34,"_",Y34,"-",Z34,"_",M34,".pt")</f>
      </c>
      <c r="C30" s="54"/>
      <c r="D30" s="54"/>
      <c r="E30" s="54"/>
      <c r="F30" s="62"/>
      <c r="G30" s="65"/>
      <c r="H30" s="62"/>
      <c r="I30" s="62"/>
      <c r="J30" s="54"/>
      <c r="K30" s="54"/>
      <c r="L30" s="54"/>
      <c r="M30" s="65"/>
      <c r="N30" s="62"/>
      <c r="O30" s="62"/>
      <c r="P30" s="62"/>
      <c r="Q30" s="65"/>
      <c r="R30" s="54"/>
      <c r="S30" s="54"/>
      <c r="T30" s="1"/>
      <c r="U30" s="1"/>
      <c r="V30" s="1"/>
      <c r="W30" s="64"/>
      <c r="X30" s="64"/>
      <c r="Y30" s="64"/>
      <c r="Z30" s="64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</row>
    <row x14ac:dyDescent="0.25" r="31" customHeight="1" ht="19.5">
      <c r="A31" s="58" t="s">
        <v>106</v>
      </c>
      <c r="B31" s="59">
        <f>_xlfn.CONCAT(A35,"_",W35,"-",X35,"_",F35,"-",G35,"-",H35,"-",I35,"_",Y35,"-",Z35,"_",M35,".pt")</f>
      </c>
      <c r="C31" s="58"/>
      <c r="D31" s="58"/>
      <c r="E31" s="58"/>
      <c r="F31" s="63"/>
      <c r="G31" s="66"/>
      <c r="H31" s="63"/>
      <c r="I31" s="63"/>
      <c r="J31" s="58"/>
      <c r="K31" s="58"/>
      <c r="L31" s="58"/>
      <c r="M31" s="66"/>
      <c r="N31" s="63"/>
      <c r="O31" s="63"/>
      <c r="P31" s="63"/>
      <c r="Q31" s="66"/>
      <c r="R31" s="58"/>
      <c r="S31" s="58"/>
      <c r="T31" s="1"/>
      <c r="U31" s="1"/>
      <c r="V31" s="1"/>
      <c r="W31" s="64"/>
      <c r="X31" s="64"/>
      <c r="Y31" s="64"/>
      <c r="Z31" s="6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</row>
    <row x14ac:dyDescent="0.25" r="32" customHeight="1" ht="18.75">
      <c r="A32" s="1"/>
      <c r="B32" s="1"/>
      <c r="C32" s="1"/>
      <c r="D32" s="1"/>
      <c r="E32" s="1"/>
      <c r="F32" s="49"/>
      <c r="G32" s="67"/>
      <c r="H32" s="49"/>
      <c r="I32" s="49"/>
      <c r="J32" s="1"/>
      <c r="K32" s="1"/>
      <c r="L32" s="1"/>
      <c r="M32" s="67"/>
      <c r="N32" s="49"/>
      <c r="O32" s="49"/>
      <c r="P32" s="49"/>
      <c r="Q32" s="6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</row>
  </sheetData>
  <mergeCells count="11">
    <mergeCell ref="A1:A3"/>
    <mergeCell ref="B1:B3"/>
    <mergeCell ref="C1:C3"/>
    <mergeCell ref="D1:E2"/>
    <mergeCell ref="F1:I1"/>
    <mergeCell ref="J1:Q2"/>
    <mergeCell ref="R1:R3"/>
    <mergeCell ref="S1:S3"/>
    <mergeCell ref="W1:Z3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"/>
  <sheetViews>
    <sheetView workbookViewId="0"/>
  </sheetViews>
  <sheetFormatPr defaultRowHeight="15" x14ac:dyDescent="0.25"/>
  <cols>
    <col min="1" max="1" style="2" width="24.576428571428572" customWidth="1" bestFit="1"/>
    <col min="2" max="2" style="2" width="17.290714285714284" customWidth="1" bestFit="1"/>
    <col min="3" max="3" style="2" width="16.862142857142857" customWidth="1" bestFit="1"/>
    <col min="4" max="4" style="2" width="12.147857142857141" customWidth="1" bestFit="1"/>
    <col min="5" max="5" style="2" width="11.147857142857141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2" width="13.576428571428572" customWidth="1" bestFit="1"/>
    <col min="12" max="12" style="2" width="13.576428571428572" customWidth="1" bestFit="1"/>
    <col min="13" max="13" style="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/>
      <c r="I1" s="1"/>
      <c r="J1" s="1"/>
      <c r="K1" s="1"/>
      <c r="L1" s="1"/>
      <c r="M1" s="1"/>
    </row>
    <row x14ac:dyDescent="0.25" r="2" customHeight="1" ht="18.75">
      <c r="A2" s="1" t="s">
        <v>5</v>
      </c>
      <c r="B2" s="1" t="s">
        <v>6</v>
      </c>
      <c r="C2" s="1"/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 t="s">
        <v>11</v>
      </c>
      <c r="K2" s="1"/>
      <c r="L2" s="1" t="s">
        <v>12</v>
      </c>
      <c r="M2" s="1" t="s">
        <v>12</v>
      </c>
    </row>
    <row x14ac:dyDescent="0.25" r="3" customHeight="1" ht="18.75">
      <c r="A3" s="1" t="s">
        <v>13</v>
      </c>
      <c r="B3" s="1" t="s">
        <v>14</v>
      </c>
      <c r="C3" s="1"/>
      <c r="D3" s="1" t="s">
        <v>15</v>
      </c>
      <c r="E3" s="1" t="s">
        <v>16</v>
      </c>
      <c r="F3" s="1"/>
      <c r="G3" s="1" t="s">
        <v>17</v>
      </c>
      <c r="H3" s="1"/>
      <c r="I3" s="1"/>
      <c r="J3" s="1"/>
      <c r="K3" s="1"/>
      <c r="L3" s="1" t="s">
        <v>18</v>
      </c>
      <c r="M3" s="1" t="s">
        <v>19</v>
      </c>
    </row>
    <row x14ac:dyDescent="0.25" r="4" customHeight="1" ht="18.75">
      <c r="A4" s="1" t="s">
        <v>20</v>
      </c>
      <c r="B4" s="1" t="s">
        <v>21</v>
      </c>
      <c r="C4" s="1"/>
      <c r="D4" s="1"/>
      <c r="E4" s="1"/>
      <c r="F4" s="1"/>
      <c r="G4" s="1" t="s">
        <v>22</v>
      </c>
      <c r="H4" s="1"/>
      <c r="I4" s="1"/>
      <c r="J4" s="1"/>
      <c r="K4" s="1"/>
      <c r="L4" s="1" t="s">
        <v>23</v>
      </c>
      <c r="M4" s="1" t="s">
        <v>23</v>
      </c>
    </row>
    <row x14ac:dyDescent="0.25" r="5" customHeight="1" ht="18.75">
      <c r="A5" s="1" t="s">
        <v>24</v>
      </c>
      <c r="B5" s="1" t="s">
        <v>25</v>
      </c>
      <c r="C5" s="1"/>
      <c r="D5" s="1"/>
      <c r="E5" s="1"/>
      <c r="F5" s="1"/>
      <c r="G5" s="1" t="s">
        <v>26</v>
      </c>
      <c r="H5" s="1"/>
      <c r="I5" s="1"/>
      <c r="J5" s="1"/>
      <c r="K5" s="1"/>
      <c r="L5" s="1"/>
      <c r="M5" s="1"/>
    </row>
    <row x14ac:dyDescent="0.25" r="6" customHeight="1" ht="18.75">
      <c r="A6" s="1"/>
      <c r="B6" s="1"/>
      <c r="C6" s="1"/>
      <c r="D6" s="1"/>
      <c r="E6" s="1"/>
      <c r="F6" s="1"/>
      <c r="G6" s="1" t="s">
        <v>27</v>
      </c>
      <c r="H6" s="1"/>
      <c r="I6" s="1"/>
      <c r="J6" s="1"/>
      <c r="K6" s="1"/>
      <c r="L6" s="1"/>
      <c r="M6" s="1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Extra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2024-07-10T10:12:55.659Z</dcterms:created>
  <dcterms:modified xsi:type="dcterms:W3CDTF">2024-07-10T10:12:55.659Z</dcterms:modified>
</cp:coreProperties>
</file>