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sus Sanchez\Desktop\ALEXIS\Cursos\Excel Skills for Business\Intermediate I\"/>
    </mc:Choice>
  </mc:AlternateContent>
  <xr:revisionPtr revIDLastSave="0" documentId="13_ncr:1_{F299B8E8-C2CA-455C-8B0F-F35074F7070B}" xr6:coauthVersionLast="47" xr6:coauthVersionMax="47" xr10:uidLastSave="{00000000-0000-0000-0000-000000000000}"/>
  <bookViews>
    <workbookView xWindow="-120" yWindow="-120" windowWidth="20730" windowHeight="11040" firstSheet="6" activeTab="6" xr2:uid="{00000000-000D-0000-FFFF-FFFF00000000}"/>
  </bookViews>
  <sheets>
    <sheet name="Marks Term 1" sheetId="1" r:id="rId1"/>
    <sheet name="Marks Term 2" sheetId="2" r:id="rId2"/>
    <sheet name="Marks Term 3" sheetId="3" r:id="rId3"/>
    <sheet name="Marks Term 4" sheetId="4" r:id="rId4"/>
    <sheet name="Final Marks" sheetId="6" r:id="rId5"/>
    <sheet name="Calc" sheetId="8" state="veryHidden" r:id="rId6"/>
    <sheet name="Sheet1" sheetId="17" r:id="rId7"/>
    <sheet name="Student Report" sheetId="7" r:id="rId8"/>
    <sheet name="Absence Report" sheetId="16" r:id="rId9"/>
    <sheet name="Absences Term 1" sheetId="9" r:id="rId10"/>
    <sheet name="Absences Term 2" sheetId="12" r:id="rId11"/>
    <sheet name="Absences Term 3" sheetId="13" r:id="rId12"/>
    <sheet name="Absences Term 4" sheetId="14" r:id="rId13"/>
  </sheets>
  <definedNames>
    <definedName name="_xlnm._FilterDatabase" localSheetId="8" hidden="1">'Absence Report'!$A$3:$B$29</definedName>
    <definedName name="_xlnm._FilterDatabase" localSheetId="4" hidden="1">'Final Marks'!$A$3:$J$465</definedName>
    <definedName name="Class_Test_Average">'Final Marks'!$E$4:$E$465</definedName>
    <definedName name="Days_Absent">'Student Report'!$P$4:$P$465</definedName>
    <definedName name="Email_Address">'Student Report'!$E$4:$E$465</definedName>
    <definedName name="Essay_Average">'Final Marks'!$F$4:$F$465</definedName>
    <definedName name="ExcelMajorVersion">Calc!$E$19</definedName>
    <definedName name="Fees_Owing">'Student Report'!$Q$4:$Q$465</definedName>
    <definedName name="Final_Mark" localSheetId="7">'Student Report'!$N$4:$N$465</definedName>
    <definedName name="Final_Mark">'Final Marks'!$I$4:$I$465</definedName>
    <definedName name="First_Name" localSheetId="7">'Student Report'!$B$4:$B$465</definedName>
    <definedName name="First_Name">'Final Marks'!$B$4:$B$465</definedName>
    <definedName name="Full_Name">'Student Report'!$D$4:$D$465</definedName>
    <definedName name="Grade" localSheetId="7">'Student Report'!$O$4:$O$465</definedName>
    <definedName name="Grade">'Final Marks'!$J$4:$J$465</definedName>
    <definedName name="Grades">'Final Marks'!$L$20:$M$26</definedName>
    <definedName name="Practical_Average">'Final Marks'!$G$4:$G$465</definedName>
    <definedName name="Student_ID" localSheetId="7">'Student Report'!$A$4:$A$465</definedName>
    <definedName name="Student_ID">'Final Marks'!$A$4:$A$465</definedName>
    <definedName name="Student_Type">'Student Report'!$H$4:$H$465</definedName>
    <definedName name="Surname" localSheetId="7">'Student Report'!$C$4:$C$465</definedName>
    <definedName name="Surname">'Final Marks'!$C$4:$C$465</definedName>
    <definedName name="Teacher" localSheetId="7">'Student Report'!$G$4:$G$465</definedName>
    <definedName name="Teacher">'Final Marks'!$D$4:$D$465</definedName>
    <definedName name="Term_1_Mark">'Student Report'!$I$4:$I$465</definedName>
    <definedName name="Term_2_Mark">'Student Report'!$J$4:$J$465</definedName>
    <definedName name="Term_3_Mark">'Student Report'!$K$4:$K$465</definedName>
    <definedName name="Term_4_Mark">'Student Report'!$L$4:$L$465</definedName>
    <definedName name="Term_Test_Average">'Final Marks'!$H$4:$H$465</definedName>
    <definedName name="Trend">'Student Report'!$M$4:$M$465</definedName>
    <definedName name="Year_Enrolled">'Student Report'!$F$4:$F$465</definedName>
  </definedNames>
  <calcPr calcId="191029"/>
  <pivotCaches>
    <pivotCache cacheId="16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7" l="1"/>
  <c r="Q466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" i="7"/>
  <c r="E5" i="6"/>
  <c r="F5" i="6"/>
  <c r="G5" i="6"/>
  <c r="H5" i="6"/>
  <c r="I5" i="6"/>
  <c r="E6" i="6"/>
  <c r="F6" i="6"/>
  <c r="G6" i="6"/>
  <c r="H6" i="6"/>
  <c r="I6" i="6"/>
  <c r="E7" i="6"/>
  <c r="F7" i="6"/>
  <c r="G7" i="6"/>
  <c r="H7" i="6"/>
  <c r="I7" i="6"/>
  <c r="E8" i="6"/>
  <c r="F8" i="6"/>
  <c r="G8" i="6"/>
  <c r="H8" i="6"/>
  <c r="I8" i="6"/>
  <c r="E9" i="6"/>
  <c r="F9" i="6"/>
  <c r="G9" i="6"/>
  <c r="H9" i="6"/>
  <c r="I9" i="6"/>
  <c r="E10" i="6"/>
  <c r="F10" i="6"/>
  <c r="G10" i="6"/>
  <c r="H10" i="6"/>
  <c r="I10" i="6"/>
  <c r="E11" i="6"/>
  <c r="F11" i="6"/>
  <c r="G11" i="6"/>
  <c r="H11" i="6"/>
  <c r="I11" i="6"/>
  <c r="E12" i="6"/>
  <c r="F12" i="6"/>
  <c r="G12" i="6"/>
  <c r="H12" i="6"/>
  <c r="I12" i="6"/>
  <c r="E13" i="6"/>
  <c r="F13" i="6"/>
  <c r="G13" i="6"/>
  <c r="H13" i="6"/>
  <c r="I13" i="6"/>
  <c r="E14" i="6"/>
  <c r="F14" i="6"/>
  <c r="G14" i="6"/>
  <c r="H14" i="6"/>
  <c r="I14" i="6"/>
  <c r="E15" i="6"/>
  <c r="F15" i="6"/>
  <c r="G15" i="6"/>
  <c r="H15" i="6"/>
  <c r="I15" i="6"/>
  <c r="E16" i="6"/>
  <c r="F16" i="6"/>
  <c r="G16" i="6"/>
  <c r="H16" i="6"/>
  <c r="I16" i="6"/>
  <c r="E17" i="6"/>
  <c r="F17" i="6"/>
  <c r="G17" i="6"/>
  <c r="H17" i="6"/>
  <c r="I17" i="6"/>
  <c r="E18" i="6"/>
  <c r="F18" i="6"/>
  <c r="G18" i="6"/>
  <c r="H18" i="6"/>
  <c r="I18" i="6"/>
  <c r="E19" i="6"/>
  <c r="F19" i="6"/>
  <c r="G19" i="6"/>
  <c r="H19" i="6"/>
  <c r="I19" i="6"/>
  <c r="E20" i="6"/>
  <c r="F20" i="6"/>
  <c r="G20" i="6"/>
  <c r="H20" i="6"/>
  <c r="I20" i="6"/>
  <c r="E21" i="6"/>
  <c r="F21" i="6"/>
  <c r="G21" i="6"/>
  <c r="H21" i="6"/>
  <c r="I21" i="6"/>
  <c r="E22" i="6"/>
  <c r="F22" i="6"/>
  <c r="G22" i="6"/>
  <c r="H22" i="6"/>
  <c r="I22" i="6"/>
  <c r="E23" i="6"/>
  <c r="F23" i="6"/>
  <c r="G23" i="6"/>
  <c r="H23" i="6"/>
  <c r="I23" i="6"/>
  <c r="E24" i="6"/>
  <c r="F24" i="6"/>
  <c r="G24" i="6"/>
  <c r="H24" i="6"/>
  <c r="I24" i="6"/>
  <c r="E25" i="6"/>
  <c r="F25" i="6"/>
  <c r="G25" i="6"/>
  <c r="H25" i="6"/>
  <c r="I25" i="6"/>
  <c r="E26" i="6"/>
  <c r="F26" i="6"/>
  <c r="G26" i="6"/>
  <c r="H26" i="6"/>
  <c r="I26" i="6"/>
  <c r="E27" i="6"/>
  <c r="F27" i="6"/>
  <c r="G27" i="6"/>
  <c r="H27" i="6"/>
  <c r="I27" i="6"/>
  <c r="E28" i="6"/>
  <c r="F28" i="6"/>
  <c r="G28" i="6"/>
  <c r="H28" i="6"/>
  <c r="I28" i="6"/>
  <c r="E29" i="6"/>
  <c r="F29" i="6"/>
  <c r="G29" i="6"/>
  <c r="H29" i="6"/>
  <c r="I29" i="6"/>
  <c r="E30" i="6"/>
  <c r="F30" i="6"/>
  <c r="G30" i="6"/>
  <c r="H30" i="6"/>
  <c r="I30" i="6"/>
  <c r="E31" i="6"/>
  <c r="F31" i="6"/>
  <c r="G31" i="6"/>
  <c r="H31" i="6"/>
  <c r="I31" i="6"/>
  <c r="E32" i="6"/>
  <c r="F32" i="6"/>
  <c r="G32" i="6"/>
  <c r="H32" i="6"/>
  <c r="I32" i="6"/>
  <c r="E33" i="6"/>
  <c r="F33" i="6"/>
  <c r="G33" i="6"/>
  <c r="H33" i="6"/>
  <c r="I33" i="6"/>
  <c r="E34" i="6"/>
  <c r="F34" i="6"/>
  <c r="G34" i="6"/>
  <c r="H34" i="6"/>
  <c r="I34" i="6"/>
  <c r="E35" i="6"/>
  <c r="F35" i="6"/>
  <c r="G35" i="6"/>
  <c r="H35" i="6"/>
  <c r="I35" i="6"/>
  <c r="E36" i="6"/>
  <c r="F36" i="6"/>
  <c r="G36" i="6"/>
  <c r="H36" i="6"/>
  <c r="I36" i="6"/>
  <c r="E37" i="6"/>
  <c r="F37" i="6"/>
  <c r="G37" i="6"/>
  <c r="H37" i="6"/>
  <c r="I37" i="6"/>
  <c r="E38" i="6"/>
  <c r="F38" i="6"/>
  <c r="G38" i="6"/>
  <c r="H38" i="6"/>
  <c r="I38" i="6"/>
  <c r="E39" i="6"/>
  <c r="F39" i="6"/>
  <c r="G39" i="6"/>
  <c r="H39" i="6"/>
  <c r="I39" i="6"/>
  <c r="E40" i="6"/>
  <c r="F40" i="6"/>
  <c r="G40" i="6"/>
  <c r="H40" i="6"/>
  <c r="I40" i="6"/>
  <c r="E41" i="6"/>
  <c r="F41" i="6"/>
  <c r="G41" i="6"/>
  <c r="H41" i="6"/>
  <c r="I41" i="6"/>
  <c r="E42" i="6"/>
  <c r="F42" i="6"/>
  <c r="G42" i="6"/>
  <c r="H42" i="6"/>
  <c r="I42" i="6"/>
  <c r="E43" i="6"/>
  <c r="F43" i="6"/>
  <c r="G43" i="6"/>
  <c r="H43" i="6"/>
  <c r="I43" i="6"/>
  <c r="E44" i="6"/>
  <c r="F44" i="6"/>
  <c r="G44" i="6"/>
  <c r="H44" i="6"/>
  <c r="I44" i="6"/>
  <c r="E45" i="6"/>
  <c r="F45" i="6"/>
  <c r="G45" i="6"/>
  <c r="H45" i="6"/>
  <c r="I45" i="6"/>
  <c r="E46" i="6"/>
  <c r="F46" i="6"/>
  <c r="G46" i="6"/>
  <c r="H46" i="6"/>
  <c r="I46" i="6"/>
  <c r="E47" i="6"/>
  <c r="F47" i="6"/>
  <c r="G47" i="6"/>
  <c r="H47" i="6"/>
  <c r="I47" i="6"/>
  <c r="E48" i="6"/>
  <c r="F48" i="6"/>
  <c r="G48" i="6"/>
  <c r="H48" i="6"/>
  <c r="I48" i="6"/>
  <c r="E49" i="6"/>
  <c r="F49" i="6"/>
  <c r="G49" i="6"/>
  <c r="H49" i="6"/>
  <c r="I49" i="6"/>
  <c r="E50" i="6"/>
  <c r="F50" i="6"/>
  <c r="G50" i="6"/>
  <c r="H50" i="6"/>
  <c r="I50" i="6"/>
  <c r="E51" i="6"/>
  <c r="F51" i="6"/>
  <c r="G51" i="6"/>
  <c r="H51" i="6"/>
  <c r="I51" i="6"/>
  <c r="E52" i="6"/>
  <c r="F52" i="6"/>
  <c r="G52" i="6"/>
  <c r="H52" i="6"/>
  <c r="I52" i="6"/>
  <c r="E53" i="6"/>
  <c r="F53" i="6"/>
  <c r="G53" i="6"/>
  <c r="H53" i="6"/>
  <c r="I53" i="6"/>
  <c r="E54" i="6"/>
  <c r="F54" i="6"/>
  <c r="G54" i="6"/>
  <c r="H54" i="6"/>
  <c r="I54" i="6"/>
  <c r="E55" i="6"/>
  <c r="F55" i="6"/>
  <c r="G55" i="6"/>
  <c r="H55" i="6"/>
  <c r="I55" i="6"/>
  <c r="E56" i="6"/>
  <c r="F56" i="6"/>
  <c r="G56" i="6"/>
  <c r="H56" i="6"/>
  <c r="I56" i="6"/>
  <c r="E57" i="6"/>
  <c r="F57" i="6"/>
  <c r="G57" i="6"/>
  <c r="H57" i="6"/>
  <c r="I57" i="6"/>
  <c r="E58" i="6"/>
  <c r="F58" i="6"/>
  <c r="G58" i="6"/>
  <c r="H58" i="6"/>
  <c r="I58" i="6"/>
  <c r="E59" i="6"/>
  <c r="F59" i="6"/>
  <c r="G59" i="6"/>
  <c r="H59" i="6"/>
  <c r="I59" i="6"/>
  <c r="E60" i="6"/>
  <c r="F60" i="6"/>
  <c r="G60" i="6"/>
  <c r="H60" i="6"/>
  <c r="I60" i="6"/>
  <c r="E61" i="6"/>
  <c r="F61" i="6"/>
  <c r="G61" i="6"/>
  <c r="H61" i="6"/>
  <c r="I61" i="6"/>
  <c r="E62" i="6"/>
  <c r="F62" i="6"/>
  <c r="G62" i="6"/>
  <c r="H62" i="6"/>
  <c r="I62" i="6"/>
  <c r="E63" i="6"/>
  <c r="F63" i="6"/>
  <c r="G63" i="6"/>
  <c r="H63" i="6"/>
  <c r="I63" i="6"/>
  <c r="E64" i="6"/>
  <c r="F64" i="6"/>
  <c r="G64" i="6"/>
  <c r="H64" i="6"/>
  <c r="I64" i="6"/>
  <c r="E65" i="6"/>
  <c r="F65" i="6"/>
  <c r="G65" i="6"/>
  <c r="H65" i="6"/>
  <c r="I65" i="6"/>
  <c r="E66" i="6"/>
  <c r="F66" i="6"/>
  <c r="G66" i="6"/>
  <c r="H66" i="6"/>
  <c r="I66" i="6"/>
  <c r="E67" i="6"/>
  <c r="F67" i="6"/>
  <c r="G67" i="6"/>
  <c r="H67" i="6"/>
  <c r="I67" i="6"/>
  <c r="E68" i="6"/>
  <c r="F68" i="6"/>
  <c r="G68" i="6"/>
  <c r="H68" i="6"/>
  <c r="I68" i="6"/>
  <c r="E69" i="6"/>
  <c r="F69" i="6"/>
  <c r="G69" i="6"/>
  <c r="H69" i="6"/>
  <c r="I69" i="6"/>
  <c r="E70" i="6"/>
  <c r="F70" i="6"/>
  <c r="G70" i="6"/>
  <c r="H70" i="6"/>
  <c r="I70" i="6"/>
  <c r="E71" i="6"/>
  <c r="F71" i="6"/>
  <c r="G71" i="6"/>
  <c r="H71" i="6"/>
  <c r="I71" i="6"/>
  <c r="E72" i="6"/>
  <c r="F72" i="6"/>
  <c r="G72" i="6"/>
  <c r="H72" i="6"/>
  <c r="I72" i="6"/>
  <c r="E73" i="6"/>
  <c r="F73" i="6"/>
  <c r="G73" i="6"/>
  <c r="H73" i="6"/>
  <c r="I73" i="6"/>
  <c r="E74" i="6"/>
  <c r="F74" i="6"/>
  <c r="G74" i="6"/>
  <c r="H74" i="6"/>
  <c r="I74" i="6"/>
  <c r="E75" i="6"/>
  <c r="F75" i="6"/>
  <c r="G75" i="6"/>
  <c r="H75" i="6"/>
  <c r="I75" i="6"/>
  <c r="E76" i="6"/>
  <c r="F76" i="6"/>
  <c r="G76" i="6"/>
  <c r="H76" i="6"/>
  <c r="I76" i="6"/>
  <c r="E77" i="6"/>
  <c r="F77" i="6"/>
  <c r="G77" i="6"/>
  <c r="H77" i="6"/>
  <c r="I77" i="6"/>
  <c r="E78" i="6"/>
  <c r="F78" i="6"/>
  <c r="G78" i="6"/>
  <c r="H78" i="6"/>
  <c r="I78" i="6"/>
  <c r="E79" i="6"/>
  <c r="F79" i="6"/>
  <c r="G79" i="6"/>
  <c r="H79" i="6"/>
  <c r="I79" i="6"/>
  <c r="E80" i="6"/>
  <c r="F80" i="6"/>
  <c r="G80" i="6"/>
  <c r="H80" i="6"/>
  <c r="I80" i="6"/>
  <c r="E81" i="6"/>
  <c r="F81" i="6"/>
  <c r="G81" i="6"/>
  <c r="H81" i="6"/>
  <c r="I81" i="6"/>
  <c r="E82" i="6"/>
  <c r="F82" i="6"/>
  <c r="G82" i="6"/>
  <c r="H82" i="6"/>
  <c r="I82" i="6"/>
  <c r="E83" i="6"/>
  <c r="F83" i="6"/>
  <c r="G83" i="6"/>
  <c r="H83" i="6"/>
  <c r="I83" i="6"/>
  <c r="E84" i="6"/>
  <c r="F84" i="6"/>
  <c r="G84" i="6"/>
  <c r="H84" i="6"/>
  <c r="I84" i="6"/>
  <c r="E85" i="6"/>
  <c r="F85" i="6"/>
  <c r="G85" i="6"/>
  <c r="H85" i="6"/>
  <c r="I85" i="6"/>
  <c r="E86" i="6"/>
  <c r="F86" i="6"/>
  <c r="G86" i="6"/>
  <c r="H86" i="6"/>
  <c r="I86" i="6"/>
  <c r="E87" i="6"/>
  <c r="F87" i="6"/>
  <c r="G87" i="6"/>
  <c r="H87" i="6"/>
  <c r="I87" i="6"/>
  <c r="E88" i="6"/>
  <c r="F88" i="6"/>
  <c r="G88" i="6"/>
  <c r="H88" i="6"/>
  <c r="I88" i="6"/>
  <c r="E89" i="6"/>
  <c r="F89" i="6"/>
  <c r="G89" i="6"/>
  <c r="H89" i="6"/>
  <c r="I89" i="6"/>
  <c r="E90" i="6"/>
  <c r="F90" i="6"/>
  <c r="G90" i="6"/>
  <c r="H90" i="6"/>
  <c r="I90" i="6"/>
  <c r="E91" i="6"/>
  <c r="F91" i="6"/>
  <c r="G91" i="6"/>
  <c r="H91" i="6"/>
  <c r="I91" i="6"/>
  <c r="E92" i="6"/>
  <c r="F92" i="6"/>
  <c r="G92" i="6"/>
  <c r="H92" i="6"/>
  <c r="I92" i="6"/>
  <c r="E93" i="6"/>
  <c r="F93" i="6"/>
  <c r="G93" i="6"/>
  <c r="H93" i="6"/>
  <c r="I93" i="6"/>
  <c r="E94" i="6"/>
  <c r="F94" i="6"/>
  <c r="G94" i="6"/>
  <c r="H94" i="6"/>
  <c r="I94" i="6"/>
  <c r="E95" i="6"/>
  <c r="F95" i="6"/>
  <c r="G95" i="6"/>
  <c r="H95" i="6"/>
  <c r="I95" i="6"/>
  <c r="E96" i="6"/>
  <c r="F96" i="6"/>
  <c r="G96" i="6"/>
  <c r="H96" i="6"/>
  <c r="I96" i="6"/>
  <c r="E97" i="6"/>
  <c r="F97" i="6"/>
  <c r="G97" i="6"/>
  <c r="H97" i="6"/>
  <c r="I97" i="6"/>
  <c r="E98" i="6"/>
  <c r="F98" i="6"/>
  <c r="G98" i="6"/>
  <c r="H98" i="6"/>
  <c r="I98" i="6"/>
  <c r="E99" i="6"/>
  <c r="F99" i="6"/>
  <c r="G99" i="6"/>
  <c r="H99" i="6"/>
  <c r="I99" i="6"/>
  <c r="E100" i="6"/>
  <c r="F100" i="6"/>
  <c r="G100" i="6"/>
  <c r="H100" i="6"/>
  <c r="I100" i="6"/>
  <c r="E101" i="6"/>
  <c r="F101" i="6"/>
  <c r="G101" i="6"/>
  <c r="H101" i="6"/>
  <c r="I101" i="6"/>
  <c r="E102" i="6"/>
  <c r="F102" i="6"/>
  <c r="G102" i="6"/>
  <c r="H102" i="6"/>
  <c r="I102" i="6"/>
  <c r="E103" i="6"/>
  <c r="F103" i="6"/>
  <c r="G103" i="6"/>
  <c r="H103" i="6"/>
  <c r="I103" i="6"/>
  <c r="E104" i="6"/>
  <c r="F104" i="6"/>
  <c r="G104" i="6"/>
  <c r="H104" i="6"/>
  <c r="I104" i="6"/>
  <c r="E105" i="6"/>
  <c r="F105" i="6"/>
  <c r="G105" i="6"/>
  <c r="H105" i="6"/>
  <c r="I105" i="6"/>
  <c r="E106" i="6"/>
  <c r="F106" i="6"/>
  <c r="G106" i="6"/>
  <c r="H106" i="6"/>
  <c r="I106" i="6"/>
  <c r="E107" i="6"/>
  <c r="F107" i="6"/>
  <c r="G107" i="6"/>
  <c r="H107" i="6"/>
  <c r="I107" i="6"/>
  <c r="E108" i="6"/>
  <c r="F108" i="6"/>
  <c r="G108" i="6"/>
  <c r="H108" i="6"/>
  <c r="I108" i="6"/>
  <c r="E109" i="6"/>
  <c r="F109" i="6"/>
  <c r="G109" i="6"/>
  <c r="H109" i="6"/>
  <c r="I109" i="6"/>
  <c r="E110" i="6"/>
  <c r="F110" i="6"/>
  <c r="G110" i="6"/>
  <c r="H110" i="6"/>
  <c r="I110" i="6"/>
  <c r="E111" i="6"/>
  <c r="F111" i="6"/>
  <c r="G111" i="6"/>
  <c r="H111" i="6"/>
  <c r="I111" i="6"/>
  <c r="E112" i="6"/>
  <c r="F112" i="6"/>
  <c r="G112" i="6"/>
  <c r="H112" i="6"/>
  <c r="I112" i="6"/>
  <c r="E113" i="6"/>
  <c r="F113" i="6"/>
  <c r="G113" i="6"/>
  <c r="H113" i="6"/>
  <c r="I113" i="6"/>
  <c r="E114" i="6"/>
  <c r="F114" i="6"/>
  <c r="G114" i="6"/>
  <c r="H114" i="6"/>
  <c r="I114" i="6"/>
  <c r="E115" i="6"/>
  <c r="F115" i="6"/>
  <c r="G115" i="6"/>
  <c r="H115" i="6"/>
  <c r="I115" i="6"/>
  <c r="E116" i="6"/>
  <c r="F116" i="6"/>
  <c r="G116" i="6"/>
  <c r="H116" i="6"/>
  <c r="I116" i="6"/>
  <c r="E117" i="6"/>
  <c r="F117" i="6"/>
  <c r="G117" i="6"/>
  <c r="H117" i="6"/>
  <c r="I117" i="6"/>
  <c r="E118" i="6"/>
  <c r="F118" i="6"/>
  <c r="G118" i="6"/>
  <c r="H118" i="6"/>
  <c r="I118" i="6"/>
  <c r="E119" i="6"/>
  <c r="F119" i="6"/>
  <c r="G119" i="6"/>
  <c r="H119" i="6"/>
  <c r="I119" i="6"/>
  <c r="E120" i="6"/>
  <c r="F120" i="6"/>
  <c r="G120" i="6"/>
  <c r="H120" i="6"/>
  <c r="I120" i="6"/>
  <c r="E121" i="6"/>
  <c r="F121" i="6"/>
  <c r="G121" i="6"/>
  <c r="H121" i="6"/>
  <c r="I121" i="6"/>
  <c r="E122" i="6"/>
  <c r="F122" i="6"/>
  <c r="G122" i="6"/>
  <c r="H122" i="6"/>
  <c r="I122" i="6"/>
  <c r="E123" i="6"/>
  <c r="F123" i="6"/>
  <c r="G123" i="6"/>
  <c r="H123" i="6"/>
  <c r="I123" i="6"/>
  <c r="E124" i="6"/>
  <c r="F124" i="6"/>
  <c r="G124" i="6"/>
  <c r="H124" i="6"/>
  <c r="I124" i="6"/>
  <c r="E125" i="6"/>
  <c r="F125" i="6"/>
  <c r="G125" i="6"/>
  <c r="H125" i="6"/>
  <c r="I125" i="6"/>
  <c r="E126" i="6"/>
  <c r="F126" i="6"/>
  <c r="G126" i="6"/>
  <c r="H126" i="6"/>
  <c r="I126" i="6"/>
  <c r="E127" i="6"/>
  <c r="F127" i="6"/>
  <c r="G127" i="6"/>
  <c r="H127" i="6"/>
  <c r="I127" i="6"/>
  <c r="E128" i="6"/>
  <c r="F128" i="6"/>
  <c r="G128" i="6"/>
  <c r="H128" i="6"/>
  <c r="I128" i="6"/>
  <c r="E129" i="6"/>
  <c r="F129" i="6"/>
  <c r="G129" i="6"/>
  <c r="H129" i="6"/>
  <c r="I129" i="6"/>
  <c r="E130" i="6"/>
  <c r="F130" i="6"/>
  <c r="G130" i="6"/>
  <c r="H130" i="6"/>
  <c r="I130" i="6"/>
  <c r="E131" i="6"/>
  <c r="F131" i="6"/>
  <c r="G131" i="6"/>
  <c r="H131" i="6"/>
  <c r="I131" i="6"/>
  <c r="E132" i="6"/>
  <c r="F132" i="6"/>
  <c r="G132" i="6"/>
  <c r="H132" i="6"/>
  <c r="I132" i="6"/>
  <c r="E133" i="6"/>
  <c r="F133" i="6"/>
  <c r="G133" i="6"/>
  <c r="H133" i="6"/>
  <c r="I133" i="6"/>
  <c r="E134" i="6"/>
  <c r="F134" i="6"/>
  <c r="G134" i="6"/>
  <c r="H134" i="6"/>
  <c r="I134" i="6"/>
  <c r="E135" i="6"/>
  <c r="F135" i="6"/>
  <c r="G135" i="6"/>
  <c r="H135" i="6"/>
  <c r="I135" i="6"/>
  <c r="E136" i="6"/>
  <c r="F136" i="6"/>
  <c r="G136" i="6"/>
  <c r="H136" i="6"/>
  <c r="I136" i="6"/>
  <c r="E137" i="6"/>
  <c r="F137" i="6"/>
  <c r="G137" i="6"/>
  <c r="H137" i="6"/>
  <c r="I137" i="6"/>
  <c r="E138" i="6"/>
  <c r="F138" i="6"/>
  <c r="G138" i="6"/>
  <c r="H138" i="6"/>
  <c r="I138" i="6"/>
  <c r="E139" i="6"/>
  <c r="F139" i="6"/>
  <c r="G139" i="6"/>
  <c r="H139" i="6"/>
  <c r="I139" i="6"/>
  <c r="E140" i="6"/>
  <c r="F140" i="6"/>
  <c r="G140" i="6"/>
  <c r="H140" i="6"/>
  <c r="I140" i="6"/>
  <c r="E141" i="6"/>
  <c r="F141" i="6"/>
  <c r="G141" i="6"/>
  <c r="H141" i="6"/>
  <c r="I141" i="6"/>
  <c r="E142" i="6"/>
  <c r="F142" i="6"/>
  <c r="G142" i="6"/>
  <c r="H142" i="6"/>
  <c r="I142" i="6"/>
  <c r="E143" i="6"/>
  <c r="F143" i="6"/>
  <c r="G143" i="6"/>
  <c r="H143" i="6"/>
  <c r="I143" i="6"/>
  <c r="E144" i="6"/>
  <c r="F144" i="6"/>
  <c r="G144" i="6"/>
  <c r="H144" i="6"/>
  <c r="I144" i="6"/>
  <c r="E145" i="6"/>
  <c r="F145" i="6"/>
  <c r="G145" i="6"/>
  <c r="H145" i="6"/>
  <c r="I145" i="6"/>
  <c r="E146" i="6"/>
  <c r="F146" i="6"/>
  <c r="G146" i="6"/>
  <c r="H146" i="6"/>
  <c r="I146" i="6"/>
  <c r="E147" i="6"/>
  <c r="F147" i="6"/>
  <c r="G147" i="6"/>
  <c r="H147" i="6"/>
  <c r="I147" i="6"/>
  <c r="E148" i="6"/>
  <c r="F148" i="6"/>
  <c r="G148" i="6"/>
  <c r="H148" i="6"/>
  <c r="I148" i="6"/>
  <c r="E149" i="6"/>
  <c r="F149" i="6"/>
  <c r="G149" i="6"/>
  <c r="H149" i="6"/>
  <c r="I149" i="6"/>
  <c r="E150" i="6"/>
  <c r="F150" i="6"/>
  <c r="G150" i="6"/>
  <c r="H150" i="6"/>
  <c r="I150" i="6"/>
  <c r="E151" i="6"/>
  <c r="F151" i="6"/>
  <c r="G151" i="6"/>
  <c r="H151" i="6"/>
  <c r="I151" i="6"/>
  <c r="E152" i="6"/>
  <c r="F152" i="6"/>
  <c r="G152" i="6"/>
  <c r="H152" i="6"/>
  <c r="I152" i="6"/>
  <c r="E153" i="6"/>
  <c r="F153" i="6"/>
  <c r="G153" i="6"/>
  <c r="H153" i="6"/>
  <c r="I153" i="6"/>
  <c r="E154" i="6"/>
  <c r="F154" i="6"/>
  <c r="G154" i="6"/>
  <c r="H154" i="6"/>
  <c r="I154" i="6"/>
  <c r="E155" i="6"/>
  <c r="F155" i="6"/>
  <c r="G155" i="6"/>
  <c r="H155" i="6"/>
  <c r="I155" i="6"/>
  <c r="E156" i="6"/>
  <c r="F156" i="6"/>
  <c r="G156" i="6"/>
  <c r="H156" i="6"/>
  <c r="I156" i="6"/>
  <c r="E157" i="6"/>
  <c r="F157" i="6"/>
  <c r="G157" i="6"/>
  <c r="H157" i="6"/>
  <c r="I157" i="6"/>
  <c r="E158" i="6"/>
  <c r="F158" i="6"/>
  <c r="G158" i="6"/>
  <c r="H158" i="6"/>
  <c r="I158" i="6"/>
  <c r="E159" i="6"/>
  <c r="F159" i="6"/>
  <c r="G159" i="6"/>
  <c r="H159" i="6"/>
  <c r="I159" i="6"/>
  <c r="E160" i="6"/>
  <c r="F160" i="6"/>
  <c r="G160" i="6"/>
  <c r="H160" i="6"/>
  <c r="I160" i="6"/>
  <c r="E161" i="6"/>
  <c r="F161" i="6"/>
  <c r="G161" i="6"/>
  <c r="H161" i="6"/>
  <c r="I161" i="6"/>
  <c r="E162" i="6"/>
  <c r="F162" i="6"/>
  <c r="G162" i="6"/>
  <c r="H162" i="6"/>
  <c r="I162" i="6"/>
  <c r="E163" i="6"/>
  <c r="F163" i="6"/>
  <c r="G163" i="6"/>
  <c r="H163" i="6"/>
  <c r="I163" i="6"/>
  <c r="E164" i="6"/>
  <c r="F164" i="6"/>
  <c r="G164" i="6"/>
  <c r="H164" i="6"/>
  <c r="I164" i="6"/>
  <c r="E165" i="6"/>
  <c r="F165" i="6"/>
  <c r="G165" i="6"/>
  <c r="H165" i="6"/>
  <c r="I165" i="6"/>
  <c r="E166" i="6"/>
  <c r="F166" i="6"/>
  <c r="G166" i="6"/>
  <c r="H166" i="6"/>
  <c r="I166" i="6"/>
  <c r="E167" i="6"/>
  <c r="F167" i="6"/>
  <c r="G167" i="6"/>
  <c r="H167" i="6"/>
  <c r="I167" i="6"/>
  <c r="E168" i="6"/>
  <c r="F168" i="6"/>
  <c r="G168" i="6"/>
  <c r="H168" i="6"/>
  <c r="I168" i="6"/>
  <c r="E169" i="6"/>
  <c r="F169" i="6"/>
  <c r="G169" i="6"/>
  <c r="H169" i="6"/>
  <c r="I169" i="6"/>
  <c r="E170" i="6"/>
  <c r="F170" i="6"/>
  <c r="G170" i="6"/>
  <c r="H170" i="6"/>
  <c r="I170" i="6"/>
  <c r="E171" i="6"/>
  <c r="F171" i="6"/>
  <c r="G171" i="6"/>
  <c r="H171" i="6"/>
  <c r="I171" i="6"/>
  <c r="E172" i="6"/>
  <c r="F172" i="6"/>
  <c r="G172" i="6"/>
  <c r="H172" i="6"/>
  <c r="I172" i="6"/>
  <c r="E173" i="6"/>
  <c r="F173" i="6"/>
  <c r="G173" i="6"/>
  <c r="H173" i="6"/>
  <c r="I173" i="6"/>
  <c r="E174" i="6"/>
  <c r="F174" i="6"/>
  <c r="G174" i="6"/>
  <c r="H174" i="6"/>
  <c r="I174" i="6"/>
  <c r="E175" i="6"/>
  <c r="F175" i="6"/>
  <c r="G175" i="6"/>
  <c r="H175" i="6"/>
  <c r="I175" i="6"/>
  <c r="E176" i="6"/>
  <c r="F176" i="6"/>
  <c r="G176" i="6"/>
  <c r="H176" i="6"/>
  <c r="I176" i="6"/>
  <c r="E177" i="6"/>
  <c r="F177" i="6"/>
  <c r="G177" i="6"/>
  <c r="H177" i="6"/>
  <c r="I177" i="6"/>
  <c r="E178" i="6"/>
  <c r="F178" i="6"/>
  <c r="G178" i="6"/>
  <c r="H178" i="6"/>
  <c r="I178" i="6"/>
  <c r="E179" i="6"/>
  <c r="F179" i="6"/>
  <c r="G179" i="6"/>
  <c r="H179" i="6"/>
  <c r="I179" i="6"/>
  <c r="E180" i="6"/>
  <c r="F180" i="6"/>
  <c r="G180" i="6"/>
  <c r="H180" i="6"/>
  <c r="I180" i="6"/>
  <c r="E181" i="6"/>
  <c r="F181" i="6"/>
  <c r="G181" i="6"/>
  <c r="H181" i="6"/>
  <c r="I181" i="6"/>
  <c r="E182" i="6"/>
  <c r="F182" i="6"/>
  <c r="G182" i="6"/>
  <c r="H182" i="6"/>
  <c r="I182" i="6"/>
  <c r="E183" i="6"/>
  <c r="F183" i="6"/>
  <c r="G183" i="6"/>
  <c r="H183" i="6"/>
  <c r="I183" i="6"/>
  <c r="E184" i="6"/>
  <c r="F184" i="6"/>
  <c r="G184" i="6"/>
  <c r="H184" i="6"/>
  <c r="I184" i="6"/>
  <c r="E185" i="6"/>
  <c r="F185" i="6"/>
  <c r="G185" i="6"/>
  <c r="H185" i="6"/>
  <c r="I185" i="6"/>
  <c r="E186" i="6"/>
  <c r="F186" i="6"/>
  <c r="G186" i="6"/>
  <c r="H186" i="6"/>
  <c r="I186" i="6"/>
  <c r="E187" i="6"/>
  <c r="F187" i="6"/>
  <c r="G187" i="6"/>
  <c r="H187" i="6"/>
  <c r="I187" i="6"/>
  <c r="E188" i="6"/>
  <c r="F188" i="6"/>
  <c r="G188" i="6"/>
  <c r="H188" i="6"/>
  <c r="I188" i="6"/>
  <c r="E189" i="6"/>
  <c r="F189" i="6"/>
  <c r="G189" i="6"/>
  <c r="H189" i="6"/>
  <c r="I189" i="6"/>
  <c r="E190" i="6"/>
  <c r="F190" i="6"/>
  <c r="G190" i="6"/>
  <c r="H190" i="6"/>
  <c r="I190" i="6"/>
  <c r="E191" i="6"/>
  <c r="F191" i="6"/>
  <c r="G191" i="6"/>
  <c r="H191" i="6"/>
  <c r="I191" i="6"/>
  <c r="E192" i="6"/>
  <c r="F192" i="6"/>
  <c r="G192" i="6"/>
  <c r="H192" i="6"/>
  <c r="I192" i="6"/>
  <c r="E193" i="6"/>
  <c r="F193" i="6"/>
  <c r="G193" i="6"/>
  <c r="H193" i="6"/>
  <c r="I193" i="6"/>
  <c r="E194" i="6"/>
  <c r="F194" i="6"/>
  <c r="G194" i="6"/>
  <c r="H194" i="6"/>
  <c r="I194" i="6"/>
  <c r="E195" i="6"/>
  <c r="F195" i="6"/>
  <c r="G195" i="6"/>
  <c r="H195" i="6"/>
  <c r="I195" i="6"/>
  <c r="E196" i="6"/>
  <c r="F196" i="6"/>
  <c r="G196" i="6"/>
  <c r="H196" i="6"/>
  <c r="I196" i="6"/>
  <c r="E197" i="6"/>
  <c r="F197" i="6"/>
  <c r="G197" i="6"/>
  <c r="H197" i="6"/>
  <c r="I197" i="6"/>
  <c r="E198" i="6"/>
  <c r="F198" i="6"/>
  <c r="G198" i="6"/>
  <c r="H198" i="6"/>
  <c r="I198" i="6"/>
  <c r="E199" i="6"/>
  <c r="F199" i="6"/>
  <c r="G199" i="6"/>
  <c r="H199" i="6"/>
  <c r="I199" i="6"/>
  <c r="E200" i="6"/>
  <c r="F200" i="6"/>
  <c r="G200" i="6"/>
  <c r="H200" i="6"/>
  <c r="I200" i="6"/>
  <c r="E201" i="6"/>
  <c r="F201" i="6"/>
  <c r="G201" i="6"/>
  <c r="H201" i="6"/>
  <c r="I201" i="6"/>
  <c r="E202" i="6"/>
  <c r="F202" i="6"/>
  <c r="G202" i="6"/>
  <c r="H202" i="6"/>
  <c r="I202" i="6"/>
  <c r="E203" i="6"/>
  <c r="F203" i="6"/>
  <c r="G203" i="6"/>
  <c r="H203" i="6"/>
  <c r="I203" i="6"/>
  <c r="E204" i="6"/>
  <c r="F204" i="6"/>
  <c r="G204" i="6"/>
  <c r="H204" i="6"/>
  <c r="I204" i="6"/>
  <c r="E205" i="6"/>
  <c r="F205" i="6"/>
  <c r="G205" i="6"/>
  <c r="H205" i="6"/>
  <c r="I205" i="6"/>
  <c r="E206" i="6"/>
  <c r="F206" i="6"/>
  <c r="G206" i="6"/>
  <c r="H206" i="6"/>
  <c r="I206" i="6"/>
  <c r="E207" i="6"/>
  <c r="F207" i="6"/>
  <c r="G207" i="6"/>
  <c r="H207" i="6"/>
  <c r="I207" i="6"/>
  <c r="E208" i="6"/>
  <c r="F208" i="6"/>
  <c r="G208" i="6"/>
  <c r="H208" i="6"/>
  <c r="I208" i="6"/>
  <c r="E209" i="6"/>
  <c r="F209" i="6"/>
  <c r="G209" i="6"/>
  <c r="H209" i="6"/>
  <c r="I209" i="6"/>
  <c r="E210" i="6"/>
  <c r="F210" i="6"/>
  <c r="G210" i="6"/>
  <c r="H210" i="6"/>
  <c r="I210" i="6"/>
  <c r="E211" i="6"/>
  <c r="F211" i="6"/>
  <c r="G211" i="6"/>
  <c r="H211" i="6"/>
  <c r="I211" i="6"/>
  <c r="E212" i="6"/>
  <c r="F212" i="6"/>
  <c r="G212" i="6"/>
  <c r="H212" i="6"/>
  <c r="I212" i="6"/>
  <c r="E213" i="6"/>
  <c r="F213" i="6"/>
  <c r="G213" i="6"/>
  <c r="H213" i="6"/>
  <c r="I213" i="6"/>
  <c r="E214" i="6"/>
  <c r="F214" i="6"/>
  <c r="G214" i="6"/>
  <c r="H214" i="6"/>
  <c r="I214" i="6"/>
  <c r="E215" i="6"/>
  <c r="F215" i="6"/>
  <c r="G215" i="6"/>
  <c r="H215" i="6"/>
  <c r="I215" i="6"/>
  <c r="E216" i="6"/>
  <c r="F216" i="6"/>
  <c r="G216" i="6"/>
  <c r="H216" i="6"/>
  <c r="I216" i="6"/>
  <c r="E217" i="6"/>
  <c r="F217" i="6"/>
  <c r="G217" i="6"/>
  <c r="H217" i="6"/>
  <c r="I217" i="6"/>
  <c r="E218" i="6"/>
  <c r="F218" i="6"/>
  <c r="G218" i="6"/>
  <c r="H218" i="6"/>
  <c r="I218" i="6"/>
  <c r="E219" i="6"/>
  <c r="F219" i="6"/>
  <c r="G219" i="6"/>
  <c r="H219" i="6"/>
  <c r="I219" i="6"/>
  <c r="E220" i="6"/>
  <c r="F220" i="6"/>
  <c r="G220" i="6"/>
  <c r="H220" i="6"/>
  <c r="I220" i="6"/>
  <c r="E221" i="6"/>
  <c r="F221" i="6"/>
  <c r="G221" i="6"/>
  <c r="H221" i="6"/>
  <c r="I221" i="6"/>
  <c r="E222" i="6"/>
  <c r="F222" i="6"/>
  <c r="G222" i="6"/>
  <c r="H222" i="6"/>
  <c r="I222" i="6"/>
  <c r="E223" i="6"/>
  <c r="F223" i="6"/>
  <c r="G223" i="6"/>
  <c r="H223" i="6"/>
  <c r="I223" i="6"/>
  <c r="E224" i="6"/>
  <c r="F224" i="6"/>
  <c r="G224" i="6"/>
  <c r="H224" i="6"/>
  <c r="I224" i="6"/>
  <c r="E225" i="6"/>
  <c r="F225" i="6"/>
  <c r="G225" i="6"/>
  <c r="H225" i="6"/>
  <c r="I225" i="6"/>
  <c r="E226" i="6"/>
  <c r="F226" i="6"/>
  <c r="G226" i="6"/>
  <c r="H226" i="6"/>
  <c r="I226" i="6"/>
  <c r="E227" i="6"/>
  <c r="F227" i="6"/>
  <c r="G227" i="6"/>
  <c r="H227" i="6"/>
  <c r="I227" i="6"/>
  <c r="E228" i="6"/>
  <c r="F228" i="6"/>
  <c r="G228" i="6"/>
  <c r="H228" i="6"/>
  <c r="I228" i="6"/>
  <c r="E229" i="6"/>
  <c r="F229" i="6"/>
  <c r="G229" i="6"/>
  <c r="H229" i="6"/>
  <c r="I229" i="6"/>
  <c r="E230" i="6"/>
  <c r="F230" i="6"/>
  <c r="G230" i="6"/>
  <c r="H230" i="6"/>
  <c r="I230" i="6"/>
  <c r="E231" i="6"/>
  <c r="F231" i="6"/>
  <c r="G231" i="6"/>
  <c r="H231" i="6"/>
  <c r="I231" i="6"/>
  <c r="E232" i="6"/>
  <c r="F232" i="6"/>
  <c r="G232" i="6"/>
  <c r="H232" i="6"/>
  <c r="I232" i="6"/>
  <c r="E233" i="6"/>
  <c r="F233" i="6"/>
  <c r="G233" i="6"/>
  <c r="H233" i="6"/>
  <c r="I233" i="6"/>
  <c r="E234" i="6"/>
  <c r="F234" i="6"/>
  <c r="G234" i="6"/>
  <c r="H234" i="6"/>
  <c r="I234" i="6"/>
  <c r="E235" i="6"/>
  <c r="F235" i="6"/>
  <c r="G235" i="6"/>
  <c r="H235" i="6"/>
  <c r="I235" i="6"/>
  <c r="E236" i="6"/>
  <c r="F236" i="6"/>
  <c r="G236" i="6"/>
  <c r="H236" i="6"/>
  <c r="I236" i="6"/>
  <c r="E237" i="6"/>
  <c r="F237" i="6"/>
  <c r="G237" i="6"/>
  <c r="H237" i="6"/>
  <c r="I237" i="6"/>
  <c r="E238" i="6"/>
  <c r="F238" i="6"/>
  <c r="G238" i="6"/>
  <c r="H238" i="6"/>
  <c r="I238" i="6"/>
  <c r="E239" i="6"/>
  <c r="F239" i="6"/>
  <c r="G239" i="6"/>
  <c r="H239" i="6"/>
  <c r="I239" i="6"/>
  <c r="E240" i="6"/>
  <c r="F240" i="6"/>
  <c r="G240" i="6"/>
  <c r="H240" i="6"/>
  <c r="I240" i="6"/>
  <c r="E241" i="6"/>
  <c r="F241" i="6"/>
  <c r="G241" i="6"/>
  <c r="H241" i="6"/>
  <c r="I241" i="6"/>
  <c r="E242" i="6"/>
  <c r="F242" i="6"/>
  <c r="G242" i="6"/>
  <c r="H242" i="6"/>
  <c r="I242" i="6"/>
  <c r="E243" i="6"/>
  <c r="F243" i="6"/>
  <c r="G243" i="6"/>
  <c r="H243" i="6"/>
  <c r="I243" i="6"/>
  <c r="E244" i="6"/>
  <c r="F244" i="6"/>
  <c r="G244" i="6"/>
  <c r="H244" i="6"/>
  <c r="I244" i="6"/>
  <c r="E245" i="6"/>
  <c r="F245" i="6"/>
  <c r="G245" i="6"/>
  <c r="H245" i="6"/>
  <c r="I245" i="6"/>
  <c r="E246" i="6"/>
  <c r="F246" i="6"/>
  <c r="G246" i="6"/>
  <c r="H246" i="6"/>
  <c r="I246" i="6"/>
  <c r="E247" i="6"/>
  <c r="F247" i="6"/>
  <c r="G247" i="6"/>
  <c r="H247" i="6"/>
  <c r="I247" i="6"/>
  <c r="E248" i="6"/>
  <c r="F248" i="6"/>
  <c r="G248" i="6"/>
  <c r="H248" i="6"/>
  <c r="I248" i="6"/>
  <c r="E249" i="6"/>
  <c r="F249" i="6"/>
  <c r="G249" i="6"/>
  <c r="H249" i="6"/>
  <c r="I249" i="6"/>
  <c r="E250" i="6"/>
  <c r="F250" i="6"/>
  <c r="G250" i="6"/>
  <c r="H250" i="6"/>
  <c r="I250" i="6"/>
  <c r="E251" i="6"/>
  <c r="F251" i="6"/>
  <c r="G251" i="6"/>
  <c r="H251" i="6"/>
  <c r="I251" i="6"/>
  <c r="E252" i="6"/>
  <c r="F252" i="6"/>
  <c r="G252" i="6"/>
  <c r="H252" i="6"/>
  <c r="I252" i="6"/>
  <c r="E253" i="6"/>
  <c r="F253" i="6"/>
  <c r="G253" i="6"/>
  <c r="H253" i="6"/>
  <c r="I253" i="6"/>
  <c r="E254" i="6"/>
  <c r="F254" i="6"/>
  <c r="G254" i="6"/>
  <c r="H254" i="6"/>
  <c r="I254" i="6"/>
  <c r="E255" i="6"/>
  <c r="F255" i="6"/>
  <c r="G255" i="6"/>
  <c r="H255" i="6"/>
  <c r="I255" i="6"/>
  <c r="E256" i="6"/>
  <c r="F256" i="6"/>
  <c r="G256" i="6"/>
  <c r="H256" i="6"/>
  <c r="I256" i="6"/>
  <c r="E257" i="6"/>
  <c r="F257" i="6"/>
  <c r="G257" i="6"/>
  <c r="H257" i="6"/>
  <c r="I257" i="6"/>
  <c r="E258" i="6"/>
  <c r="F258" i="6"/>
  <c r="G258" i="6"/>
  <c r="H258" i="6"/>
  <c r="I258" i="6"/>
  <c r="E259" i="6"/>
  <c r="F259" i="6"/>
  <c r="G259" i="6"/>
  <c r="H259" i="6"/>
  <c r="I259" i="6"/>
  <c r="E260" i="6"/>
  <c r="F260" i="6"/>
  <c r="G260" i="6"/>
  <c r="H260" i="6"/>
  <c r="I260" i="6"/>
  <c r="E261" i="6"/>
  <c r="F261" i="6"/>
  <c r="G261" i="6"/>
  <c r="H261" i="6"/>
  <c r="I261" i="6"/>
  <c r="E262" i="6"/>
  <c r="F262" i="6"/>
  <c r="G262" i="6"/>
  <c r="H262" i="6"/>
  <c r="I262" i="6"/>
  <c r="E263" i="6"/>
  <c r="F263" i="6"/>
  <c r="G263" i="6"/>
  <c r="H263" i="6"/>
  <c r="I263" i="6"/>
  <c r="E264" i="6"/>
  <c r="F264" i="6"/>
  <c r="G264" i="6"/>
  <c r="H264" i="6"/>
  <c r="I264" i="6"/>
  <c r="E265" i="6"/>
  <c r="F265" i="6"/>
  <c r="G265" i="6"/>
  <c r="H265" i="6"/>
  <c r="I265" i="6"/>
  <c r="E266" i="6"/>
  <c r="F266" i="6"/>
  <c r="G266" i="6"/>
  <c r="H266" i="6"/>
  <c r="I266" i="6"/>
  <c r="E267" i="6"/>
  <c r="F267" i="6"/>
  <c r="G267" i="6"/>
  <c r="H267" i="6"/>
  <c r="I267" i="6"/>
  <c r="E268" i="6"/>
  <c r="F268" i="6"/>
  <c r="G268" i="6"/>
  <c r="H268" i="6"/>
  <c r="I268" i="6"/>
  <c r="E269" i="6"/>
  <c r="F269" i="6"/>
  <c r="G269" i="6"/>
  <c r="H269" i="6"/>
  <c r="I269" i="6"/>
  <c r="E270" i="6"/>
  <c r="F270" i="6"/>
  <c r="G270" i="6"/>
  <c r="H270" i="6"/>
  <c r="I270" i="6"/>
  <c r="E271" i="6"/>
  <c r="F271" i="6"/>
  <c r="G271" i="6"/>
  <c r="H271" i="6"/>
  <c r="I271" i="6"/>
  <c r="E272" i="6"/>
  <c r="F272" i="6"/>
  <c r="G272" i="6"/>
  <c r="H272" i="6"/>
  <c r="I272" i="6"/>
  <c r="E273" i="6"/>
  <c r="F273" i="6"/>
  <c r="G273" i="6"/>
  <c r="H273" i="6"/>
  <c r="I273" i="6"/>
  <c r="E274" i="6"/>
  <c r="F274" i="6"/>
  <c r="G274" i="6"/>
  <c r="H274" i="6"/>
  <c r="I274" i="6"/>
  <c r="E275" i="6"/>
  <c r="F275" i="6"/>
  <c r="G275" i="6"/>
  <c r="H275" i="6"/>
  <c r="I275" i="6"/>
  <c r="E276" i="6"/>
  <c r="F276" i="6"/>
  <c r="G276" i="6"/>
  <c r="H276" i="6"/>
  <c r="I276" i="6"/>
  <c r="E277" i="6"/>
  <c r="F277" i="6"/>
  <c r="G277" i="6"/>
  <c r="H277" i="6"/>
  <c r="I277" i="6"/>
  <c r="E278" i="6"/>
  <c r="F278" i="6"/>
  <c r="G278" i="6"/>
  <c r="H278" i="6"/>
  <c r="I278" i="6"/>
  <c r="E279" i="6"/>
  <c r="F279" i="6"/>
  <c r="G279" i="6"/>
  <c r="H279" i="6"/>
  <c r="I279" i="6"/>
  <c r="E280" i="6"/>
  <c r="F280" i="6"/>
  <c r="G280" i="6"/>
  <c r="H280" i="6"/>
  <c r="I280" i="6"/>
  <c r="E281" i="6"/>
  <c r="F281" i="6"/>
  <c r="G281" i="6"/>
  <c r="H281" i="6"/>
  <c r="I281" i="6"/>
  <c r="E282" i="6"/>
  <c r="F282" i="6"/>
  <c r="G282" i="6"/>
  <c r="H282" i="6"/>
  <c r="I282" i="6"/>
  <c r="E283" i="6"/>
  <c r="F283" i="6"/>
  <c r="G283" i="6"/>
  <c r="H283" i="6"/>
  <c r="I283" i="6"/>
  <c r="E284" i="6"/>
  <c r="F284" i="6"/>
  <c r="G284" i="6"/>
  <c r="H284" i="6"/>
  <c r="I284" i="6"/>
  <c r="E285" i="6"/>
  <c r="F285" i="6"/>
  <c r="G285" i="6"/>
  <c r="H285" i="6"/>
  <c r="I285" i="6"/>
  <c r="E286" i="6"/>
  <c r="F286" i="6"/>
  <c r="G286" i="6"/>
  <c r="H286" i="6"/>
  <c r="I286" i="6"/>
  <c r="E287" i="6"/>
  <c r="F287" i="6"/>
  <c r="G287" i="6"/>
  <c r="H287" i="6"/>
  <c r="I287" i="6"/>
  <c r="E288" i="6"/>
  <c r="F288" i="6"/>
  <c r="G288" i="6"/>
  <c r="H288" i="6"/>
  <c r="I288" i="6"/>
  <c r="E289" i="6"/>
  <c r="F289" i="6"/>
  <c r="G289" i="6"/>
  <c r="H289" i="6"/>
  <c r="I289" i="6"/>
  <c r="E290" i="6"/>
  <c r="F290" i="6"/>
  <c r="G290" i="6"/>
  <c r="H290" i="6"/>
  <c r="I290" i="6"/>
  <c r="E291" i="6"/>
  <c r="F291" i="6"/>
  <c r="G291" i="6"/>
  <c r="H291" i="6"/>
  <c r="I291" i="6"/>
  <c r="E292" i="6"/>
  <c r="F292" i="6"/>
  <c r="G292" i="6"/>
  <c r="H292" i="6"/>
  <c r="I292" i="6"/>
  <c r="E293" i="6"/>
  <c r="F293" i="6"/>
  <c r="G293" i="6"/>
  <c r="H293" i="6"/>
  <c r="I293" i="6"/>
  <c r="E294" i="6"/>
  <c r="F294" i="6"/>
  <c r="G294" i="6"/>
  <c r="H294" i="6"/>
  <c r="I294" i="6"/>
  <c r="E295" i="6"/>
  <c r="F295" i="6"/>
  <c r="G295" i="6"/>
  <c r="H295" i="6"/>
  <c r="I295" i="6"/>
  <c r="E296" i="6"/>
  <c r="F296" i="6"/>
  <c r="G296" i="6"/>
  <c r="H296" i="6"/>
  <c r="I296" i="6"/>
  <c r="E297" i="6"/>
  <c r="F297" i="6"/>
  <c r="G297" i="6"/>
  <c r="H297" i="6"/>
  <c r="I297" i="6"/>
  <c r="E298" i="6"/>
  <c r="F298" i="6"/>
  <c r="G298" i="6"/>
  <c r="H298" i="6"/>
  <c r="I298" i="6"/>
  <c r="E299" i="6"/>
  <c r="F299" i="6"/>
  <c r="G299" i="6"/>
  <c r="H299" i="6"/>
  <c r="I299" i="6"/>
  <c r="E300" i="6"/>
  <c r="F300" i="6"/>
  <c r="G300" i="6"/>
  <c r="H300" i="6"/>
  <c r="I300" i="6"/>
  <c r="E301" i="6"/>
  <c r="F301" i="6"/>
  <c r="G301" i="6"/>
  <c r="H301" i="6"/>
  <c r="I301" i="6"/>
  <c r="E302" i="6"/>
  <c r="F302" i="6"/>
  <c r="G302" i="6"/>
  <c r="H302" i="6"/>
  <c r="I302" i="6"/>
  <c r="E303" i="6"/>
  <c r="F303" i="6"/>
  <c r="G303" i="6"/>
  <c r="H303" i="6"/>
  <c r="I303" i="6"/>
  <c r="E304" i="6"/>
  <c r="F304" i="6"/>
  <c r="G304" i="6"/>
  <c r="H304" i="6"/>
  <c r="I304" i="6"/>
  <c r="E305" i="6"/>
  <c r="F305" i="6"/>
  <c r="G305" i="6"/>
  <c r="H305" i="6"/>
  <c r="I305" i="6"/>
  <c r="E306" i="6"/>
  <c r="F306" i="6"/>
  <c r="G306" i="6"/>
  <c r="H306" i="6"/>
  <c r="I306" i="6"/>
  <c r="E307" i="6"/>
  <c r="F307" i="6"/>
  <c r="G307" i="6"/>
  <c r="H307" i="6"/>
  <c r="I307" i="6"/>
  <c r="E308" i="6"/>
  <c r="F308" i="6"/>
  <c r="G308" i="6"/>
  <c r="H308" i="6"/>
  <c r="I308" i="6"/>
  <c r="E309" i="6"/>
  <c r="F309" i="6"/>
  <c r="G309" i="6"/>
  <c r="H309" i="6"/>
  <c r="I309" i="6"/>
  <c r="E310" i="6"/>
  <c r="F310" i="6"/>
  <c r="G310" i="6"/>
  <c r="H310" i="6"/>
  <c r="I310" i="6"/>
  <c r="E311" i="6"/>
  <c r="F311" i="6"/>
  <c r="G311" i="6"/>
  <c r="H311" i="6"/>
  <c r="I311" i="6"/>
  <c r="E312" i="6"/>
  <c r="F312" i="6"/>
  <c r="G312" i="6"/>
  <c r="H312" i="6"/>
  <c r="I312" i="6"/>
  <c r="E313" i="6"/>
  <c r="F313" i="6"/>
  <c r="G313" i="6"/>
  <c r="H313" i="6"/>
  <c r="I313" i="6"/>
  <c r="E314" i="6"/>
  <c r="F314" i="6"/>
  <c r="G314" i="6"/>
  <c r="H314" i="6"/>
  <c r="I314" i="6"/>
  <c r="E315" i="6"/>
  <c r="F315" i="6"/>
  <c r="G315" i="6"/>
  <c r="H315" i="6"/>
  <c r="I315" i="6"/>
  <c r="E316" i="6"/>
  <c r="F316" i="6"/>
  <c r="G316" i="6"/>
  <c r="H316" i="6"/>
  <c r="I316" i="6"/>
  <c r="E317" i="6"/>
  <c r="F317" i="6"/>
  <c r="G317" i="6"/>
  <c r="H317" i="6"/>
  <c r="I317" i="6"/>
  <c r="E318" i="6"/>
  <c r="F318" i="6"/>
  <c r="G318" i="6"/>
  <c r="H318" i="6"/>
  <c r="I318" i="6"/>
  <c r="E319" i="6"/>
  <c r="F319" i="6"/>
  <c r="G319" i="6"/>
  <c r="H319" i="6"/>
  <c r="I319" i="6"/>
  <c r="E320" i="6"/>
  <c r="F320" i="6"/>
  <c r="G320" i="6"/>
  <c r="H320" i="6"/>
  <c r="I320" i="6"/>
  <c r="E321" i="6"/>
  <c r="F321" i="6"/>
  <c r="G321" i="6"/>
  <c r="H321" i="6"/>
  <c r="I321" i="6"/>
  <c r="E322" i="6"/>
  <c r="F322" i="6"/>
  <c r="G322" i="6"/>
  <c r="H322" i="6"/>
  <c r="I322" i="6"/>
  <c r="E323" i="6"/>
  <c r="F323" i="6"/>
  <c r="G323" i="6"/>
  <c r="H323" i="6"/>
  <c r="I323" i="6"/>
  <c r="E324" i="6"/>
  <c r="F324" i="6"/>
  <c r="G324" i="6"/>
  <c r="H324" i="6"/>
  <c r="I324" i="6"/>
  <c r="E325" i="6"/>
  <c r="F325" i="6"/>
  <c r="G325" i="6"/>
  <c r="H325" i="6"/>
  <c r="I325" i="6"/>
  <c r="E326" i="6"/>
  <c r="F326" i="6"/>
  <c r="G326" i="6"/>
  <c r="H326" i="6"/>
  <c r="I326" i="6"/>
  <c r="E327" i="6"/>
  <c r="F327" i="6"/>
  <c r="G327" i="6"/>
  <c r="H327" i="6"/>
  <c r="I327" i="6"/>
  <c r="E328" i="6"/>
  <c r="F328" i="6"/>
  <c r="G328" i="6"/>
  <c r="H328" i="6"/>
  <c r="I328" i="6"/>
  <c r="E329" i="6"/>
  <c r="F329" i="6"/>
  <c r="G329" i="6"/>
  <c r="H329" i="6"/>
  <c r="I329" i="6"/>
  <c r="E330" i="6"/>
  <c r="F330" i="6"/>
  <c r="G330" i="6"/>
  <c r="H330" i="6"/>
  <c r="I330" i="6"/>
  <c r="E331" i="6"/>
  <c r="F331" i="6"/>
  <c r="G331" i="6"/>
  <c r="H331" i="6"/>
  <c r="I331" i="6"/>
  <c r="E332" i="6"/>
  <c r="F332" i="6"/>
  <c r="G332" i="6"/>
  <c r="H332" i="6"/>
  <c r="I332" i="6"/>
  <c r="E333" i="6"/>
  <c r="F333" i="6"/>
  <c r="G333" i="6"/>
  <c r="H333" i="6"/>
  <c r="I333" i="6"/>
  <c r="E334" i="6"/>
  <c r="F334" i="6"/>
  <c r="G334" i="6"/>
  <c r="H334" i="6"/>
  <c r="I334" i="6"/>
  <c r="E335" i="6"/>
  <c r="F335" i="6"/>
  <c r="G335" i="6"/>
  <c r="H335" i="6"/>
  <c r="I335" i="6"/>
  <c r="E336" i="6"/>
  <c r="F336" i="6"/>
  <c r="G336" i="6"/>
  <c r="H336" i="6"/>
  <c r="I336" i="6"/>
  <c r="E337" i="6"/>
  <c r="F337" i="6"/>
  <c r="G337" i="6"/>
  <c r="H337" i="6"/>
  <c r="I337" i="6"/>
  <c r="E338" i="6"/>
  <c r="F338" i="6"/>
  <c r="G338" i="6"/>
  <c r="H338" i="6"/>
  <c r="I338" i="6"/>
  <c r="E339" i="6"/>
  <c r="F339" i="6"/>
  <c r="G339" i="6"/>
  <c r="H339" i="6"/>
  <c r="I339" i="6"/>
  <c r="E340" i="6"/>
  <c r="F340" i="6"/>
  <c r="G340" i="6"/>
  <c r="H340" i="6"/>
  <c r="I340" i="6"/>
  <c r="E341" i="6"/>
  <c r="F341" i="6"/>
  <c r="G341" i="6"/>
  <c r="H341" i="6"/>
  <c r="I341" i="6"/>
  <c r="E342" i="6"/>
  <c r="F342" i="6"/>
  <c r="G342" i="6"/>
  <c r="H342" i="6"/>
  <c r="I342" i="6"/>
  <c r="E343" i="6"/>
  <c r="F343" i="6"/>
  <c r="G343" i="6"/>
  <c r="H343" i="6"/>
  <c r="I343" i="6"/>
  <c r="E344" i="6"/>
  <c r="F344" i="6"/>
  <c r="G344" i="6"/>
  <c r="H344" i="6"/>
  <c r="I344" i="6"/>
  <c r="E345" i="6"/>
  <c r="F345" i="6"/>
  <c r="G345" i="6"/>
  <c r="H345" i="6"/>
  <c r="I345" i="6"/>
  <c r="E346" i="6"/>
  <c r="F346" i="6"/>
  <c r="G346" i="6"/>
  <c r="H346" i="6"/>
  <c r="I346" i="6"/>
  <c r="E347" i="6"/>
  <c r="F347" i="6"/>
  <c r="G347" i="6"/>
  <c r="H347" i="6"/>
  <c r="I347" i="6"/>
  <c r="E348" i="6"/>
  <c r="F348" i="6"/>
  <c r="G348" i="6"/>
  <c r="H348" i="6"/>
  <c r="I348" i="6"/>
  <c r="E349" i="6"/>
  <c r="F349" i="6"/>
  <c r="G349" i="6"/>
  <c r="H349" i="6"/>
  <c r="I349" i="6"/>
  <c r="E350" i="6"/>
  <c r="F350" i="6"/>
  <c r="G350" i="6"/>
  <c r="H350" i="6"/>
  <c r="I350" i="6"/>
  <c r="E351" i="6"/>
  <c r="F351" i="6"/>
  <c r="G351" i="6"/>
  <c r="H351" i="6"/>
  <c r="I351" i="6"/>
  <c r="E352" i="6"/>
  <c r="F352" i="6"/>
  <c r="G352" i="6"/>
  <c r="H352" i="6"/>
  <c r="I352" i="6"/>
  <c r="E353" i="6"/>
  <c r="F353" i="6"/>
  <c r="G353" i="6"/>
  <c r="H353" i="6"/>
  <c r="I353" i="6"/>
  <c r="E354" i="6"/>
  <c r="F354" i="6"/>
  <c r="G354" i="6"/>
  <c r="H354" i="6"/>
  <c r="I354" i="6"/>
  <c r="E355" i="6"/>
  <c r="F355" i="6"/>
  <c r="G355" i="6"/>
  <c r="H355" i="6"/>
  <c r="I355" i="6"/>
  <c r="E356" i="6"/>
  <c r="F356" i="6"/>
  <c r="G356" i="6"/>
  <c r="H356" i="6"/>
  <c r="I356" i="6"/>
  <c r="E357" i="6"/>
  <c r="F357" i="6"/>
  <c r="G357" i="6"/>
  <c r="H357" i="6"/>
  <c r="I357" i="6"/>
  <c r="E358" i="6"/>
  <c r="F358" i="6"/>
  <c r="G358" i="6"/>
  <c r="H358" i="6"/>
  <c r="I358" i="6"/>
  <c r="E359" i="6"/>
  <c r="F359" i="6"/>
  <c r="G359" i="6"/>
  <c r="H359" i="6"/>
  <c r="I359" i="6"/>
  <c r="E360" i="6"/>
  <c r="F360" i="6"/>
  <c r="G360" i="6"/>
  <c r="H360" i="6"/>
  <c r="I360" i="6"/>
  <c r="E361" i="6"/>
  <c r="F361" i="6"/>
  <c r="G361" i="6"/>
  <c r="H361" i="6"/>
  <c r="I361" i="6"/>
  <c r="E362" i="6"/>
  <c r="F362" i="6"/>
  <c r="G362" i="6"/>
  <c r="H362" i="6"/>
  <c r="I362" i="6"/>
  <c r="E363" i="6"/>
  <c r="F363" i="6"/>
  <c r="G363" i="6"/>
  <c r="H363" i="6"/>
  <c r="I363" i="6"/>
  <c r="E364" i="6"/>
  <c r="F364" i="6"/>
  <c r="G364" i="6"/>
  <c r="H364" i="6"/>
  <c r="I364" i="6"/>
  <c r="E365" i="6"/>
  <c r="F365" i="6"/>
  <c r="G365" i="6"/>
  <c r="H365" i="6"/>
  <c r="I365" i="6"/>
  <c r="E366" i="6"/>
  <c r="F366" i="6"/>
  <c r="G366" i="6"/>
  <c r="H366" i="6"/>
  <c r="I366" i="6"/>
  <c r="E367" i="6"/>
  <c r="F367" i="6"/>
  <c r="G367" i="6"/>
  <c r="H367" i="6"/>
  <c r="I367" i="6"/>
  <c r="E368" i="6"/>
  <c r="F368" i="6"/>
  <c r="G368" i="6"/>
  <c r="H368" i="6"/>
  <c r="I368" i="6"/>
  <c r="E369" i="6"/>
  <c r="F369" i="6"/>
  <c r="G369" i="6"/>
  <c r="H369" i="6"/>
  <c r="I369" i="6"/>
  <c r="E370" i="6"/>
  <c r="F370" i="6"/>
  <c r="G370" i="6"/>
  <c r="H370" i="6"/>
  <c r="I370" i="6"/>
  <c r="E371" i="6"/>
  <c r="F371" i="6"/>
  <c r="G371" i="6"/>
  <c r="H371" i="6"/>
  <c r="I371" i="6"/>
  <c r="E372" i="6"/>
  <c r="F372" i="6"/>
  <c r="G372" i="6"/>
  <c r="H372" i="6"/>
  <c r="I372" i="6"/>
  <c r="E373" i="6"/>
  <c r="F373" i="6"/>
  <c r="G373" i="6"/>
  <c r="H373" i="6"/>
  <c r="I373" i="6"/>
  <c r="E374" i="6"/>
  <c r="F374" i="6"/>
  <c r="G374" i="6"/>
  <c r="H374" i="6"/>
  <c r="I374" i="6"/>
  <c r="E375" i="6"/>
  <c r="F375" i="6"/>
  <c r="G375" i="6"/>
  <c r="H375" i="6"/>
  <c r="I375" i="6"/>
  <c r="E376" i="6"/>
  <c r="F376" i="6"/>
  <c r="G376" i="6"/>
  <c r="H376" i="6"/>
  <c r="I376" i="6"/>
  <c r="E377" i="6"/>
  <c r="F377" i="6"/>
  <c r="G377" i="6"/>
  <c r="H377" i="6"/>
  <c r="I377" i="6"/>
  <c r="E378" i="6"/>
  <c r="F378" i="6"/>
  <c r="G378" i="6"/>
  <c r="H378" i="6"/>
  <c r="I378" i="6"/>
  <c r="E379" i="6"/>
  <c r="F379" i="6"/>
  <c r="G379" i="6"/>
  <c r="H379" i="6"/>
  <c r="I379" i="6"/>
  <c r="E380" i="6"/>
  <c r="F380" i="6"/>
  <c r="G380" i="6"/>
  <c r="H380" i="6"/>
  <c r="I380" i="6"/>
  <c r="E381" i="6"/>
  <c r="F381" i="6"/>
  <c r="G381" i="6"/>
  <c r="H381" i="6"/>
  <c r="I381" i="6"/>
  <c r="E382" i="6"/>
  <c r="F382" i="6"/>
  <c r="G382" i="6"/>
  <c r="H382" i="6"/>
  <c r="I382" i="6"/>
  <c r="E383" i="6"/>
  <c r="F383" i="6"/>
  <c r="G383" i="6"/>
  <c r="H383" i="6"/>
  <c r="I383" i="6"/>
  <c r="E384" i="6"/>
  <c r="F384" i="6"/>
  <c r="G384" i="6"/>
  <c r="H384" i="6"/>
  <c r="I384" i="6"/>
  <c r="E385" i="6"/>
  <c r="F385" i="6"/>
  <c r="G385" i="6"/>
  <c r="H385" i="6"/>
  <c r="I385" i="6"/>
  <c r="E386" i="6"/>
  <c r="F386" i="6"/>
  <c r="G386" i="6"/>
  <c r="H386" i="6"/>
  <c r="I386" i="6"/>
  <c r="E387" i="6"/>
  <c r="F387" i="6"/>
  <c r="G387" i="6"/>
  <c r="H387" i="6"/>
  <c r="I387" i="6"/>
  <c r="E388" i="6"/>
  <c r="F388" i="6"/>
  <c r="G388" i="6"/>
  <c r="H388" i="6"/>
  <c r="I388" i="6"/>
  <c r="E389" i="6"/>
  <c r="F389" i="6"/>
  <c r="G389" i="6"/>
  <c r="H389" i="6"/>
  <c r="I389" i="6"/>
  <c r="E390" i="6"/>
  <c r="F390" i="6"/>
  <c r="G390" i="6"/>
  <c r="H390" i="6"/>
  <c r="I390" i="6"/>
  <c r="E391" i="6"/>
  <c r="F391" i="6"/>
  <c r="G391" i="6"/>
  <c r="H391" i="6"/>
  <c r="I391" i="6"/>
  <c r="E392" i="6"/>
  <c r="F392" i="6"/>
  <c r="G392" i="6"/>
  <c r="H392" i="6"/>
  <c r="I392" i="6"/>
  <c r="E393" i="6"/>
  <c r="F393" i="6"/>
  <c r="G393" i="6"/>
  <c r="H393" i="6"/>
  <c r="I393" i="6"/>
  <c r="E394" i="6"/>
  <c r="F394" i="6"/>
  <c r="G394" i="6"/>
  <c r="H394" i="6"/>
  <c r="I394" i="6"/>
  <c r="E395" i="6"/>
  <c r="F395" i="6"/>
  <c r="G395" i="6"/>
  <c r="H395" i="6"/>
  <c r="I395" i="6"/>
  <c r="E396" i="6"/>
  <c r="F396" i="6"/>
  <c r="G396" i="6"/>
  <c r="H396" i="6"/>
  <c r="I396" i="6"/>
  <c r="E397" i="6"/>
  <c r="F397" i="6"/>
  <c r="G397" i="6"/>
  <c r="H397" i="6"/>
  <c r="I397" i="6"/>
  <c r="E398" i="6"/>
  <c r="F398" i="6"/>
  <c r="G398" i="6"/>
  <c r="H398" i="6"/>
  <c r="I398" i="6"/>
  <c r="E399" i="6"/>
  <c r="F399" i="6"/>
  <c r="G399" i="6"/>
  <c r="H399" i="6"/>
  <c r="I399" i="6"/>
  <c r="E400" i="6"/>
  <c r="F400" i="6"/>
  <c r="G400" i="6"/>
  <c r="H400" i="6"/>
  <c r="I400" i="6"/>
  <c r="E401" i="6"/>
  <c r="F401" i="6"/>
  <c r="G401" i="6"/>
  <c r="H401" i="6"/>
  <c r="I401" i="6"/>
  <c r="E402" i="6"/>
  <c r="F402" i="6"/>
  <c r="G402" i="6"/>
  <c r="H402" i="6"/>
  <c r="I402" i="6"/>
  <c r="E403" i="6"/>
  <c r="F403" i="6"/>
  <c r="G403" i="6"/>
  <c r="H403" i="6"/>
  <c r="I403" i="6"/>
  <c r="E404" i="6"/>
  <c r="F404" i="6"/>
  <c r="G404" i="6"/>
  <c r="H404" i="6"/>
  <c r="I404" i="6"/>
  <c r="E405" i="6"/>
  <c r="F405" i="6"/>
  <c r="G405" i="6"/>
  <c r="H405" i="6"/>
  <c r="I405" i="6"/>
  <c r="E406" i="6"/>
  <c r="F406" i="6"/>
  <c r="G406" i="6"/>
  <c r="H406" i="6"/>
  <c r="I406" i="6"/>
  <c r="E407" i="6"/>
  <c r="F407" i="6"/>
  <c r="G407" i="6"/>
  <c r="H407" i="6"/>
  <c r="I407" i="6"/>
  <c r="E408" i="6"/>
  <c r="F408" i="6"/>
  <c r="G408" i="6"/>
  <c r="H408" i="6"/>
  <c r="I408" i="6"/>
  <c r="E409" i="6"/>
  <c r="F409" i="6"/>
  <c r="G409" i="6"/>
  <c r="H409" i="6"/>
  <c r="I409" i="6"/>
  <c r="E410" i="6"/>
  <c r="F410" i="6"/>
  <c r="G410" i="6"/>
  <c r="H410" i="6"/>
  <c r="I410" i="6"/>
  <c r="E411" i="6"/>
  <c r="F411" i="6"/>
  <c r="G411" i="6"/>
  <c r="H411" i="6"/>
  <c r="I411" i="6"/>
  <c r="E412" i="6"/>
  <c r="F412" i="6"/>
  <c r="G412" i="6"/>
  <c r="H412" i="6"/>
  <c r="I412" i="6"/>
  <c r="E413" i="6"/>
  <c r="F413" i="6"/>
  <c r="G413" i="6"/>
  <c r="H413" i="6"/>
  <c r="I413" i="6"/>
  <c r="E414" i="6"/>
  <c r="F414" i="6"/>
  <c r="G414" i="6"/>
  <c r="H414" i="6"/>
  <c r="I414" i="6"/>
  <c r="E415" i="6"/>
  <c r="F415" i="6"/>
  <c r="G415" i="6"/>
  <c r="H415" i="6"/>
  <c r="I415" i="6"/>
  <c r="E416" i="6"/>
  <c r="F416" i="6"/>
  <c r="G416" i="6"/>
  <c r="H416" i="6"/>
  <c r="I416" i="6"/>
  <c r="E417" i="6"/>
  <c r="F417" i="6"/>
  <c r="G417" i="6"/>
  <c r="H417" i="6"/>
  <c r="I417" i="6"/>
  <c r="E418" i="6"/>
  <c r="F418" i="6"/>
  <c r="G418" i="6"/>
  <c r="H418" i="6"/>
  <c r="I418" i="6"/>
  <c r="E419" i="6"/>
  <c r="F419" i="6"/>
  <c r="G419" i="6"/>
  <c r="H419" i="6"/>
  <c r="I419" i="6"/>
  <c r="E420" i="6"/>
  <c r="F420" i="6"/>
  <c r="G420" i="6"/>
  <c r="H420" i="6"/>
  <c r="I420" i="6"/>
  <c r="E421" i="6"/>
  <c r="F421" i="6"/>
  <c r="G421" i="6"/>
  <c r="H421" i="6"/>
  <c r="I421" i="6"/>
  <c r="E422" i="6"/>
  <c r="F422" i="6"/>
  <c r="G422" i="6"/>
  <c r="H422" i="6"/>
  <c r="I422" i="6"/>
  <c r="E423" i="6"/>
  <c r="F423" i="6"/>
  <c r="G423" i="6"/>
  <c r="H423" i="6"/>
  <c r="I423" i="6"/>
  <c r="E424" i="6"/>
  <c r="F424" i="6"/>
  <c r="G424" i="6"/>
  <c r="H424" i="6"/>
  <c r="I424" i="6"/>
  <c r="E425" i="6"/>
  <c r="F425" i="6"/>
  <c r="G425" i="6"/>
  <c r="H425" i="6"/>
  <c r="I425" i="6"/>
  <c r="E426" i="6"/>
  <c r="F426" i="6"/>
  <c r="G426" i="6"/>
  <c r="H426" i="6"/>
  <c r="I426" i="6"/>
  <c r="E427" i="6"/>
  <c r="F427" i="6"/>
  <c r="G427" i="6"/>
  <c r="H427" i="6"/>
  <c r="I427" i="6"/>
  <c r="E428" i="6"/>
  <c r="F428" i="6"/>
  <c r="G428" i="6"/>
  <c r="H428" i="6"/>
  <c r="I428" i="6"/>
  <c r="E429" i="6"/>
  <c r="F429" i="6"/>
  <c r="G429" i="6"/>
  <c r="H429" i="6"/>
  <c r="I429" i="6"/>
  <c r="E430" i="6"/>
  <c r="F430" i="6"/>
  <c r="G430" i="6"/>
  <c r="H430" i="6"/>
  <c r="I430" i="6"/>
  <c r="E431" i="6"/>
  <c r="F431" i="6"/>
  <c r="G431" i="6"/>
  <c r="H431" i="6"/>
  <c r="I431" i="6"/>
  <c r="E432" i="6"/>
  <c r="F432" i="6"/>
  <c r="G432" i="6"/>
  <c r="H432" i="6"/>
  <c r="I432" i="6"/>
  <c r="E433" i="6"/>
  <c r="F433" i="6"/>
  <c r="G433" i="6"/>
  <c r="H433" i="6"/>
  <c r="I433" i="6"/>
  <c r="E434" i="6"/>
  <c r="F434" i="6"/>
  <c r="G434" i="6"/>
  <c r="H434" i="6"/>
  <c r="I434" i="6"/>
  <c r="E435" i="6"/>
  <c r="F435" i="6"/>
  <c r="G435" i="6"/>
  <c r="H435" i="6"/>
  <c r="I435" i="6"/>
  <c r="E436" i="6"/>
  <c r="F436" i="6"/>
  <c r="G436" i="6"/>
  <c r="H436" i="6"/>
  <c r="I436" i="6"/>
  <c r="E437" i="6"/>
  <c r="F437" i="6"/>
  <c r="G437" i="6"/>
  <c r="H437" i="6"/>
  <c r="I437" i="6"/>
  <c r="E438" i="6"/>
  <c r="F438" i="6"/>
  <c r="G438" i="6"/>
  <c r="H438" i="6"/>
  <c r="I438" i="6"/>
  <c r="E439" i="6"/>
  <c r="F439" i="6"/>
  <c r="G439" i="6"/>
  <c r="H439" i="6"/>
  <c r="I439" i="6"/>
  <c r="E440" i="6"/>
  <c r="F440" i="6"/>
  <c r="G440" i="6"/>
  <c r="H440" i="6"/>
  <c r="I440" i="6"/>
  <c r="E441" i="6"/>
  <c r="F441" i="6"/>
  <c r="G441" i="6"/>
  <c r="H441" i="6"/>
  <c r="I441" i="6"/>
  <c r="E442" i="6"/>
  <c r="F442" i="6"/>
  <c r="G442" i="6"/>
  <c r="H442" i="6"/>
  <c r="I442" i="6"/>
  <c r="E443" i="6"/>
  <c r="F443" i="6"/>
  <c r="G443" i="6"/>
  <c r="H443" i="6"/>
  <c r="I443" i="6"/>
  <c r="E444" i="6"/>
  <c r="F444" i="6"/>
  <c r="G444" i="6"/>
  <c r="H444" i="6"/>
  <c r="I444" i="6"/>
  <c r="E445" i="6"/>
  <c r="F445" i="6"/>
  <c r="G445" i="6"/>
  <c r="H445" i="6"/>
  <c r="I445" i="6"/>
  <c r="E446" i="6"/>
  <c r="F446" i="6"/>
  <c r="G446" i="6"/>
  <c r="H446" i="6"/>
  <c r="I446" i="6"/>
  <c r="E447" i="6"/>
  <c r="F447" i="6"/>
  <c r="G447" i="6"/>
  <c r="H447" i="6"/>
  <c r="I447" i="6"/>
  <c r="E448" i="6"/>
  <c r="F448" i="6"/>
  <c r="G448" i="6"/>
  <c r="H448" i="6"/>
  <c r="I448" i="6"/>
  <c r="E449" i="6"/>
  <c r="F449" i="6"/>
  <c r="G449" i="6"/>
  <c r="H449" i="6"/>
  <c r="I449" i="6"/>
  <c r="E450" i="6"/>
  <c r="F450" i="6"/>
  <c r="G450" i="6"/>
  <c r="H450" i="6"/>
  <c r="I450" i="6"/>
  <c r="E451" i="6"/>
  <c r="F451" i="6"/>
  <c r="G451" i="6"/>
  <c r="H451" i="6"/>
  <c r="I451" i="6"/>
  <c r="E452" i="6"/>
  <c r="F452" i="6"/>
  <c r="G452" i="6"/>
  <c r="H452" i="6"/>
  <c r="I452" i="6"/>
  <c r="E453" i="6"/>
  <c r="F453" i="6"/>
  <c r="G453" i="6"/>
  <c r="H453" i="6"/>
  <c r="I453" i="6"/>
  <c r="E454" i="6"/>
  <c r="F454" i="6"/>
  <c r="G454" i="6"/>
  <c r="H454" i="6"/>
  <c r="I454" i="6"/>
  <c r="E455" i="6"/>
  <c r="F455" i="6"/>
  <c r="G455" i="6"/>
  <c r="H455" i="6"/>
  <c r="I455" i="6"/>
  <c r="E456" i="6"/>
  <c r="F456" i="6"/>
  <c r="G456" i="6"/>
  <c r="H456" i="6"/>
  <c r="I456" i="6"/>
  <c r="E457" i="6"/>
  <c r="F457" i="6"/>
  <c r="G457" i="6"/>
  <c r="H457" i="6"/>
  <c r="I457" i="6"/>
  <c r="E458" i="6"/>
  <c r="F458" i="6"/>
  <c r="G458" i="6"/>
  <c r="H458" i="6"/>
  <c r="I458" i="6"/>
  <c r="E459" i="6"/>
  <c r="F459" i="6"/>
  <c r="G459" i="6"/>
  <c r="H459" i="6"/>
  <c r="I459" i="6"/>
  <c r="E460" i="6"/>
  <c r="F460" i="6"/>
  <c r="G460" i="6"/>
  <c r="H460" i="6"/>
  <c r="I460" i="6"/>
  <c r="E461" i="6"/>
  <c r="F461" i="6"/>
  <c r="G461" i="6"/>
  <c r="H461" i="6"/>
  <c r="I461" i="6"/>
  <c r="E462" i="6"/>
  <c r="F462" i="6"/>
  <c r="G462" i="6"/>
  <c r="H462" i="6"/>
  <c r="I462" i="6"/>
  <c r="E463" i="6"/>
  <c r="F463" i="6"/>
  <c r="G463" i="6"/>
  <c r="H463" i="6"/>
  <c r="I463" i="6"/>
  <c r="E464" i="6"/>
  <c r="F464" i="6"/>
  <c r="G464" i="6"/>
  <c r="H464" i="6"/>
  <c r="I464" i="6"/>
  <c r="E465" i="6"/>
  <c r="F465" i="6"/>
  <c r="G465" i="6"/>
  <c r="H465" i="6"/>
  <c r="I465" i="6"/>
  <c r="F4" i="6"/>
  <c r="G4" i="6"/>
  <c r="H4" i="6"/>
  <c r="I4" i="6"/>
  <c r="E4" i="6"/>
  <c r="E17" i="8"/>
  <c r="E18" i="8" s="1"/>
  <c r="E19" i="8" s="1"/>
  <c r="F466" i="7" l="1"/>
  <c r="F14" i="8"/>
  <c r="E14" i="8"/>
  <c r="D14" i="8"/>
  <c r="D11" i="8"/>
  <c r="D8" i="8" s="1"/>
  <c r="D3" i="8" s="1"/>
  <c r="P5" i="7" l="1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" i="7"/>
  <c r="E11" i="8"/>
  <c r="E8" i="8" s="1"/>
  <c r="E3" i="8" s="1"/>
  <c r="F11" i="8"/>
  <c r="F8" i="8" s="1"/>
  <c r="F3" i="8" s="1"/>
  <c r="M6" i="6" l="1"/>
  <c r="A5" i="8" l="1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" i="8"/>
  <c r="S4" i="7" l="1"/>
  <c r="S6" i="7"/>
  <c r="S5" i="7"/>
  <c r="I92" i="3"/>
  <c r="K92" i="7" s="1"/>
  <c r="I440" i="4"/>
  <c r="L440" i="7" s="1"/>
  <c r="I184" i="4"/>
  <c r="L184" i="7" s="1"/>
  <c r="I19" i="4"/>
  <c r="L19" i="7" s="1"/>
  <c r="I447" i="4"/>
  <c r="L447" i="7" s="1"/>
  <c r="I59" i="4"/>
  <c r="L59" i="7" s="1"/>
  <c r="I234" i="4"/>
  <c r="L234" i="7" s="1"/>
  <c r="I262" i="4"/>
  <c r="L262" i="7" s="1"/>
  <c r="I432" i="4"/>
  <c r="L432" i="7" s="1"/>
  <c r="I29" i="4"/>
  <c r="L29" i="7" s="1"/>
  <c r="I414" i="4"/>
  <c r="L414" i="7" s="1"/>
  <c r="I144" i="4"/>
  <c r="L144" i="7" s="1"/>
  <c r="I237" i="4"/>
  <c r="L237" i="7" s="1"/>
  <c r="I69" i="4"/>
  <c r="L69" i="7" s="1"/>
  <c r="I372" i="4"/>
  <c r="L372" i="7" s="1"/>
  <c r="I7" i="4"/>
  <c r="L7" i="7" s="1"/>
  <c r="I126" i="4"/>
  <c r="L126" i="7" s="1"/>
  <c r="I279" i="4"/>
  <c r="L279" i="7" s="1"/>
  <c r="I205" i="4"/>
  <c r="L205" i="7" s="1"/>
  <c r="I202" i="3"/>
  <c r="K202" i="7" s="1"/>
  <c r="I171" i="3"/>
  <c r="K171" i="7" s="1"/>
  <c r="I287" i="3"/>
  <c r="K287" i="7" s="1"/>
  <c r="I337" i="3"/>
  <c r="K337" i="7" s="1"/>
  <c r="I116" i="3"/>
  <c r="K116" i="7" s="1"/>
  <c r="I169" i="3"/>
  <c r="K169" i="7" s="1"/>
  <c r="I13" i="3"/>
  <c r="K13" i="7" s="1"/>
  <c r="I260" i="3"/>
  <c r="K260" i="7" s="1"/>
  <c r="I9" i="3"/>
  <c r="K9" i="7" s="1"/>
  <c r="I124" i="3"/>
  <c r="K124" i="7" s="1"/>
  <c r="I343" i="3"/>
  <c r="K343" i="7" s="1"/>
  <c r="I146" i="3"/>
  <c r="K146" i="7" s="1"/>
  <c r="I424" i="3"/>
  <c r="K424" i="7" s="1"/>
  <c r="I354" i="3"/>
  <c r="K354" i="7" s="1"/>
  <c r="I242" i="3"/>
  <c r="K242" i="7" s="1"/>
  <c r="I326" i="3"/>
  <c r="K326" i="7" s="1"/>
  <c r="I134" i="3"/>
  <c r="K134" i="7" s="1"/>
  <c r="I415" i="2"/>
  <c r="J415" i="7" s="1"/>
  <c r="I13" i="2"/>
  <c r="J13" i="7" s="1"/>
  <c r="I292" i="2"/>
  <c r="J292" i="7" s="1"/>
  <c r="I268" i="2"/>
  <c r="J268" i="7" s="1"/>
  <c r="I213" i="2"/>
  <c r="J213" i="7" s="1"/>
  <c r="I14" i="2"/>
  <c r="J14" i="7" s="1"/>
  <c r="I386" i="2"/>
  <c r="J386" i="7" s="1"/>
  <c r="I245" i="2"/>
  <c r="J245" i="7" s="1"/>
  <c r="I381" i="2"/>
  <c r="J381" i="7" s="1"/>
  <c r="I249" i="4" l="1"/>
  <c r="L249" i="7" s="1"/>
  <c r="I211" i="4"/>
  <c r="L211" i="7" s="1"/>
  <c r="I465" i="4"/>
  <c r="L465" i="7" s="1"/>
  <c r="I74" i="3"/>
  <c r="K74" i="7" s="1"/>
  <c r="I192" i="3"/>
  <c r="K192" i="7" s="1"/>
  <c r="I155" i="4"/>
  <c r="L155" i="7" s="1"/>
  <c r="I419" i="4"/>
  <c r="L419" i="7" s="1"/>
  <c r="I267" i="4"/>
  <c r="L267" i="7" s="1"/>
  <c r="I17" i="3"/>
  <c r="K17" i="7" s="1"/>
  <c r="I294" i="4"/>
  <c r="L294" i="7" s="1"/>
  <c r="I422" i="2"/>
  <c r="J422" i="7" s="1"/>
  <c r="I37" i="4"/>
  <c r="L37" i="7" s="1"/>
  <c r="I12" i="2"/>
  <c r="J12" i="7" s="1"/>
  <c r="I324" i="3"/>
  <c r="K324" i="7" s="1"/>
  <c r="I159" i="3"/>
  <c r="K159" i="7" s="1"/>
  <c r="I280" i="4"/>
  <c r="L280" i="7" s="1"/>
  <c r="I282" i="3"/>
  <c r="K282" i="7" s="1"/>
  <c r="I283" i="2"/>
  <c r="J283" i="7" s="1"/>
  <c r="I346" i="3"/>
  <c r="K346" i="7" s="1"/>
  <c r="I357" i="4"/>
  <c r="L357" i="7" s="1"/>
  <c r="I10" i="4"/>
  <c r="L10" i="7" s="1"/>
  <c r="I459" i="4"/>
  <c r="L459" i="7" s="1"/>
  <c r="I18" i="4"/>
  <c r="L18" i="7" s="1"/>
  <c r="I247" i="3"/>
  <c r="K247" i="7" s="1"/>
  <c r="I263" i="3"/>
  <c r="K263" i="7" s="1"/>
  <c r="I164" i="4"/>
  <c r="L164" i="7" s="1"/>
  <c r="I63" i="2"/>
  <c r="J63" i="7" s="1"/>
  <c r="I165" i="2"/>
  <c r="J165" i="7" s="1"/>
  <c r="I116" i="4"/>
  <c r="L116" i="7" s="1"/>
  <c r="I55" i="2"/>
  <c r="J55" i="7" s="1"/>
  <c r="I238" i="4"/>
  <c r="L238" i="7" s="1"/>
  <c r="I160" i="3"/>
  <c r="K160" i="7" s="1"/>
  <c r="I287" i="2"/>
  <c r="J287" i="7" s="1"/>
  <c r="I251" i="2"/>
  <c r="J251" i="7" s="1"/>
  <c r="I235" i="3"/>
  <c r="K235" i="7" s="1"/>
  <c r="I268" i="4"/>
  <c r="L268" i="7" s="1"/>
  <c r="I322" i="3"/>
  <c r="K322" i="7" s="1"/>
  <c r="I218" i="3"/>
  <c r="K218" i="7" s="1"/>
  <c r="I196" i="4"/>
  <c r="L196" i="7" s="1"/>
  <c r="I334" i="4"/>
  <c r="L334" i="7" s="1"/>
  <c r="I43" i="2"/>
  <c r="J43" i="7" s="1"/>
  <c r="I186" i="2"/>
  <c r="J186" i="7" s="1"/>
  <c r="I332" i="4"/>
  <c r="L332" i="7" s="1"/>
  <c r="I405" i="2"/>
  <c r="J405" i="7" s="1"/>
  <c r="I271" i="3"/>
  <c r="K271" i="7" s="1"/>
  <c r="I373" i="4"/>
  <c r="L373" i="7" s="1"/>
  <c r="I457" i="2"/>
  <c r="J457" i="7" s="1"/>
  <c r="I267" i="3"/>
  <c r="K267" i="7" s="1"/>
  <c r="I408" i="4"/>
  <c r="L408" i="7" s="1"/>
  <c r="I185" i="3"/>
  <c r="K185" i="7" s="1"/>
  <c r="I115" i="3"/>
  <c r="K115" i="7" s="1"/>
  <c r="I148" i="3"/>
  <c r="K148" i="7" s="1"/>
  <c r="I401" i="3"/>
  <c r="K401" i="7" s="1"/>
  <c r="I358" i="4"/>
  <c r="L358" i="7" s="1"/>
  <c r="I252" i="3"/>
  <c r="K252" i="7" s="1"/>
  <c r="I96" i="3"/>
  <c r="K96" i="7" s="1"/>
  <c r="I113" i="3"/>
  <c r="K113" i="7" s="1"/>
  <c r="I206" i="2"/>
  <c r="J206" i="7" s="1"/>
  <c r="I120" i="3"/>
  <c r="K120" i="7" s="1"/>
  <c r="I272" i="4"/>
  <c r="L272" i="7" s="1"/>
  <c r="I292" i="4"/>
  <c r="L292" i="7" s="1"/>
  <c r="I21" i="2"/>
  <c r="J21" i="7" s="1"/>
  <c r="I460" i="3"/>
  <c r="K460" i="7" s="1"/>
  <c r="I44" i="2"/>
  <c r="J44" i="7" s="1"/>
  <c r="I275" i="3"/>
  <c r="K275" i="7" s="1"/>
  <c r="I22" i="3"/>
  <c r="K22" i="7" s="1"/>
  <c r="I60" i="4"/>
  <c r="L60" i="7" s="1"/>
  <c r="I216" i="4"/>
  <c r="L216" i="7" s="1"/>
  <c r="I403" i="4"/>
  <c r="L403" i="7" s="1"/>
  <c r="I220" i="3"/>
  <c r="K220" i="7" s="1"/>
  <c r="I65" i="4"/>
  <c r="L65" i="7" s="1"/>
  <c r="I243" i="4"/>
  <c r="L243" i="7" s="1"/>
  <c r="I215" i="2"/>
  <c r="J215" i="7" s="1"/>
  <c r="I343" i="2"/>
  <c r="J343" i="7" s="1"/>
  <c r="I158" i="3"/>
  <c r="K158" i="7" s="1"/>
  <c r="I234" i="3"/>
  <c r="K234" i="7" s="1"/>
  <c r="I90" i="3"/>
  <c r="K90" i="7" s="1"/>
  <c r="I329" i="4"/>
  <c r="L329" i="7" s="1"/>
  <c r="I140" i="4"/>
  <c r="L140" i="7" s="1"/>
  <c r="I391" i="4"/>
  <c r="L391" i="7" s="1"/>
  <c r="I289" i="4"/>
  <c r="L289" i="7" s="1"/>
  <c r="I180" i="4"/>
  <c r="L180" i="7" s="1"/>
  <c r="I407" i="4"/>
  <c r="L407" i="7" s="1"/>
  <c r="I230" i="2"/>
  <c r="J230" i="7" s="1"/>
  <c r="I156" i="2"/>
  <c r="J156" i="7" s="1"/>
  <c r="I266" i="3"/>
  <c r="K266" i="7" s="1"/>
  <c r="I278" i="4"/>
  <c r="L278" i="7" s="1"/>
  <c r="I130" i="3"/>
  <c r="K130" i="7" s="1"/>
  <c r="I139" i="4"/>
  <c r="L139" i="7" s="1"/>
  <c r="I208" i="2"/>
  <c r="J208" i="7" s="1"/>
  <c r="I341" i="2"/>
  <c r="J341" i="7" s="1"/>
  <c r="I188" i="2"/>
  <c r="J188" i="7" s="1"/>
  <c r="I277" i="3"/>
  <c r="K277" i="7" s="1"/>
  <c r="I274" i="4"/>
  <c r="L274" i="7" s="1"/>
  <c r="I23" i="4"/>
  <c r="L23" i="7" s="1"/>
  <c r="I186" i="4"/>
  <c r="L186" i="7" s="1"/>
  <c r="I456" i="4"/>
  <c r="L456" i="7" s="1"/>
  <c r="I410" i="3"/>
  <c r="K410" i="7" s="1"/>
  <c r="I255" i="3"/>
  <c r="K255" i="7" s="1"/>
  <c r="I446" i="4"/>
  <c r="L446" i="7" s="1"/>
  <c r="I134" i="4"/>
  <c r="L134" i="7" s="1"/>
  <c r="I95" i="4"/>
  <c r="L95" i="7" s="1"/>
  <c r="I449" i="4"/>
  <c r="L449" i="7" s="1"/>
  <c r="I408" i="2"/>
  <c r="J408" i="7" s="1"/>
  <c r="I394" i="3"/>
  <c r="K394" i="7" s="1"/>
  <c r="I198" i="3"/>
  <c r="K198" i="7" s="1"/>
  <c r="I35" i="3"/>
  <c r="K35" i="7" s="1"/>
  <c r="I356" i="4"/>
  <c r="L356" i="7" s="1"/>
  <c r="I377" i="4"/>
  <c r="L377" i="7" s="1"/>
  <c r="I79" i="4"/>
  <c r="L79" i="7" s="1"/>
  <c r="I100" i="4"/>
  <c r="L100" i="7" s="1"/>
  <c r="I442" i="4"/>
  <c r="L442" i="7" s="1"/>
  <c r="I443" i="3"/>
  <c r="K443" i="7" s="1"/>
  <c r="I387" i="4"/>
  <c r="L387" i="7" s="1"/>
  <c r="I261" i="4"/>
  <c r="L261" i="7" s="1"/>
  <c r="I160" i="2"/>
  <c r="J160" i="7" s="1"/>
  <c r="I309" i="2"/>
  <c r="J309" i="7" s="1"/>
  <c r="I246" i="2"/>
  <c r="J246" i="7" s="1"/>
  <c r="I21" i="3"/>
  <c r="K21" i="7" s="1"/>
  <c r="I371" i="3"/>
  <c r="K371" i="7" s="1"/>
  <c r="I174" i="4"/>
  <c r="L174" i="7" s="1"/>
  <c r="I192" i="4"/>
  <c r="L192" i="7" s="1"/>
  <c r="I224" i="4"/>
  <c r="L224" i="7" s="1"/>
  <c r="I173" i="4"/>
  <c r="L173" i="7" s="1"/>
  <c r="I226" i="3"/>
  <c r="K226" i="7" s="1"/>
  <c r="I165" i="4"/>
  <c r="L165" i="7" s="1"/>
  <c r="I404" i="4"/>
  <c r="L404" i="7" s="1"/>
  <c r="I280" i="3"/>
  <c r="K280" i="7" s="1"/>
  <c r="I193" i="2"/>
  <c r="J193" i="7" s="1"/>
  <c r="I224" i="3"/>
  <c r="K224" i="7" s="1"/>
  <c r="I389" i="4"/>
  <c r="L389" i="7" s="1"/>
  <c r="I96" i="4"/>
  <c r="L96" i="7" s="1"/>
  <c r="I31" i="4"/>
  <c r="L31" i="7" s="1"/>
  <c r="I306" i="2"/>
  <c r="J306" i="7" s="1"/>
  <c r="I412" i="3"/>
  <c r="K412" i="7" s="1"/>
  <c r="I203" i="4"/>
  <c r="L203" i="7" s="1"/>
  <c r="I326" i="2"/>
  <c r="J326" i="7" s="1"/>
  <c r="I239" i="2"/>
  <c r="J239" i="7" s="1"/>
  <c r="I257" i="3"/>
  <c r="K257" i="7" s="1"/>
  <c r="I131" i="3"/>
  <c r="K131" i="7" s="1"/>
  <c r="I419" i="3"/>
  <c r="K419" i="7" s="1"/>
  <c r="I194" i="4"/>
  <c r="L194" i="7" s="1"/>
  <c r="I28" i="4"/>
  <c r="L28" i="7" s="1"/>
  <c r="I136" i="2"/>
  <c r="J136" i="7" s="1"/>
  <c r="I173" i="2"/>
  <c r="J173" i="7" s="1"/>
  <c r="I185" i="4"/>
  <c r="L185" i="7" s="1"/>
  <c r="I418" i="2"/>
  <c r="J418" i="7" s="1"/>
  <c r="I285" i="3"/>
  <c r="K285" i="7" s="1"/>
  <c r="I428" i="4"/>
  <c r="L428" i="7" s="1"/>
  <c r="I16" i="4"/>
  <c r="L16" i="7" s="1"/>
  <c r="I395" i="4"/>
  <c r="L395" i="7" s="1"/>
  <c r="I14" i="4"/>
  <c r="L14" i="7" s="1"/>
  <c r="I212" i="3"/>
  <c r="K212" i="7" s="1"/>
  <c r="I282" i="2"/>
  <c r="J282" i="7" s="1"/>
  <c r="I76" i="2"/>
  <c r="J76" i="7" s="1"/>
  <c r="I14" i="3"/>
  <c r="K14" i="7" s="1"/>
  <c r="I162" i="4"/>
  <c r="L162" i="7" s="1"/>
  <c r="I260" i="4"/>
  <c r="L260" i="7" s="1"/>
  <c r="I191" i="4"/>
  <c r="L191" i="7" s="1"/>
  <c r="I434" i="4"/>
  <c r="L434" i="7" s="1"/>
  <c r="I270" i="4"/>
  <c r="L270" i="7" s="1"/>
  <c r="I381" i="4"/>
  <c r="L381" i="7" s="1"/>
  <c r="I178" i="3"/>
  <c r="K178" i="7" s="1"/>
  <c r="I325" i="3"/>
  <c r="K325" i="7" s="1"/>
  <c r="I76" i="3"/>
  <c r="K76" i="7" s="1"/>
  <c r="I370" i="3"/>
  <c r="K370" i="7" s="1"/>
  <c r="I386" i="4"/>
  <c r="L386" i="7" s="1"/>
  <c r="I345" i="4"/>
  <c r="L345" i="7" s="1"/>
  <c r="I52" i="2"/>
  <c r="J52" i="7" s="1"/>
  <c r="I143" i="2"/>
  <c r="J143" i="7" s="1"/>
  <c r="I41" i="4"/>
  <c r="L41" i="7" s="1"/>
  <c r="I311" i="2"/>
  <c r="J311" i="7" s="1"/>
  <c r="I27" i="4"/>
  <c r="L27" i="7" s="1"/>
  <c r="I200" i="4"/>
  <c r="L200" i="7" s="1"/>
  <c r="I284" i="2"/>
  <c r="J284" i="7" s="1"/>
  <c r="I362" i="2"/>
  <c r="J362" i="7" s="1"/>
  <c r="I15" i="2"/>
  <c r="J15" i="7" s="1"/>
  <c r="I142" i="3"/>
  <c r="K142" i="7" s="1"/>
  <c r="I414" i="3"/>
  <c r="K414" i="7" s="1"/>
  <c r="I246" i="3"/>
  <c r="K246" i="7" s="1"/>
  <c r="I203" i="3"/>
  <c r="K203" i="7" s="1"/>
  <c r="I369" i="4"/>
  <c r="L369" i="7" s="1"/>
  <c r="I375" i="4"/>
  <c r="L375" i="7" s="1"/>
  <c r="I412" i="4"/>
  <c r="L412" i="7" s="1"/>
  <c r="I397" i="4"/>
  <c r="L397" i="7" s="1"/>
  <c r="I264" i="4"/>
  <c r="L264" i="7" s="1"/>
  <c r="I266" i="2"/>
  <c r="J266" i="7" s="1"/>
  <c r="I316" i="2"/>
  <c r="J316" i="7" s="1"/>
  <c r="I282" i="4"/>
  <c r="L282" i="7" s="1"/>
  <c r="I142" i="4"/>
  <c r="L142" i="7" s="1"/>
  <c r="I252" i="4"/>
  <c r="L252" i="7" s="1"/>
  <c r="I128" i="4"/>
  <c r="L128" i="7" s="1"/>
  <c r="I169" i="4"/>
  <c r="L169" i="7" s="1"/>
  <c r="I430" i="4"/>
  <c r="L430" i="7" s="1"/>
  <c r="I317" i="4"/>
  <c r="L317" i="7" s="1"/>
  <c r="I195" i="2"/>
  <c r="J195" i="7" s="1"/>
  <c r="I405" i="3"/>
  <c r="K405" i="7" s="1"/>
  <c r="I60" i="3"/>
  <c r="K60" i="7" s="1"/>
  <c r="I154" i="3"/>
  <c r="K154" i="7" s="1"/>
  <c r="I445" i="4"/>
  <c r="L445" i="7" s="1"/>
  <c r="I293" i="4"/>
  <c r="L293" i="7" s="1"/>
  <c r="I4" i="4"/>
  <c r="L4" i="7" s="1"/>
  <c r="I341" i="4"/>
  <c r="L341" i="7" s="1"/>
  <c r="I402" i="4"/>
  <c r="L402" i="7" s="1"/>
  <c r="I163" i="4"/>
  <c r="L163" i="7" s="1"/>
  <c r="I275" i="4"/>
  <c r="L275" i="7" s="1"/>
  <c r="I431" i="2"/>
  <c r="J431" i="7" s="1"/>
  <c r="I142" i="2"/>
  <c r="J142" i="7" s="1"/>
  <c r="I34" i="2"/>
  <c r="J34" i="7" s="1"/>
  <c r="I234" i="2"/>
  <c r="J234" i="7" s="1"/>
  <c r="I153" i="2"/>
  <c r="J153" i="7" s="1"/>
  <c r="I359" i="3"/>
  <c r="K359" i="7" s="1"/>
  <c r="I380" i="4"/>
  <c r="L380" i="7" s="1"/>
  <c r="I406" i="4"/>
  <c r="L406" i="7" s="1"/>
  <c r="I168" i="4"/>
  <c r="L168" i="7" s="1"/>
  <c r="I236" i="4"/>
  <c r="L236" i="7" s="1"/>
  <c r="I436" i="4"/>
  <c r="L436" i="7" s="1"/>
  <c r="I314" i="4"/>
  <c r="L314" i="7" s="1"/>
  <c r="I259" i="2"/>
  <c r="J259" i="7" s="1"/>
  <c r="I210" i="3"/>
  <c r="K210" i="7" s="1"/>
  <c r="I177" i="3"/>
  <c r="K177" i="7" s="1"/>
  <c r="I396" i="3"/>
  <c r="K396" i="7" s="1"/>
  <c r="I352" i="3"/>
  <c r="K352" i="7" s="1"/>
  <c r="I54" i="4"/>
  <c r="L54" i="7" s="1"/>
  <c r="I122" i="4"/>
  <c r="L122" i="7" s="1"/>
  <c r="I26" i="4"/>
  <c r="L26" i="7" s="1"/>
  <c r="I283" i="4"/>
  <c r="L283" i="7" s="1"/>
  <c r="I75" i="4"/>
  <c r="L75" i="7" s="1"/>
  <c r="I20" i="4"/>
  <c r="L20" i="7" s="1"/>
  <c r="I193" i="4"/>
  <c r="L193" i="7" s="1"/>
  <c r="I23" i="2"/>
  <c r="J23" i="7" s="1"/>
  <c r="I86" i="2"/>
  <c r="J86" i="7" s="1"/>
  <c r="I231" i="3"/>
  <c r="K231" i="7" s="1"/>
  <c r="I8" i="2"/>
  <c r="J8" i="7" s="1"/>
  <c r="I65" i="2"/>
  <c r="J65" i="7" s="1"/>
  <c r="I451" i="4"/>
  <c r="L451" i="7" s="1"/>
  <c r="I160" i="4"/>
  <c r="L160" i="7" s="1"/>
  <c r="I8" i="4"/>
  <c r="L8" i="7" s="1"/>
  <c r="I167" i="4"/>
  <c r="L167" i="7" s="1"/>
  <c r="I348" i="4"/>
  <c r="L348" i="7" s="1"/>
  <c r="I162" i="3"/>
  <c r="K162" i="7" s="1"/>
  <c r="I53" i="4"/>
  <c r="L53" i="7" s="1"/>
  <c r="I444" i="4"/>
  <c r="L444" i="7" s="1"/>
  <c r="I300" i="4"/>
  <c r="L300" i="7" s="1"/>
  <c r="I362" i="4"/>
  <c r="L362" i="7" s="1"/>
  <c r="I258" i="4"/>
  <c r="L258" i="7" s="1"/>
  <c r="I315" i="4"/>
  <c r="L315" i="7" s="1"/>
  <c r="I87" i="4"/>
  <c r="L87" i="7" s="1"/>
  <c r="I5" i="4"/>
  <c r="L5" i="7" s="1"/>
  <c r="I330" i="4"/>
  <c r="L330" i="7" s="1"/>
  <c r="I187" i="4"/>
  <c r="L187" i="7" s="1"/>
  <c r="I195" i="4"/>
  <c r="L195" i="7" s="1"/>
  <c r="I248" i="2"/>
  <c r="J248" i="7" s="1"/>
  <c r="I299" i="3"/>
  <c r="K299" i="7" s="1"/>
  <c r="I156" i="4"/>
  <c r="L156" i="7" s="1"/>
  <c r="I71" i="4"/>
  <c r="L71" i="7" s="1"/>
  <c r="I127" i="4"/>
  <c r="L127" i="7" s="1"/>
  <c r="I265" i="4"/>
  <c r="L265" i="7" s="1"/>
  <c r="I338" i="3"/>
  <c r="K338" i="7" s="1"/>
  <c r="I262" i="2"/>
  <c r="J262" i="7" s="1"/>
  <c r="I209" i="3"/>
  <c r="K209" i="7" s="1"/>
  <c r="I57" i="4"/>
  <c r="L57" i="7" s="1"/>
  <c r="I462" i="4"/>
  <c r="L462" i="7" s="1"/>
  <c r="I394" i="2"/>
  <c r="J394" i="7" s="1"/>
  <c r="I290" i="2"/>
  <c r="J290" i="7" s="1"/>
  <c r="I351" i="2"/>
  <c r="J351" i="7" s="1"/>
  <c r="I437" i="2"/>
  <c r="J437" i="7" s="1"/>
  <c r="I419" i="2"/>
  <c r="J419" i="7" s="1"/>
  <c r="I111" i="3"/>
  <c r="K111" i="7" s="1"/>
  <c r="I361" i="3"/>
  <c r="K361" i="7" s="1"/>
  <c r="I339" i="4"/>
  <c r="L339" i="7" s="1"/>
  <c r="I188" i="4"/>
  <c r="L188" i="7" s="1"/>
  <c r="I327" i="4"/>
  <c r="L327" i="7" s="1"/>
  <c r="I363" i="4"/>
  <c r="L363" i="7" s="1"/>
  <c r="I301" i="3"/>
  <c r="K301" i="7" s="1"/>
  <c r="I331" i="3"/>
  <c r="K331" i="7" s="1"/>
  <c r="I425" i="4"/>
  <c r="L425" i="7" s="1"/>
  <c r="I331" i="4"/>
  <c r="L331" i="7" s="1"/>
  <c r="I199" i="4"/>
  <c r="L199" i="7" s="1"/>
  <c r="I50" i="4"/>
  <c r="L50" i="7" s="1"/>
  <c r="I11" i="2"/>
  <c r="J11" i="7" s="1"/>
  <c r="I208" i="3"/>
  <c r="K208" i="7" s="1"/>
  <c r="I374" i="3"/>
  <c r="K374" i="7" s="1"/>
  <c r="I306" i="3"/>
  <c r="K306" i="7" s="1"/>
  <c r="I316" i="3"/>
  <c r="K316" i="7" s="1"/>
  <c r="I147" i="4"/>
  <c r="L147" i="7" s="1"/>
  <c r="I364" i="4"/>
  <c r="L364" i="7" s="1"/>
  <c r="I111" i="4"/>
  <c r="L111" i="7" s="1"/>
  <c r="I290" i="4"/>
  <c r="L290" i="7" s="1"/>
  <c r="I254" i="4"/>
  <c r="L254" i="7" s="1"/>
  <c r="I253" i="4"/>
  <c r="L253" i="7" s="1"/>
  <c r="I151" i="4"/>
  <c r="L151" i="7" s="1"/>
  <c r="I32" i="4"/>
  <c r="L32" i="7" s="1"/>
  <c r="I232" i="4"/>
  <c r="L232" i="7" s="1"/>
  <c r="I254" i="2"/>
  <c r="J254" i="7" s="1"/>
  <c r="I464" i="2"/>
  <c r="J464" i="7" s="1"/>
  <c r="I57" i="3"/>
  <c r="K57" i="7" s="1"/>
  <c r="I381" i="3"/>
  <c r="K381" i="7" s="1"/>
  <c r="I450" i="3"/>
  <c r="K450" i="7" s="1"/>
  <c r="I110" i="3"/>
  <c r="K110" i="7" s="1"/>
  <c r="I236" i="3"/>
  <c r="K236" i="7" s="1"/>
  <c r="I405" i="4"/>
  <c r="L405" i="7" s="1"/>
  <c r="I52" i="4"/>
  <c r="L52" i="7" s="1"/>
  <c r="I385" i="4"/>
  <c r="L385" i="7" s="1"/>
  <c r="I415" i="4"/>
  <c r="L415" i="7" s="1"/>
  <c r="I435" i="4"/>
  <c r="L435" i="7" s="1"/>
  <c r="I463" i="4"/>
  <c r="L463" i="7" s="1"/>
  <c r="I207" i="2"/>
  <c r="J207" i="7" s="1"/>
  <c r="I336" i="2"/>
  <c r="J336" i="7" s="1"/>
  <c r="I150" i="2"/>
  <c r="J150" i="7" s="1"/>
  <c r="I445" i="3"/>
  <c r="K445" i="7" s="1"/>
  <c r="I465" i="3"/>
  <c r="K465" i="7" s="1"/>
  <c r="I256" i="3"/>
  <c r="K256" i="7" s="1"/>
  <c r="I353" i="3"/>
  <c r="K353" i="7" s="1"/>
  <c r="I12" i="3"/>
  <c r="K12" i="7" s="1"/>
  <c r="I106" i="3"/>
  <c r="K106" i="7" s="1"/>
  <c r="I397" i="3"/>
  <c r="K397" i="7" s="1"/>
  <c r="I266" i="4"/>
  <c r="L266" i="7" s="1"/>
  <c r="I209" i="4"/>
  <c r="L209" i="7" s="1"/>
  <c r="I393" i="4"/>
  <c r="L393" i="7" s="1"/>
  <c r="I350" i="4"/>
  <c r="L350" i="7" s="1"/>
  <c r="I131" i="2"/>
  <c r="J131" i="7" s="1"/>
  <c r="I48" i="2"/>
  <c r="J48" i="7" s="1"/>
  <c r="I139" i="2"/>
  <c r="J139" i="7" s="1"/>
  <c r="I411" i="2"/>
  <c r="J411" i="7" s="1"/>
  <c r="I35" i="2"/>
  <c r="J35" i="7" s="1"/>
  <c r="I84" i="3"/>
  <c r="K84" i="7" s="1"/>
  <c r="I30" i="3"/>
  <c r="K30" i="7" s="1"/>
  <c r="I455" i="3"/>
  <c r="K455" i="7" s="1"/>
  <c r="I182" i="3"/>
  <c r="K182" i="7" s="1"/>
  <c r="I48" i="3"/>
  <c r="K48" i="7" s="1"/>
  <c r="I242" i="4"/>
  <c r="L242" i="7" s="1"/>
  <c r="I421" i="4"/>
  <c r="L421" i="7" s="1"/>
  <c r="I443" i="4"/>
  <c r="L443" i="7" s="1"/>
  <c r="I416" i="4"/>
  <c r="L416" i="7" s="1"/>
  <c r="I84" i="4"/>
  <c r="L84" i="7" s="1"/>
  <c r="I94" i="4"/>
  <c r="L94" i="7" s="1"/>
  <c r="I158" i="4"/>
  <c r="L158" i="7" s="1"/>
  <c r="I305" i="4"/>
  <c r="L305" i="7" s="1"/>
  <c r="I273" i="4"/>
  <c r="L273" i="7" s="1"/>
  <c r="I263" i="4"/>
  <c r="L263" i="7" s="1"/>
  <c r="I58" i="4"/>
  <c r="L58" i="7" s="1"/>
  <c r="I88" i="4"/>
  <c r="L88" i="7" s="1"/>
  <c r="I246" i="4"/>
  <c r="L246" i="7" s="1"/>
  <c r="I465" i="2"/>
  <c r="J465" i="7" s="1"/>
  <c r="I225" i="2"/>
  <c r="J225" i="7" s="1"/>
  <c r="I102" i="2"/>
  <c r="J102" i="7" s="1"/>
  <c r="I90" i="2"/>
  <c r="J90" i="7" s="1"/>
  <c r="I108" i="2"/>
  <c r="J108" i="7" s="1"/>
  <c r="I39" i="3"/>
  <c r="K39" i="7" s="1"/>
  <c r="I341" i="3"/>
  <c r="K341" i="7" s="1"/>
  <c r="I452" i="4"/>
  <c r="L452" i="7" s="1"/>
  <c r="I427" i="4"/>
  <c r="L427" i="7" s="1"/>
  <c r="I342" i="4"/>
  <c r="L342" i="7" s="1"/>
  <c r="I34" i="4"/>
  <c r="L34" i="7" s="1"/>
  <c r="I346" i="4"/>
  <c r="L346" i="7" s="1"/>
  <c r="I298" i="4"/>
  <c r="L298" i="7" s="1"/>
  <c r="I423" i="4"/>
  <c r="L423" i="7" s="1"/>
  <c r="I291" i="4"/>
  <c r="L291" i="7" s="1"/>
  <c r="I46" i="4"/>
  <c r="L46" i="7" s="1"/>
  <c r="I49" i="4"/>
  <c r="L49" i="7" s="1"/>
  <c r="I171" i="4"/>
  <c r="L171" i="7" s="1"/>
  <c r="I63" i="4"/>
  <c r="L63" i="7" s="1"/>
  <c r="I418" i="4"/>
  <c r="L418" i="7" s="1"/>
  <c r="I215" i="4"/>
  <c r="L215" i="7" s="1"/>
  <c r="I197" i="4"/>
  <c r="L197" i="7" s="1"/>
  <c r="I135" i="4"/>
  <c r="L135" i="7" s="1"/>
  <c r="I73" i="4"/>
  <c r="L73" i="7" s="1"/>
  <c r="I457" i="4"/>
  <c r="L457" i="7" s="1"/>
  <c r="I345" i="2"/>
  <c r="J345" i="7" s="1"/>
  <c r="I123" i="2"/>
  <c r="J123" i="7" s="1"/>
  <c r="I308" i="2"/>
  <c r="J308" i="7" s="1"/>
  <c r="I418" i="3"/>
  <c r="K418" i="7" s="1"/>
  <c r="I463" i="3"/>
  <c r="K463" i="7" s="1"/>
  <c r="I227" i="3"/>
  <c r="K227" i="7" s="1"/>
  <c r="I217" i="4"/>
  <c r="L217" i="7" s="1"/>
  <c r="I413" i="4"/>
  <c r="L413" i="7" s="1"/>
  <c r="I323" i="4"/>
  <c r="L323" i="7" s="1"/>
  <c r="I181" i="4"/>
  <c r="L181" i="7" s="1"/>
  <c r="I259" i="4"/>
  <c r="L259" i="7" s="1"/>
  <c r="I296" i="4"/>
  <c r="L296" i="7" s="1"/>
  <c r="I36" i="4"/>
  <c r="L36" i="7" s="1"/>
  <c r="I56" i="4"/>
  <c r="L56" i="7" s="1"/>
  <c r="I359" i="4"/>
  <c r="L359" i="7" s="1"/>
  <c r="I109" i="4"/>
  <c r="L109" i="7" s="1"/>
  <c r="I145" i="4"/>
  <c r="L145" i="7" s="1"/>
  <c r="I380" i="2"/>
  <c r="J380" i="7" s="1"/>
  <c r="I406" i="3"/>
  <c r="K406" i="7" s="1"/>
  <c r="I152" i="3"/>
  <c r="K152" i="7" s="1"/>
  <c r="I138" i="3"/>
  <c r="K138" i="7" s="1"/>
  <c r="I46" i="3"/>
  <c r="K46" i="7" s="1"/>
  <c r="I216" i="3"/>
  <c r="K216" i="7" s="1"/>
  <c r="I453" i="4"/>
  <c r="L453" i="7" s="1"/>
  <c r="I45" i="4"/>
  <c r="L45" i="7" s="1"/>
  <c r="I349" i="4"/>
  <c r="L349" i="7" s="1"/>
  <c r="I62" i="4"/>
  <c r="L62" i="7" s="1"/>
  <c r="I154" i="4"/>
  <c r="L154" i="7" s="1"/>
  <c r="I464" i="4"/>
  <c r="L464" i="7" s="1"/>
  <c r="I89" i="4"/>
  <c r="L89" i="7" s="1"/>
  <c r="I130" i="4"/>
  <c r="L130" i="7" s="1"/>
  <c r="I307" i="4"/>
  <c r="L307" i="7" s="1"/>
  <c r="I172" i="3"/>
  <c r="K172" i="7" s="1"/>
  <c r="I13" i="4"/>
  <c r="L13" i="7" s="1"/>
  <c r="I410" i="4"/>
  <c r="L410" i="7" s="1"/>
  <c r="I161" i="4"/>
  <c r="L161" i="7" s="1"/>
  <c r="I225" i="4"/>
  <c r="L225" i="7" s="1"/>
  <c r="I51" i="4"/>
  <c r="L51" i="7" s="1"/>
  <c r="I106" i="4"/>
  <c r="L106" i="7" s="1"/>
  <c r="I303" i="4"/>
  <c r="L303" i="7" s="1"/>
  <c r="I333" i="4"/>
  <c r="L333" i="7" s="1"/>
  <c r="I15" i="4"/>
  <c r="L15" i="7" s="1"/>
  <c r="I374" i="4"/>
  <c r="L374" i="7" s="1"/>
  <c r="I21" i="4"/>
  <c r="L21" i="7" s="1"/>
  <c r="I134" i="2"/>
  <c r="J134" i="7" s="1"/>
  <c r="I27" i="3"/>
  <c r="K27" i="7" s="1"/>
  <c r="I432" i="3"/>
  <c r="K432" i="7" s="1"/>
  <c r="I309" i="3"/>
  <c r="K309" i="7" s="1"/>
  <c r="I123" i="3"/>
  <c r="K123" i="7" s="1"/>
  <c r="I89" i="3"/>
  <c r="K89" i="7" s="1"/>
  <c r="I299" i="4"/>
  <c r="L299" i="7" s="1"/>
  <c r="I11" i="4"/>
  <c r="L11" i="7" s="1"/>
  <c r="I255" i="4"/>
  <c r="L255" i="7" s="1"/>
  <c r="I107" i="4"/>
  <c r="L107" i="7" s="1"/>
  <c r="I304" i="4"/>
  <c r="L304" i="7" s="1"/>
  <c r="I120" i="4"/>
  <c r="L120" i="7" s="1"/>
  <c r="I336" i="4"/>
  <c r="L336" i="7" s="1"/>
  <c r="I102" i="4"/>
  <c r="L102" i="7" s="1"/>
  <c r="I42" i="4"/>
  <c r="L42" i="7" s="1"/>
  <c r="I76" i="4"/>
  <c r="L76" i="7" s="1"/>
  <c r="I136" i="4"/>
  <c r="L136" i="7" s="1"/>
  <c r="I353" i="4"/>
  <c r="L353" i="7" s="1"/>
  <c r="I247" i="4"/>
  <c r="L247" i="7" s="1"/>
  <c r="I313" i="4"/>
  <c r="L313" i="7" s="1"/>
  <c r="I331" i="2"/>
  <c r="J331" i="7" s="1"/>
  <c r="I129" i="2"/>
  <c r="J129" i="7" s="1"/>
  <c r="I267" i="2"/>
  <c r="J267" i="7" s="1"/>
  <c r="I238" i="2"/>
  <c r="J238" i="7" s="1"/>
  <c r="I297" i="3"/>
  <c r="K297" i="7" s="1"/>
  <c r="I105" i="3"/>
  <c r="K105" i="7" s="1"/>
  <c r="I270" i="3"/>
  <c r="K270" i="7" s="1"/>
  <c r="I221" i="3"/>
  <c r="K221" i="7" s="1"/>
  <c r="I233" i="3"/>
  <c r="K233" i="7" s="1"/>
  <c r="I67" i="3"/>
  <c r="K67" i="7" s="1"/>
  <c r="I107" i="3"/>
  <c r="K107" i="7" s="1"/>
  <c r="I201" i="4"/>
  <c r="L201" i="7" s="1"/>
  <c r="I40" i="4"/>
  <c r="L40" i="7" s="1"/>
  <c r="I420" i="4"/>
  <c r="L420" i="7" s="1"/>
  <c r="I220" i="4"/>
  <c r="L220" i="7" s="1"/>
  <c r="I133" i="4"/>
  <c r="L133" i="7" s="1"/>
  <c r="I429" i="4"/>
  <c r="L429" i="7" s="1"/>
  <c r="I382" i="3"/>
  <c r="K382" i="7" s="1"/>
  <c r="I55" i="4"/>
  <c r="L55" i="7" s="1"/>
  <c r="I117" i="4"/>
  <c r="L117" i="7" s="1"/>
  <c r="I125" i="4"/>
  <c r="L125" i="7" s="1"/>
  <c r="I352" i="4"/>
  <c r="L352" i="7" s="1"/>
  <c r="I203" i="2"/>
  <c r="J203" i="7" s="1"/>
  <c r="I103" i="3"/>
  <c r="K103" i="7" s="1"/>
  <c r="I311" i="3"/>
  <c r="K311" i="7" s="1"/>
  <c r="I365" i="4"/>
  <c r="L365" i="7" s="1"/>
  <c r="I448" i="4"/>
  <c r="L448" i="7" s="1"/>
  <c r="I340" i="4"/>
  <c r="L340" i="7" s="1"/>
  <c r="I312" i="4"/>
  <c r="L312" i="7" s="1"/>
  <c r="I368" i="4"/>
  <c r="L368" i="7" s="1"/>
  <c r="I441" i="4"/>
  <c r="L441" i="7" s="1"/>
  <c r="I370" i="4"/>
  <c r="L370" i="7" s="1"/>
  <c r="I245" i="4"/>
  <c r="L245" i="7" s="1"/>
  <c r="I379" i="4"/>
  <c r="L379" i="7" s="1"/>
  <c r="I229" i="4"/>
  <c r="L229" i="7" s="1"/>
  <c r="I153" i="4"/>
  <c r="L153" i="7" s="1"/>
  <c r="I417" i="4"/>
  <c r="L417" i="7" s="1"/>
  <c r="I189" i="4"/>
  <c r="L189" i="7" s="1"/>
  <c r="I458" i="4"/>
  <c r="L458" i="7" s="1"/>
  <c r="I248" i="4"/>
  <c r="L248" i="7" s="1"/>
  <c r="I64" i="4"/>
  <c r="L64" i="7" s="1"/>
  <c r="I239" i="4"/>
  <c r="L239" i="7" s="1"/>
  <c r="I229" i="3"/>
  <c r="K229" i="7" s="1"/>
  <c r="I349" i="2"/>
  <c r="J349" i="7" s="1"/>
  <c r="I148" i="4"/>
  <c r="L148" i="7" s="1"/>
  <c r="I455" i="4"/>
  <c r="L455" i="7" s="1"/>
  <c r="I208" i="4"/>
  <c r="L208" i="7" s="1"/>
  <c r="I411" i="4"/>
  <c r="L411" i="7" s="1"/>
  <c r="I82" i="4"/>
  <c r="L82" i="7" s="1"/>
  <c r="I92" i="4"/>
  <c r="L92" i="7" s="1"/>
  <c r="I367" i="4"/>
  <c r="L367" i="7" s="1"/>
  <c r="I322" i="4"/>
  <c r="L322" i="7" s="1"/>
  <c r="I132" i="4"/>
  <c r="L132" i="7" s="1"/>
  <c r="I206" i="4"/>
  <c r="L206" i="7" s="1"/>
  <c r="I129" i="4"/>
  <c r="L129" i="7" s="1"/>
  <c r="I396" i="4"/>
  <c r="L396" i="7" s="1"/>
  <c r="I318" i="4"/>
  <c r="L318" i="7" s="1"/>
  <c r="I269" i="4"/>
  <c r="L269" i="7" s="1"/>
  <c r="I355" i="4"/>
  <c r="L355" i="7" s="1"/>
  <c r="I146" i="4"/>
  <c r="L146" i="7" s="1"/>
  <c r="I35" i="4"/>
  <c r="L35" i="7" s="1"/>
  <c r="I166" i="4"/>
  <c r="L166" i="7" s="1"/>
  <c r="I335" i="4"/>
  <c r="L335" i="7" s="1"/>
  <c r="I288" i="4"/>
  <c r="L288" i="7" s="1"/>
  <c r="I44" i="4"/>
  <c r="L44" i="7" s="1"/>
  <c r="I115" i="4"/>
  <c r="L115" i="7" s="1"/>
  <c r="I212" i="4"/>
  <c r="L212" i="7" s="1"/>
  <c r="I99" i="4"/>
  <c r="L99" i="7" s="1"/>
  <c r="I183" i="4"/>
  <c r="L183" i="7" s="1"/>
  <c r="I411" i="3"/>
  <c r="K411" i="7" s="1"/>
  <c r="I302" i="3"/>
  <c r="K302" i="7" s="1"/>
  <c r="I394" i="4"/>
  <c r="L394" i="7" s="1"/>
  <c r="I257" i="4"/>
  <c r="L257" i="7" s="1"/>
  <c r="I210" i="4"/>
  <c r="L210" i="7" s="1"/>
  <c r="I131" i="4"/>
  <c r="L131" i="7" s="1"/>
  <c r="I388" i="4"/>
  <c r="L388" i="7" s="1"/>
  <c r="I284" i="4"/>
  <c r="L284" i="7" s="1"/>
  <c r="I301" i="4"/>
  <c r="L301" i="7" s="1"/>
  <c r="I175" i="4"/>
  <c r="L175" i="7" s="1"/>
  <c r="I170" i="4"/>
  <c r="L170" i="7" s="1"/>
  <c r="I66" i="4"/>
  <c r="L66" i="7" s="1"/>
  <c r="I325" i="4"/>
  <c r="L325" i="7" s="1"/>
  <c r="I433" i="4"/>
  <c r="L433" i="7" s="1"/>
  <c r="I98" i="4"/>
  <c r="L98" i="7" s="1"/>
  <c r="I172" i="4"/>
  <c r="L172" i="7" s="1"/>
  <c r="I316" i="4"/>
  <c r="L316" i="7" s="1"/>
  <c r="I9" i="4"/>
  <c r="L9" i="7" s="1"/>
  <c r="I38" i="4"/>
  <c r="L38" i="7" s="1"/>
  <c r="I157" i="4"/>
  <c r="L157" i="7" s="1"/>
  <c r="I227" i="4"/>
  <c r="L227" i="7" s="1"/>
  <c r="I244" i="4"/>
  <c r="L244" i="7" s="1"/>
  <c r="I143" i="4"/>
  <c r="L143" i="7" s="1"/>
  <c r="I398" i="4"/>
  <c r="L398" i="7" s="1"/>
  <c r="I22" i="4"/>
  <c r="L22" i="7" s="1"/>
  <c r="I286" i="4"/>
  <c r="L286" i="7" s="1"/>
  <c r="I101" i="4"/>
  <c r="L101" i="7" s="1"/>
  <c r="I351" i="4"/>
  <c r="L351" i="7" s="1"/>
  <c r="I240" i="4"/>
  <c r="L240" i="7" s="1"/>
  <c r="I218" i="4"/>
  <c r="L218" i="7" s="1"/>
  <c r="I105" i="4"/>
  <c r="L105" i="7" s="1"/>
  <c r="I378" i="4"/>
  <c r="L378" i="7" s="1"/>
  <c r="I320" i="4"/>
  <c r="L320" i="7" s="1"/>
  <c r="I152" i="4"/>
  <c r="L152" i="7" s="1"/>
  <c r="I309" i="4"/>
  <c r="L309" i="7" s="1"/>
  <c r="I437" i="4"/>
  <c r="L437" i="7" s="1"/>
  <c r="I103" i="4"/>
  <c r="L103" i="7" s="1"/>
  <c r="I250" i="4"/>
  <c r="L250" i="7" s="1"/>
  <c r="I145" i="3"/>
  <c r="K145" i="7" s="1"/>
  <c r="I460" i="4"/>
  <c r="L460" i="7" s="1"/>
  <c r="I390" i="4"/>
  <c r="L390" i="7" s="1"/>
  <c r="I222" i="4"/>
  <c r="L222" i="7" s="1"/>
  <c r="I72" i="4"/>
  <c r="L72" i="7" s="1"/>
  <c r="I80" i="4"/>
  <c r="L80" i="7" s="1"/>
  <c r="I141" i="4"/>
  <c r="L141" i="7" s="1"/>
  <c r="I118" i="4"/>
  <c r="L118" i="7" s="1"/>
  <c r="I97" i="4"/>
  <c r="L97" i="7" s="1"/>
  <c r="I251" i="4"/>
  <c r="L251" i="7" s="1"/>
  <c r="I361" i="4"/>
  <c r="L361" i="7" s="1"/>
  <c r="I68" i="4"/>
  <c r="L68" i="7" s="1"/>
  <c r="I17" i="4"/>
  <c r="L17" i="7" s="1"/>
  <c r="I400" i="4"/>
  <c r="L400" i="7" s="1"/>
  <c r="I124" i="4"/>
  <c r="L124" i="7" s="1"/>
  <c r="I450" i="4"/>
  <c r="L450" i="7" s="1"/>
  <c r="I384" i="4"/>
  <c r="L384" i="7" s="1"/>
  <c r="I392" i="4"/>
  <c r="L392" i="7" s="1"/>
  <c r="I93" i="4"/>
  <c r="L93" i="7" s="1"/>
  <c r="I343" i="4"/>
  <c r="L343" i="7" s="1"/>
  <c r="I399" i="4"/>
  <c r="L399" i="7" s="1"/>
  <c r="I78" i="4"/>
  <c r="L78" i="7" s="1"/>
  <c r="I48" i="4"/>
  <c r="L48" i="7" s="1"/>
  <c r="I12" i="4"/>
  <c r="L12" i="7" s="1"/>
  <c r="I281" i="4"/>
  <c r="L281" i="7" s="1"/>
  <c r="I376" i="4"/>
  <c r="L376" i="7" s="1"/>
  <c r="I90" i="4"/>
  <c r="L90" i="7" s="1"/>
  <c r="I202" i="4"/>
  <c r="L202" i="7" s="1"/>
  <c r="I112" i="4"/>
  <c r="L112" i="7" s="1"/>
  <c r="I404" i="2"/>
  <c r="J404" i="7" s="1"/>
  <c r="I217" i="3"/>
  <c r="K217" i="7" s="1"/>
  <c r="I82" i="3"/>
  <c r="K82" i="7" s="1"/>
  <c r="I91" i="3"/>
  <c r="K91" i="7" s="1"/>
  <c r="I324" i="4"/>
  <c r="L324" i="7" s="1"/>
  <c r="I461" i="4"/>
  <c r="L461" i="7" s="1"/>
  <c r="I198" i="4"/>
  <c r="L198" i="7" s="1"/>
  <c r="I119" i="4"/>
  <c r="L119" i="7" s="1"/>
  <c r="I113" i="4"/>
  <c r="L113" i="7" s="1"/>
  <c r="I178" i="4"/>
  <c r="L178" i="7" s="1"/>
  <c r="I86" i="4"/>
  <c r="L86" i="7" s="1"/>
  <c r="I337" i="4"/>
  <c r="L337" i="7" s="1"/>
  <c r="I431" i="4"/>
  <c r="L431" i="7" s="1"/>
  <c r="I179" i="4"/>
  <c r="L179" i="7" s="1"/>
  <c r="I204" i="4"/>
  <c r="L204" i="7" s="1"/>
  <c r="I354" i="4"/>
  <c r="L354" i="7" s="1"/>
  <c r="I214" i="4"/>
  <c r="L214" i="7" s="1"/>
  <c r="I297" i="4"/>
  <c r="L297" i="7" s="1"/>
  <c r="I426" i="4"/>
  <c r="L426" i="7" s="1"/>
  <c r="I43" i="4"/>
  <c r="L43" i="7" s="1"/>
  <c r="I25" i="4"/>
  <c r="L25" i="7" s="1"/>
  <c r="I409" i="4"/>
  <c r="L409" i="7" s="1"/>
  <c r="I424" i="4"/>
  <c r="L424" i="7" s="1"/>
  <c r="I287" i="4"/>
  <c r="L287" i="7" s="1"/>
  <c r="I91" i="4"/>
  <c r="L91" i="7" s="1"/>
  <c r="I24" i="4"/>
  <c r="L24" i="7" s="1"/>
  <c r="I321" i="4"/>
  <c r="L321" i="7" s="1"/>
  <c r="I276" i="4"/>
  <c r="L276" i="7" s="1"/>
  <c r="I319" i="4"/>
  <c r="L319" i="7" s="1"/>
  <c r="I233" i="4"/>
  <c r="L233" i="7" s="1"/>
  <c r="I382" i="4"/>
  <c r="L382" i="7" s="1"/>
  <c r="I150" i="4"/>
  <c r="L150" i="7" s="1"/>
  <c r="I47" i="4"/>
  <c r="L47" i="7" s="1"/>
  <c r="I110" i="4"/>
  <c r="L110" i="7" s="1"/>
  <c r="I360" i="4"/>
  <c r="L360" i="7" s="1"/>
  <c r="I454" i="4"/>
  <c r="L454" i="7" s="1"/>
  <c r="I123" i="4"/>
  <c r="L123" i="7" s="1"/>
  <c r="I338" i="4"/>
  <c r="L338" i="7" s="1"/>
  <c r="I108" i="4"/>
  <c r="L108" i="7" s="1"/>
  <c r="I81" i="4"/>
  <c r="L81" i="7" s="1"/>
  <c r="I61" i="4"/>
  <c r="L61" i="7" s="1"/>
  <c r="I308" i="4"/>
  <c r="L308" i="7" s="1"/>
  <c r="I74" i="4"/>
  <c r="L74" i="7" s="1"/>
  <c r="I39" i="4"/>
  <c r="L39" i="7" s="1"/>
  <c r="I77" i="4"/>
  <c r="L77" i="7" s="1"/>
  <c r="I121" i="4"/>
  <c r="L121" i="7" s="1"/>
  <c r="I344" i="4"/>
  <c r="L344" i="7" s="1"/>
  <c r="I190" i="4"/>
  <c r="L190" i="7" s="1"/>
  <c r="I85" i="4"/>
  <c r="L85" i="7" s="1"/>
  <c r="I104" i="4"/>
  <c r="L104" i="7" s="1"/>
  <c r="I295" i="4"/>
  <c r="L295" i="7" s="1"/>
  <c r="I138" i="4"/>
  <c r="L138" i="7" s="1"/>
  <c r="I219" i="4"/>
  <c r="L219" i="7" s="1"/>
  <c r="I191" i="2"/>
  <c r="J191" i="7" s="1"/>
  <c r="I326" i="4"/>
  <c r="L326" i="7" s="1"/>
  <c r="I302" i="4"/>
  <c r="L302" i="7" s="1"/>
  <c r="I401" i="4"/>
  <c r="L401" i="7" s="1"/>
  <c r="I231" i="4"/>
  <c r="L231" i="7" s="1"/>
  <c r="I226" i="4"/>
  <c r="L226" i="7" s="1"/>
  <c r="I207" i="4"/>
  <c r="L207" i="7" s="1"/>
  <c r="I328" i="4"/>
  <c r="L328" i="7" s="1"/>
  <c r="I213" i="4"/>
  <c r="L213" i="7" s="1"/>
  <c r="I221" i="4"/>
  <c r="L221" i="7" s="1"/>
  <c r="I33" i="4"/>
  <c r="L33" i="7" s="1"/>
  <c r="I306" i="4"/>
  <c r="L306" i="7" s="1"/>
  <c r="I438" i="4"/>
  <c r="L438" i="7" s="1"/>
  <c r="I371" i="4"/>
  <c r="L371" i="7" s="1"/>
  <c r="I228" i="4"/>
  <c r="L228" i="7" s="1"/>
  <c r="I310" i="4"/>
  <c r="L310" i="7" s="1"/>
  <c r="I403" i="3"/>
  <c r="K403" i="7" s="1"/>
  <c r="I168" i="3"/>
  <c r="K168" i="7" s="1"/>
  <c r="I250" i="3"/>
  <c r="K250" i="7" s="1"/>
  <c r="I18" i="3"/>
  <c r="K18" i="7" s="1"/>
  <c r="I149" i="4"/>
  <c r="L149" i="7" s="1"/>
  <c r="I277" i="4"/>
  <c r="L277" i="7" s="1"/>
  <c r="I114" i="4"/>
  <c r="L114" i="7" s="1"/>
  <c r="I256" i="4"/>
  <c r="L256" i="7" s="1"/>
  <c r="I230" i="4"/>
  <c r="L230" i="7" s="1"/>
  <c r="I182" i="4"/>
  <c r="L182" i="7" s="1"/>
  <c r="I223" i="4"/>
  <c r="L223" i="7" s="1"/>
  <c r="I137" i="4"/>
  <c r="L137" i="7" s="1"/>
  <c r="I235" i="4"/>
  <c r="L235" i="7" s="1"/>
  <c r="I70" i="4"/>
  <c r="L70" i="7" s="1"/>
  <c r="I83" i="4"/>
  <c r="L83" i="7" s="1"/>
  <c r="I271" i="4"/>
  <c r="L271" i="7" s="1"/>
  <c r="I67" i="4"/>
  <c r="L67" i="7" s="1"/>
  <c r="I311" i="4"/>
  <c r="L311" i="7" s="1"/>
  <c r="I383" i="4"/>
  <c r="L383" i="7" s="1"/>
  <c r="I422" i="4"/>
  <c r="L422" i="7" s="1"/>
  <c r="I159" i="4"/>
  <c r="L159" i="7" s="1"/>
  <c r="I347" i="4"/>
  <c r="L347" i="7" s="1"/>
  <c r="I177" i="4"/>
  <c r="L177" i="7" s="1"/>
  <c r="I30" i="4"/>
  <c r="L30" i="7" s="1"/>
  <c r="I176" i="4"/>
  <c r="L176" i="7" s="1"/>
  <c r="I241" i="4"/>
  <c r="L241" i="7" s="1"/>
  <c r="I6" i="4"/>
  <c r="L6" i="7" s="1"/>
  <c r="I439" i="4"/>
  <c r="L439" i="7" s="1"/>
  <c r="I366" i="4"/>
  <c r="L366" i="7" s="1"/>
  <c r="I285" i="4"/>
  <c r="L285" i="7" s="1"/>
  <c r="I111" i="2"/>
  <c r="J111" i="7" s="1"/>
  <c r="I96" i="2"/>
  <c r="J96" i="7" s="1"/>
  <c r="I107" i="2"/>
  <c r="J107" i="7" s="1"/>
  <c r="I295" i="2"/>
  <c r="J295" i="7" s="1"/>
  <c r="I377" i="2"/>
  <c r="J377" i="7" s="1"/>
  <c r="I269" i="2"/>
  <c r="J269" i="7" s="1"/>
  <c r="I137" i="2"/>
  <c r="J137" i="7" s="1"/>
  <c r="I78" i="3"/>
  <c r="K78" i="7" s="1"/>
  <c r="I47" i="3"/>
  <c r="K47" i="7" s="1"/>
  <c r="I153" i="3"/>
  <c r="K153" i="7" s="1"/>
  <c r="I15" i="3"/>
  <c r="K15" i="7" s="1"/>
  <c r="I319" i="3"/>
  <c r="K319" i="7" s="1"/>
  <c r="I327" i="3"/>
  <c r="K327" i="7" s="1"/>
  <c r="I237" i="3"/>
  <c r="K237" i="7" s="1"/>
  <c r="I360" i="3"/>
  <c r="K360" i="7" s="1"/>
  <c r="I149" i="3"/>
  <c r="K149" i="7" s="1"/>
  <c r="I440" i="3"/>
  <c r="K440" i="7" s="1"/>
  <c r="I29" i="3"/>
  <c r="K29" i="7" s="1"/>
  <c r="I454" i="3"/>
  <c r="K454" i="7" s="1"/>
  <c r="I283" i="3"/>
  <c r="K283" i="7" s="1"/>
  <c r="I238" i="3"/>
  <c r="K238" i="7" s="1"/>
  <c r="I464" i="3"/>
  <c r="K464" i="7" s="1"/>
  <c r="I408" i="3"/>
  <c r="K408" i="7" s="1"/>
  <c r="I204" i="2"/>
  <c r="J204" i="7" s="1"/>
  <c r="I74" i="2"/>
  <c r="J74" i="7" s="1"/>
  <c r="I207" i="3"/>
  <c r="K207" i="7" s="1"/>
  <c r="I170" i="3"/>
  <c r="K170" i="7" s="1"/>
  <c r="I49" i="3"/>
  <c r="K49" i="7" s="1"/>
  <c r="I197" i="3"/>
  <c r="K197" i="7" s="1"/>
  <c r="I441" i="3"/>
  <c r="K441" i="7" s="1"/>
  <c r="I435" i="3"/>
  <c r="K435" i="7" s="1"/>
  <c r="I201" i="2"/>
  <c r="J201" i="7" s="1"/>
  <c r="I243" i="3"/>
  <c r="K243" i="7" s="1"/>
  <c r="I38" i="3"/>
  <c r="K38" i="7" s="1"/>
  <c r="I24" i="3"/>
  <c r="K24" i="7" s="1"/>
  <c r="I28" i="3"/>
  <c r="K28" i="7" s="1"/>
  <c r="I438" i="3"/>
  <c r="K438" i="7" s="1"/>
  <c r="I93" i="3"/>
  <c r="K93" i="7" s="1"/>
  <c r="I442" i="3"/>
  <c r="K442" i="7" s="1"/>
  <c r="I32" i="2"/>
  <c r="J32" i="7" s="1"/>
  <c r="I462" i="2"/>
  <c r="J462" i="7" s="1"/>
  <c r="I98" i="3"/>
  <c r="K98" i="7" s="1"/>
  <c r="I117" i="3"/>
  <c r="K117" i="7" s="1"/>
  <c r="I37" i="3"/>
  <c r="K37" i="7" s="1"/>
  <c r="I286" i="3"/>
  <c r="K286" i="7" s="1"/>
  <c r="I307" i="3"/>
  <c r="K307" i="7" s="1"/>
  <c r="I328" i="3"/>
  <c r="K328" i="7" s="1"/>
  <c r="I73" i="3"/>
  <c r="K73" i="7" s="1"/>
  <c r="I132" i="3"/>
  <c r="K132" i="7" s="1"/>
  <c r="I390" i="3"/>
  <c r="K390" i="7" s="1"/>
  <c r="I259" i="3"/>
  <c r="K259" i="7" s="1"/>
  <c r="I189" i="3"/>
  <c r="K189" i="7" s="1"/>
  <c r="I40" i="3"/>
  <c r="K40" i="7" s="1"/>
  <c r="I102" i="3"/>
  <c r="K102" i="7" s="1"/>
  <c r="I68" i="3"/>
  <c r="K68" i="7" s="1"/>
  <c r="I118" i="2"/>
  <c r="J118" i="7" s="1"/>
  <c r="I236" i="2"/>
  <c r="J236" i="7" s="1"/>
  <c r="I349" i="3"/>
  <c r="K349" i="7" s="1"/>
  <c r="I378" i="3"/>
  <c r="K378" i="7" s="1"/>
  <c r="I269" i="3"/>
  <c r="K269" i="7" s="1"/>
  <c r="I244" i="3"/>
  <c r="K244" i="7" s="1"/>
  <c r="I288" i="3"/>
  <c r="K288" i="7" s="1"/>
  <c r="I219" i="3"/>
  <c r="K219" i="7" s="1"/>
  <c r="I133" i="3"/>
  <c r="K133" i="7" s="1"/>
  <c r="I365" i="3"/>
  <c r="K365" i="7" s="1"/>
  <c r="I279" i="3"/>
  <c r="K279" i="7" s="1"/>
  <c r="I284" i="3"/>
  <c r="K284" i="7" s="1"/>
  <c r="I258" i="3"/>
  <c r="K258" i="7" s="1"/>
  <c r="I248" i="3"/>
  <c r="K248" i="7" s="1"/>
  <c r="I332" i="3"/>
  <c r="K332" i="7" s="1"/>
  <c r="I71" i="2"/>
  <c r="J71" i="7" s="1"/>
  <c r="I216" i="2"/>
  <c r="J216" i="7" s="1"/>
  <c r="I175" i="2"/>
  <c r="J175" i="7" s="1"/>
  <c r="I183" i="2"/>
  <c r="J183" i="7" s="1"/>
  <c r="I73" i="2"/>
  <c r="J73" i="7" s="1"/>
  <c r="I28" i="2"/>
  <c r="J28" i="7" s="1"/>
  <c r="I222" i="3"/>
  <c r="K222" i="7" s="1"/>
  <c r="I294" i="3"/>
  <c r="K294" i="7" s="1"/>
  <c r="I11" i="3"/>
  <c r="K11" i="7" s="1"/>
  <c r="I339" i="3"/>
  <c r="K339" i="7" s="1"/>
  <c r="I347" i="3"/>
  <c r="K347" i="7" s="1"/>
  <c r="I253" i="3"/>
  <c r="K253" i="7" s="1"/>
  <c r="I276" i="3"/>
  <c r="K276" i="7" s="1"/>
  <c r="I151" i="3"/>
  <c r="K151" i="7" s="1"/>
  <c r="I292" i="3"/>
  <c r="K292" i="7" s="1"/>
  <c r="I437" i="3"/>
  <c r="K437" i="7" s="1"/>
  <c r="I193" i="3"/>
  <c r="K193" i="7" s="1"/>
  <c r="I101" i="3"/>
  <c r="K101" i="7" s="1"/>
  <c r="I52" i="3"/>
  <c r="K52" i="7" s="1"/>
  <c r="I51" i="3"/>
  <c r="K51" i="7" s="1"/>
  <c r="I214" i="3"/>
  <c r="K214" i="7" s="1"/>
  <c r="I5" i="3"/>
  <c r="K5" i="7" s="1"/>
  <c r="I433" i="3"/>
  <c r="K433" i="7" s="1"/>
  <c r="I268" i="3"/>
  <c r="K268" i="7" s="1"/>
  <c r="I362" i="3"/>
  <c r="K362" i="7" s="1"/>
  <c r="I261" i="3"/>
  <c r="K261" i="7" s="1"/>
  <c r="I439" i="3"/>
  <c r="K439" i="7" s="1"/>
  <c r="I348" i="3"/>
  <c r="K348" i="7" s="1"/>
  <c r="I110" i="2"/>
  <c r="J110" i="7" s="1"/>
  <c r="I172" i="2"/>
  <c r="J172" i="7" s="1"/>
  <c r="I186" i="3"/>
  <c r="K186" i="7" s="1"/>
  <c r="I128" i="3"/>
  <c r="K128" i="7" s="1"/>
  <c r="I190" i="3"/>
  <c r="K190" i="7" s="1"/>
  <c r="I376" i="3"/>
  <c r="K376" i="7" s="1"/>
  <c r="I451" i="3"/>
  <c r="K451" i="7" s="1"/>
  <c r="I53" i="2"/>
  <c r="J53" i="7" s="1"/>
  <c r="I64" i="2"/>
  <c r="J64" i="7" s="1"/>
  <c r="I228" i="2"/>
  <c r="J228" i="7" s="1"/>
  <c r="I122" i="3"/>
  <c r="K122" i="7" s="1"/>
  <c r="I72" i="3"/>
  <c r="K72" i="7" s="1"/>
  <c r="I448" i="3"/>
  <c r="K448" i="7" s="1"/>
  <c r="I118" i="3"/>
  <c r="K118" i="7" s="1"/>
  <c r="I426" i="3"/>
  <c r="K426" i="7" s="1"/>
  <c r="I330" i="3"/>
  <c r="K330" i="7" s="1"/>
  <c r="I99" i="3"/>
  <c r="K99" i="7" s="1"/>
  <c r="I385" i="3"/>
  <c r="K385" i="7" s="1"/>
  <c r="I63" i="3"/>
  <c r="K63" i="7" s="1"/>
  <c r="I112" i="3"/>
  <c r="K112" i="7" s="1"/>
  <c r="I178" i="2"/>
  <c r="J178" i="7" s="1"/>
  <c r="I51" i="2"/>
  <c r="J51" i="7" s="1"/>
  <c r="I128" i="2"/>
  <c r="J128" i="7" s="1"/>
  <c r="I176" i="2"/>
  <c r="J176" i="7" s="1"/>
  <c r="I330" i="2"/>
  <c r="J330" i="7" s="1"/>
  <c r="I332" i="2"/>
  <c r="J332" i="7" s="1"/>
  <c r="I171" i="2"/>
  <c r="J171" i="7" s="1"/>
  <c r="I431" i="3"/>
  <c r="K431" i="7" s="1"/>
  <c r="I56" i="3"/>
  <c r="K56" i="7" s="1"/>
  <c r="I61" i="3"/>
  <c r="K61" i="7" s="1"/>
  <c r="I386" i="3"/>
  <c r="K386" i="7" s="1"/>
  <c r="I75" i="3"/>
  <c r="K75" i="7" s="1"/>
  <c r="I314" i="3"/>
  <c r="K314" i="7" s="1"/>
  <c r="I108" i="3"/>
  <c r="K108" i="7" s="1"/>
  <c r="I141" i="3"/>
  <c r="K141" i="7" s="1"/>
  <c r="I350" i="3"/>
  <c r="K350" i="7" s="1"/>
  <c r="I62" i="3"/>
  <c r="K62" i="7" s="1"/>
  <c r="I344" i="3"/>
  <c r="K344" i="7" s="1"/>
  <c r="I43" i="3"/>
  <c r="K43" i="7" s="1"/>
  <c r="I358" i="3"/>
  <c r="K358" i="7" s="1"/>
  <c r="I33" i="3"/>
  <c r="K33" i="7" s="1"/>
  <c r="I387" i="3"/>
  <c r="K387" i="7" s="1"/>
  <c r="I206" i="3"/>
  <c r="K206" i="7" s="1"/>
  <c r="I8" i="3"/>
  <c r="K8" i="7" s="1"/>
  <c r="I23" i="3"/>
  <c r="K23" i="7" s="1"/>
  <c r="I64" i="3"/>
  <c r="K64" i="7" s="1"/>
  <c r="I194" i="3"/>
  <c r="K194" i="7" s="1"/>
  <c r="I173" i="3"/>
  <c r="K173" i="7" s="1"/>
  <c r="I335" i="3"/>
  <c r="K335" i="7" s="1"/>
  <c r="I422" i="3"/>
  <c r="K422" i="7" s="1"/>
  <c r="I127" i="3"/>
  <c r="K127" i="7" s="1"/>
  <c r="I308" i="3"/>
  <c r="K308" i="7" s="1"/>
  <c r="I184" i="3"/>
  <c r="K184" i="7" s="1"/>
  <c r="I58" i="3"/>
  <c r="K58" i="7" s="1"/>
  <c r="I291" i="3"/>
  <c r="K291" i="7" s="1"/>
  <c r="I180" i="3"/>
  <c r="K180" i="7" s="1"/>
  <c r="I368" i="3"/>
  <c r="K368" i="7" s="1"/>
  <c r="I135" i="3"/>
  <c r="K135" i="7" s="1"/>
  <c r="I109" i="3"/>
  <c r="K109" i="7" s="1"/>
  <c r="I183" i="3"/>
  <c r="K183" i="7" s="1"/>
  <c r="I392" i="3"/>
  <c r="K392" i="7" s="1"/>
  <c r="I71" i="3"/>
  <c r="K71" i="7" s="1"/>
  <c r="I50" i="3"/>
  <c r="K50" i="7" s="1"/>
  <c r="I451" i="2"/>
  <c r="J451" i="7" s="1"/>
  <c r="I276" i="2"/>
  <c r="J276" i="7" s="1"/>
  <c r="I200" i="2"/>
  <c r="J200" i="7" s="1"/>
  <c r="I165" i="3"/>
  <c r="K165" i="7" s="1"/>
  <c r="I201" i="3"/>
  <c r="K201" i="7" s="1"/>
  <c r="I446" i="3"/>
  <c r="K446" i="7" s="1"/>
  <c r="I119" i="3"/>
  <c r="K119" i="7" s="1"/>
  <c r="I54" i="3"/>
  <c r="K54" i="7" s="1"/>
  <c r="I303" i="3"/>
  <c r="K303" i="7" s="1"/>
  <c r="I296" i="3"/>
  <c r="K296" i="7" s="1"/>
  <c r="I290" i="3"/>
  <c r="K290" i="7" s="1"/>
  <c r="I417" i="3"/>
  <c r="K417" i="7" s="1"/>
  <c r="I45" i="3"/>
  <c r="K45" i="7" s="1"/>
  <c r="I53" i="3"/>
  <c r="K53" i="7" s="1"/>
  <c r="I273" i="3"/>
  <c r="K273" i="7" s="1"/>
  <c r="I97" i="3"/>
  <c r="K97" i="7" s="1"/>
  <c r="I333" i="3"/>
  <c r="K333" i="7" s="1"/>
  <c r="I25" i="3"/>
  <c r="K25" i="7" s="1"/>
  <c r="I357" i="3"/>
  <c r="K357" i="7" s="1"/>
  <c r="I373" i="3"/>
  <c r="K373" i="7" s="1"/>
  <c r="I140" i="3"/>
  <c r="K140" i="7" s="1"/>
  <c r="I434" i="3"/>
  <c r="K434" i="7" s="1"/>
  <c r="I211" i="3"/>
  <c r="K211" i="7" s="1"/>
  <c r="I181" i="3"/>
  <c r="K181" i="7" s="1"/>
  <c r="I249" i="3"/>
  <c r="K249" i="7" s="1"/>
  <c r="I423" i="3"/>
  <c r="K423" i="7" s="1"/>
  <c r="I336" i="3"/>
  <c r="K336" i="7" s="1"/>
  <c r="I459" i="3"/>
  <c r="K459" i="7" s="1"/>
  <c r="I4" i="3"/>
  <c r="K4" i="7" s="1"/>
  <c r="I398" i="3"/>
  <c r="K398" i="7" s="1"/>
  <c r="I85" i="3"/>
  <c r="K85" i="7" s="1"/>
  <c r="I143" i="3"/>
  <c r="K143" i="7" s="1"/>
  <c r="I293" i="2"/>
  <c r="J293" i="7" s="1"/>
  <c r="I407" i="3"/>
  <c r="K407" i="7" s="1"/>
  <c r="I166" i="3"/>
  <c r="K166" i="7" s="1"/>
  <c r="I223" i="3"/>
  <c r="K223" i="7" s="1"/>
  <c r="I329" i="2"/>
  <c r="J329" i="7" s="1"/>
  <c r="I101" i="2"/>
  <c r="J101" i="7" s="1"/>
  <c r="I369" i="2"/>
  <c r="J369" i="7" s="1"/>
  <c r="I410" i="2"/>
  <c r="J410" i="7" s="1"/>
  <c r="I240" i="2"/>
  <c r="J240" i="7" s="1"/>
  <c r="I164" i="2"/>
  <c r="J164" i="7" s="1"/>
  <c r="I59" i="3"/>
  <c r="K59" i="7" s="1"/>
  <c r="I457" i="3"/>
  <c r="K457" i="7" s="1"/>
  <c r="I388" i="3"/>
  <c r="K388" i="7" s="1"/>
  <c r="I323" i="3"/>
  <c r="K323" i="7" s="1"/>
  <c r="I161" i="3"/>
  <c r="K161" i="7" s="1"/>
  <c r="I427" i="3"/>
  <c r="K427" i="7" s="1"/>
  <c r="I155" i="3"/>
  <c r="K155" i="7" s="1"/>
  <c r="I7" i="3"/>
  <c r="K7" i="7" s="1"/>
  <c r="I179" i="3"/>
  <c r="K179" i="7" s="1"/>
  <c r="I272" i="3"/>
  <c r="K272" i="7" s="1"/>
  <c r="I114" i="3"/>
  <c r="K114" i="7" s="1"/>
  <c r="I240" i="3"/>
  <c r="K240" i="7" s="1"/>
  <c r="I164" i="3"/>
  <c r="K164" i="7" s="1"/>
  <c r="I449" i="3"/>
  <c r="K449" i="7" s="1"/>
  <c r="I70" i="3"/>
  <c r="K70" i="7" s="1"/>
  <c r="I88" i="3"/>
  <c r="K88" i="7" s="1"/>
  <c r="I77" i="3"/>
  <c r="K77" i="7" s="1"/>
  <c r="I245" i="3"/>
  <c r="K245" i="7" s="1"/>
  <c r="I156" i="3"/>
  <c r="K156" i="7" s="1"/>
  <c r="I232" i="3"/>
  <c r="K232" i="7" s="1"/>
  <c r="I16" i="3"/>
  <c r="K16" i="7" s="1"/>
  <c r="I241" i="3"/>
  <c r="K241" i="7" s="1"/>
  <c r="I251" i="3"/>
  <c r="K251" i="7" s="1"/>
  <c r="I363" i="3"/>
  <c r="K363" i="7" s="1"/>
  <c r="I315" i="3"/>
  <c r="K315" i="7" s="1"/>
  <c r="I429" i="3"/>
  <c r="K429" i="7" s="1"/>
  <c r="I188" i="3"/>
  <c r="K188" i="7" s="1"/>
  <c r="I187" i="3"/>
  <c r="K187" i="7" s="1"/>
  <c r="I41" i="3"/>
  <c r="K41" i="7" s="1"/>
  <c r="I409" i="3"/>
  <c r="K409" i="7" s="1"/>
  <c r="I345" i="3"/>
  <c r="K345" i="7" s="1"/>
  <c r="I310" i="3"/>
  <c r="K310" i="7" s="1"/>
  <c r="I174" i="3"/>
  <c r="K174" i="7" s="1"/>
  <c r="I65" i="3"/>
  <c r="K65" i="7" s="1"/>
  <c r="I456" i="3"/>
  <c r="K456" i="7" s="1"/>
  <c r="I436" i="3"/>
  <c r="K436" i="7" s="1"/>
  <c r="I230" i="3"/>
  <c r="K230" i="7" s="1"/>
  <c r="I401" i="2"/>
  <c r="J401" i="7" s="1"/>
  <c r="I231" i="2"/>
  <c r="J231" i="7" s="1"/>
  <c r="I426" i="2"/>
  <c r="J426" i="7" s="1"/>
  <c r="I458" i="3"/>
  <c r="K458" i="7" s="1"/>
  <c r="I447" i="3"/>
  <c r="K447" i="7" s="1"/>
  <c r="I329" i="3"/>
  <c r="K329" i="7" s="1"/>
  <c r="I199" i="3"/>
  <c r="K199" i="7" s="1"/>
  <c r="I428" i="3"/>
  <c r="K428" i="7" s="1"/>
  <c r="I81" i="3"/>
  <c r="K81" i="7" s="1"/>
  <c r="I278" i="3"/>
  <c r="K278" i="7" s="1"/>
  <c r="I367" i="3"/>
  <c r="K367" i="7" s="1"/>
  <c r="I342" i="3"/>
  <c r="K342" i="7" s="1"/>
  <c r="I305" i="3"/>
  <c r="K305" i="7" s="1"/>
  <c r="I213" i="3"/>
  <c r="K213" i="7" s="1"/>
  <c r="I320" i="3"/>
  <c r="K320" i="7" s="1"/>
  <c r="I384" i="3"/>
  <c r="K384" i="7" s="1"/>
  <c r="I125" i="3"/>
  <c r="K125" i="7" s="1"/>
  <c r="I395" i="3"/>
  <c r="K395" i="7" s="1"/>
  <c r="I121" i="3"/>
  <c r="K121" i="7" s="1"/>
  <c r="I195" i="3"/>
  <c r="K195" i="7" s="1"/>
  <c r="I31" i="3"/>
  <c r="K31" i="7" s="1"/>
  <c r="I83" i="3"/>
  <c r="K83" i="7" s="1"/>
  <c r="I176" i="3"/>
  <c r="K176" i="7" s="1"/>
  <c r="I104" i="3"/>
  <c r="K104" i="7" s="1"/>
  <c r="I304" i="3"/>
  <c r="K304" i="7" s="1"/>
  <c r="I383" i="3"/>
  <c r="K383" i="7" s="1"/>
  <c r="I144" i="3"/>
  <c r="K144" i="7" s="1"/>
  <c r="I379" i="3"/>
  <c r="K379" i="7" s="1"/>
  <c r="I430" i="3"/>
  <c r="K430" i="7" s="1"/>
  <c r="I447" i="2"/>
  <c r="J447" i="7" s="1"/>
  <c r="I279" i="2"/>
  <c r="J279" i="7" s="1"/>
  <c r="I25" i="2"/>
  <c r="J25" i="7" s="1"/>
  <c r="I166" i="2"/>
  <c r="J166" i="7" s="1"/>
  <c r="I209" i="2"/>
  <c r="J209" i="7" s="1"/>
  <c r="I299" i="2"/>
  <c r="J299" i="7" s="1"/>
  <c r="I417" i="2"/>
  <c r="J417" i="7" s="1"/>
  <c r="I97" i="2"/>
  <c r="J97" i="7" s="1"/>
  <c r="I145" i="2"/>
  <c r="J145" i="7" s="1"/>
  <c r="I215" i="3"/>
  <c r="K215" i="7" s="1"/>
  <c r="I461" i="3"/>
  <c r="K461" i="7" s="1"/>
  <c r="I225" i="3"/>
  <c r="K225" i="7" s="1"/>
  <c r="I55" i="3"/>
  <c r="K55" i="7" s="1"/>
  <c r="I204" i="3"/>
  <c r="K204" i="7" s="1"/>
  <c r="I380" i="3"/>
  <c r="K380" i="7" s="1"/>
  <c r="I80" i="3"/>
  <c r="K80" i="7" s="1"/>
  <c r="I364" i="3"/>
  <c r="K364" i="7" s="1"/>
  <c r="I444" i="3"/>
  <c r="K444" i="7" s="1"/>
  <c r="I425" i="3"/>
  <c r="K425" i="7" s="1"/>
  <c r="I32" i="3"/>
  <c r="K32" i="7" s="1"/>
  <c r="I66" i="3"/>
  <c r="K66" i="7" s="1"/>
  <c r="I129" i="3"/>
  <c r="K129" i="7" s="1"/>
  <c r="I404" i="3"/>
  <c r="K404" i="7" s="1"/>
  <c r="I157" i="3"/>
  <c r="K157" i="7" s="1"/>
  <c r="I420" i="3"/>
  <c r="K420" i="7" s="1"/>
  <c r="I19" i="3"/>
  <c r="K19" i="7" s="1"/>
  <c r="I421" i="3"/>
  <c r="K421" i="7" s="1"/>
  <c r="I69" i="3"/>
  <c r="K69" i="7" s="1"/>
  <c r="I298" i="3"/>
  <c r="K298" i="7" s="1"/>
  <c r="I317" i="3"/>
  <c r="K317" i="7" s="1"/>
  <c r="I377" i="3"/>
  <c r="K377" i="7" s="1"/>
  <c r="I34" i="3"/>
  <c r="K34" i="7" s="1"/>
  <c r="I289" i="3"/>
  <c r="K289" i="7" s="1"/>
  <c r="I415" i="3"/>
  <c r="K415" i="7" s="1"/>
  <c r="I94" i="3"/>
  <c r="K94" i="7" s="1"/>
  <c r="I196" i="3"/>
  <c r="K196" i="7" s="1"/>
  <c r="I239" i="3"/>
  <c r="K239" i="7" s="1"/>
  <c r="I402" i="3"/>
  <c r="K402" i="7" s="1"/>
  <c r="I399" i="3"/>
  <c r="K399" i="7" s="1"/>
  <c r="I139" i="3"/>
  <c r="K139" i="7" s="1"/>
  <c r="I281" i="3"/>
  <c r="K281" i="7" s="1"/>
  <c r="I79" i="3"/>
  <c r="K79" i="7" s="1"/>
  <c r="I393" i="3"/>
  <c r="K393" i="7" s="1"/>
  <c r="I6" i="3"/>
  <c r="K6" i="7" s="1"/>
  <c r="I149" i="2"/>
  <c r="J149" i="7" s="1"/>
  <c r="I223" i="2"/>
  <c r="J223" i="7" s="1"/>
  <c r="I320" i="2"/>
  <c r="J320" i="7" s="1"/>
  <c r="I384" i="2"/>
  <c r="J384" i="7" s="1"/>
  <c r="I115" i="2"/>
  <c r="J115" i="7" s="1"/>
  <c r="I189" i="2"/>
  <c r="J189" i="7" s="1"/>
  <c r="I371" i="2"/>
  <c r="J371" i="7" s="1"/>
  <c r="I200" i="3"/>
  <c r="K200" i="7" s="1"/>
  <c r="I413" i="3"/>
  <c r="K413" i="7" s="1"/>
  <c r="I351" i="3"/>
  <c r="K351" i="7" s="1"/>
  <c r="I36" i="3"/>
  <c r="K36" i="7" s="1"/>
  <c r="I372" i="3"/>
  <c r="K372" i="7" s="1"/>
  <c r="I355" i="3"/>
  <c r="K355" i="7" s="1"/>
  <c r="I340" i="3"/>
  <c r="K340" i="7" s="1"/>
  <c r="I300" i="3"/>
  <c r="K300" i="7" s="1"/>
  <c r="I375" i="3"/>
  <c r="K375" i="7" s="1"/>
  <c r="I318" i="3"/>
  <c r="K318" i="7" s="1"/>
  <c r="I163" i="3"/>
  <c r="K163" i="7" s="1"/>
  <c r="I191" i="3"/>
  <c r="K191" i="7" s="1"/>
  <c r="I312" i="3"/>
  <c r="K312" i="7" s="1"/>
  <c r="I295" i="3"/>
  <c r="K295" i="7" s="1"/>
  <c r="I321" i="3"/>
  <c r="K321" i="7" s="1"/>
  <c r="I391" i="3"/>
  <c r="K391" i="7" s="1"/>
  <c r="I228" i="3"/>
  <c r="K228" i="7" s="1"/>
  <c r="I150" i="3"/>
  <c r="K150" i="7" s="1"/>
  <c r="I87" i="3"/>
  <c r="K87" i="7" s="1"/>
  <c r="I462" i="3"/>
  <c r="K462" i="7" s="1"/>
  <c r="I42" i="3"/>
  <c r="K42" i="7" s="1"/>
  <c r="I218" i="2"/>
  <c r="J218" i="7" s="1"/>
  <c r="I354" i="2"/>
  <c r="J354" i="7" s="1"/>
  <c r="I113" i="2"/>
  <c r="J113" i="7" s="1"/>
  <c r="I452" i="3"/>
  <c r="K452" i="7" s="1"/>
  <c r="I147" i="3"/>
  <c r="K147" i="7" s="1"/>
  <c r="I453" i="3"/>
  <c r="K453" i="7" s="1"/>
  <c r="I369" i="3"/>
  <c r="K369" i="7" s="1"/>
  <c r="I389" i="3"/>
  <c r="K389" i="7" s="1"/>
  <c r="I205" i="3"/>
  <c r="K205" i="7" s="1"/>
  <c r="I20" i="3"/>
  <c r="K20" i="7" s="1"/>
  <c r="I274" i="3"/>
  <c r="K274" i="7" s="1"/>
  <c r="I356" i="3"/>
  <c r="K356" i="7" s="1"/>
  <c r="I126" i="3"/>
  <c r="K126" i="7" s="1"/>
  <c r="I100" i="3"/>
  <c r="K100" i="7" s="1"/>
  <c r="I26" i="3"/>
  <c r="K26" i="7" s="1"/>
  <c r="I86" i="3"/>
  <c r="K86" i="7" s="1"/>
  <c r="I416" i="3"/>
  <c r="K416" i="7" s="1"/>
  <c r="I254" i="3"/>
  <c r="K254" i="7" s="1"/>
  <c r="I137" i="3"/>
  <c r="K137" i="7" s="1"/>
  <c r="I293" i="3"/>
  <c r="K293" i="7" s="1"/>
  <c r="I136" i="3"/>
  <c r="K136" i="7" s="1"/>
  <c r="I313" i="3"/>
  <c r="K313" i="7" s="1"/>
  <c r="I44" i="3"/>
  <c r="K44" i="7" s="1"/>
  <c r="I10" i="3"/>
  <c r="K10" i="7" s="1"/>
  <c r="I262" i="3"/>
  <c r="K262" i="7" s="1"/>
  <c r="I167" i="3"/>
  <c r="K167" i="7" s="1"/>
  <c r="I400" i="3"/>
  <c r="K400" i="7" s="1"/>
  <c r="I366" i="3"/>
  <c r="K366" i="7" s="1"/>
  <c r="I265" i="3"/>
  <c r="K265" i="7" s="1"/>
  <c r="I334" i="3"/>
  <c r="K334" i="7" s="1"/>
  <c r="I95" i="3"/>
  <c r="K95" i="7" s="1"/>
  <c r="I175" i="3"/>
  <c r="K175" i="7" s="1"/>
  <c r="I264" i="3"/>
  <c r="K264" i="7" s="1"/>
  <c r="I68" i="2"/>
  <c r="J68" i="7" s="1"/>
  <c r="I338" i="2"/>
  <c r="J338" i="7" s="1"/>
  <c r="I119" i="2"/>
  <c r="J119" i="7" s="1"/>
  <c r="I297" i="2"/>
  <c r="J297" i="7" s="1"/>
  <c r="I66" i="2"/>
  <c r="J66" i="7" s="1"/>
  <c r="I359" i="2"/>
  <c r="J359" i="7" s="1"/>
  <c r="I374" i="2"/>
  <c r="J374" i="7" s="1"/>
  <c r="I196" i="2"/>
  <c r="J196" i="7" s="1"/>
  <c r="I459" i="2"/>
  <c r="J459" i="7" s="1"/>
  <c r="I392" i="2"/>
  <c r="J392" i="7" s="1"/>
  <c r="I258" i="2"/>
  <c r="J258" i="7" s="1"/>
  <c r="I376" i="2"/>
  <c r="J376" i="7" s="1"/>
  <c r="I222" i="2"/>
  <c r="J222" i="7" s="1"/>
  <c r="I396" i="2"/>
  <c r="J396" i="7" s="1"/>
  <c r="I444" i="2"/>
  <c r="J444" i="7" s="1"/>
  <c r="I151" i="2"/>
  <c r="J151" i="7" s="1"/>
  <c r="I403" i="2"/>
  <c r="J403" i="7" s="1"/>
  <c r="I452" i="2"/>
  <c r="J452" i="7" s="1"/>
  <c r="I256" i="2"/>
  <c r="J256" i="7" s="1"/>
  <c r="I333" i="2"/>
  <c r="J333" i="7" s="1"/>
  <c r="I289" i="2"/>
  <c r="J289" i="7" s="1"/>
  <c r="I10" i="2"/>
  <c r="J10" i="7" s="1"/>
  <c r="I348" i="2"/>
  <c r="J348" i="7" s="1"/>
  <c r="I224" i="2"/>
  <c r="J224" i="7" s="1"/>
  <c r="I312" i="2"/>
  <c r="J312" i="7" s="1"/>
  <c r="I458" i="2"/>
  <c r="J458" i="7" s="1"/>
  <c r="I318" i="2"/>
  <c r="J318" i="7" s="1"/>
  <c r="I59" i="2"/>
  <c r="J59" i="7" s="1"/>
  <c r="I89" i="2"/>
  <c r="J89" i="7" s="1"/>
  <c r="I356" i="2"/>
  <c r="J356" i="7" s="1"/>
  <c r="I179" i="2"/>
  <c r="J179" i="7" s="1"/>
  <c r="I217" i="2"/>
  <c r="J217" i="7" s="1"/>
  <c r="I324" i="2"/>
  <c r="J324" i="7" s="1"/>
  <c r="I337" i="2"/>
  <c r="J337" i="7" s="1"/>
  <c r="I148" i="2"/>
  <c r="J148" i="7" s="1"/>
  <c r="I387" i="2"/>
  <c r="J387" i="7" s="1"/>
  <c r="I45" i="2"/>
  <c r="J45" i="7" s="1"/>
  <c r="I95" i="2"/>
  <c r="J95" i="7" s="1"/>
  <c r="I26" i="2"/>
  <c r="J26" i="7" s="1"/>
  <c r="I221" i="2"/>
  <c r="J221" i="7" s="1"/>
  <c r="I105" i="2"/>
  <c r="J105" i="7" s="1"/>
  <c r="I84" i="2"/>
  <c r="J84" i="7" s="1"/>
  <c r="I192" i="2"/>
  <c r="J192" i="7" s="1"/>
  <c r="I152" i="2"/>
  <c r="J152" i="7" s="1"/>
  <c r="I169" i="2"/>
  <c r="J169" i="7" s="1"/>
  <c r="I277" i="2"/>
  <c r="J277" i="7" s="1"/>
  <c r="I322" i="2"/>
  <c r="J322" i="7" s="1"/>
  <c r="I270" i="2"/>
  <c r="J270" i="7" s="1"/>
  <c r="I57" i="2"/>
  <c r="J57" i="7" s="1"/>
  <c r="I72" i="2"/>
  <c r="J72" i="7" s="1"/>
  <c r="I372" i="2"/>
  <c r="J372" i="7" s="1"/>
  <c r="I388" i="2"/>
  <c r="J388" i="7" s="1"/>
  <c r="I448" i="2"/>
  <c r="J448" i="7" s="1"/>
  <c r="I91" i="2"/>
  <c r="J91" i="7" s="1"/>
  <c r="I67" i="2"/>
  <c r="J67" i="7" s="1"/>
  <c r="I174" i="2"/>
  <c r="J174" i="7" s="1"/>
  <c r="I399" i="2"/>
  <c r="J399" i="7" s="1"/>
  <c r="I397" i="2"/>
  <c r="J397" i="7" s="1"/>
  <c r="I99" i="2"/>
  <c r="J99" i="7" s="1"/>
  <c r="I98" i="2"/>
  <c r="J98" i="7" s="1"/>
  <c r="I210" i="2"/>
  <c r="J210" i="7" s="1"/>
  <c r="I198" i="2"/>
  <c r="J198" i="7" s="1"/>
  <c r="I70" i="2"/>
  <c r="J70" i="7" s="1"/>
  <c r="I252" i="2"/>
  <c r="J252" i="7" s="1"/>
  <c r="I22" i="2"/>
  <c r="J22" i="7" s="1"/>
  <c r="I439" i="2"/>
  <c r="J439" i="7" s="1"/>
  <c r="I463" i="2"/>
  <c r="J463" i="7" s="1"/>
  <c r="I275" i="2"/>
  <c r="J275" i="7" s="1"/>
  <c r="I80" i="2"/>
  <c r="J80" i="7" s="1"/>
  <c r="I226" i="2"/>
  <c r="J226" i="7" s="1"/>
  <c r="I20" i="2"/>
  <c r="J20" i="7" s="1"/>
  <c r="I47" i="2"/>
  <c r="J47" i="7" s="1"/>
  <c r="I237" i="2"/>
  <c r="J237" i="7" s="1"/>
  <c r="I242" i="2"/>
  <c r="J242" i="7" s="1"/>
  <c r="I455" i="2"/>
  <c r="J455" i="7" s="1"/>
  <c r="I133" i="2"/>
  <c r="J133" i="7" s="1"/>
  <c r="I58" i="2"/>
  <c r="J58" i="7" s="1"/>
  <c r="I146" i="2"/>
  <c r="J146" i="7" s="1"/>
  <c r="I460" i="2"/>
  <c r="J460" i="7" s="1"/>
  <c r="I130" i="2"/>
  <c r="J130" i="7" s="1"/>
  <c r="I257" i="2"/>
  <c r="J257" i="7" s="1"/>
  <c r="I157" i="2"/>
  <c r="J157" i="7" s="1"/>
  <c r="I9" i="2"/>
  <c r="J9" i="7" s="1"/>
  <c r="I407" i="2"/>
  <c r="J407" i="7" s="1"/>
  <c r="I127" i="2"/>
  <c r="J127" i="7" s="1"/>
  <c r="I327" i="2"/>
  <c r="J327" i="7" s="1"/>
  <c r="I443" i="2"/>
  <c r="J443" i="7" s="1"/>
  <c r="I214" i="2"/>
  <c r="J214" i="7" s="1"/>
  <c r="I328" i="2"/>
  <c r="J328" i="7" s="1"/>
  <c r="I103" i="2"/>
  <c r="J103" i="7" s="1"/>
  <c r="I263" i="2"/>
  <c r="J263" i="7" s="1"/>
  <c r="I158" i="2"/>
  <c r="J158" i="7" s="1"/>
  <c r="I56" i="2"/>
  <c r="J56" i="7" s="1"/>
  <c r="I202" i="2"/>
  <c r="J202" i="7" s="1"/>
  <c r="I303" i="2"/>
  <c r="J303" i="7" s="1"/>
  <c r="I367" i="2"/>
  <c r="J367" i="7" s="1"/>
  <c r="I81" i="2"/>
  <c r="J81" i="7" s="1"/>
  <c r="I378" i="2"/>
  <c r="J378" i="7" s="1"/>
  <c r="I39" i="2"/>
  <c r="J39" i="7" s="1"/>
  <c r="I305" i="2"/>
  <c r="J305" i="7" s="1"/>
  <c r="I243" i="2"/>
  <c r="J243" i="7" s="1"/>
  <c r="I361" i="2"/>
  <c r="J361" i="7" s="1"/>
  <c r="I375" i="2"/>
  <c r="J375" i="7" s="1"/>
  <c r="I42" i="2"/>
  <c r="J42" i="7" s="1"/>
  <c r="I27" i="2"/>
  <c r="J27" i="7" s="1"/>
  <c r="I271" i="2"/>
  <c r="J271" i="7" s="1"/>
  <c r="I416" i="2"/>
  <c r="J416" i="7" s="1"/>
  <c r="I383" i="2"/>
  <c r="J383" i="7" s="1"/>
  <c r="I424" i="2"/>
  <c r="J424" i="7" s="1"/>
  <c r="I78" i="2"/>
  <c r="J78" i="7" s="1"/>
  <c r="I319" i="2"/>
  <c r="J319" i="7" s="1"/>
  <c r="I154" i="2"/>
  <c r="J154" i="7" s="1"/>
  <c r="I37" i="2"/>
  <c r="J37" i="7" s="1"/>
  <c r="I93" i="2"/>
  <c r="J93" i="7" s="1"/>
  <c r="I41" i="2"/>
  <c r="J41" i="7" s="1"/>
  <c r="I181" i="2"/>
  <c r="J181" i="7" s="1"/>
  <c r="I402" i="2"/>
  <c r="J402" i="7" s="1"/>
  <c r="I321" i="2"/>
  <c r="J321" i="7" s="1"/>
  <c r="I244" i="2"/>
  <c r="J244" i="7" s="1"/>
  <c r="I300" i="2"/>
  <c r="J300" i="7" s="1"/>
  <c r="I261" i="2"/>
  <c r="J261" i="7" s="1"/>
  <c r="I413" i="2"/>
  <c r="J413" i="7" s="1"/>
  <c r="I421" i="2"/>
  <c r="J421" i="7" s="1"/>
  <c r="I302" i="2"/>
  <c r="J302" i="7" s="1"/>
  <c r="I278" i="2"/>
  <c r="J278" i="7" s="1"/>
  <c r="I61" i="2"/>
  <c r="J61" i="7" s="1"/>
  <c r="I274" i="2"/>
  <c r="J274" i="7" s="1"/>
  <c r="I446" i="2"/>
  <c r="J446" i="7" s="1"/>
  <c r="I182" i="2"/>
  <c r="J182" i="7" s="1"/>
  <c r="I147" i="2"/>
  <c r="J147" i="7" s="1"/>
  <c r="I155" i="2"/>
  <c r="J155" i="7" s="1"/>
  <c r="I141" i="2"/>
  <c r="J141" i="7" s="1"/>
  <c r="I16" i="2"/>
  <c r="J16" i="7" s="1"/>
  <c r="I170" i="2"/>
  <c r="J170" i="7" s="1"/>
  <c r="I82" i="2"/>
  <c r="J82" i="7" s="1"/>
  <c r="I132" i="2"/>
  <c r="J132" i="7" s="1"/>
  <c r="I442" i="2"/>
  <c r="J442" i="7" s="1"/>
  <c r="I420" i="2"/>
  <c r="J420" i="7" s="1"/>
  <c r="I427" i="2"/>
  <c r="J427" i="7" s="1"/>
  <c r="I373" i="2"/>
  <c r="J373" i="7" s="1"/>
  <c r="I77" i="2"/>
  <c r="J77" i="7" s="1"/>
  <c r="I219" i="2"/>
  <c r="J219" i="7" s="1"/>
  <c r="I227" i="2"/>
  <c r="J227" i="7" s="1"/>
  <c r="I456" i="2"/>
  <c r="J456" i="7" s="1"/>
  <c r="I432" i="2"/>
  <c r="J432" i="7" s="1"/>
  <c r="I395" i="2"/>
  <c r="J395" i="7" s="1"/>
  <c r="I233" i="2"/>
  <c r="J233" i="7" s="1"/>
  <c r="I253" i="2"/>
  <c r="J253" i="7" s="1"/>
  <c r="I187" i="2"/>
  <c r="J187" i="7" s="1"/>
  <c r="I265" i="2"/>
  <c r="J265" i="7" s="1"/>
  <c r="I46" i="2"/>
  <c r="J46" i="7" s="1"/>
  <c r="I304" i="2"/>
  <c r="J304" i="7" s="1"/>
  <c r="I135" i="2"/>
  <c r="J135" i="7" s="1"/>
  <c r="I334" i="2"/>
  <c r="J334" i="7" s="1"/>
  <c r="I79" i="2"/>
  <c r="J79" i="7" s="1"/>
  <c r="I323" i="2"/>
  <c r="J323" i="7" s="1"/>
  <c r="I205" i="2"/>
  <c r="J205" i="7" s="1"/>
  <c r="I122" i="2"/>
  <c r="J122" i="7" s="1"/>
  <c r="I294" i="2"/>
  <c r="J294" i="7" s="1"/>
  <c r="I125" i="2"/>
  <c r="J125" i="7" s="1"/>
  <c r="I40" i="2"/>
  <c r="J40" i="7" s="1"/>
  <c r="I342" i="2"/>
  <c r="J342" i="7" s="1"/>
  <c r="I428" i="2"/>
  <c r="J428" i="7" s="1"/>
  <c r="I344" i="2"/>
  <c r="J344" i="7" s="1"/>
  <c r="I412" i="2"/>
  <c r="J412" i="7" s="1"/>
  <c r="I104" i="2"/>
  <c r="J104" i="7" s="1"/>
  <c r="I85" i="2"/>
  <c r="J85" i="7" s="1"/>
  <c r="I273" i="2"/>
  <c r="J273" i="7" s="1"/>
  <c r="I220" i="2"/>
  <c r="J220" i="7" s="1"/>
  <c r="I429" i="2"/>
  <c r="J429" i="7" s="1"/>
  <c r="I368" i="2"/>
  <c r="J368" i="7" s="1"/>
  <c r="I382" i="2"/>
  <c r="J382" i="7" s="1"/>
  <c r="I247" i="2"/>
  <c r="J247" i="7" s="1"/>
  <c r="I366" i="2"/>
  <c r="J366" i="7" s="1"/>
  <c r="I400" i="2"/>
  <c r="J400" i="7" s="1"/>
  <c r="I199" i="2"/>
  <c r="J199" i="7" s="1"/>
  <c r="I114" i="2"/>
  <c r="J114" i="7" s="1"/>
  <c r="I272" i="2"/>
  <c r="J272" i="7" s="1"/>
  <c r="I449" i="2"/>
  <c r="J449" i="7" s="1"/>
  <c r="I36" i="2"/>
  <c r="J36" i="7" s="1"/>
  <c r="I100" i="2"/>
  <c r="J100" i="7" s="1"/>
  <c r="I50" i="2"/>
  <c r="J50" i="7" s="1"/>
  <c r="I126" i="2"/>
  <c r="J126" i="7" s="1"/>
  <c r="I301" i="2"/>
  <c r="J301" i="7" s="1"/>
  <c r="I88" i="2"/>
  <c r="J88" i="7" s="1"/>
  <c r="I124" i="2"/>
  <c r="J124" i="7" s="1"/>
  <c r="I120" i="2"/>
  <c r="J120" i="7" s="1"/>
  <c r="I83" i="2"/>
  <c r="J83" i="7" s="1"/>
  <c r="I197" i="2"/>
  <c r="J197" i="7" s="1"/>
  <c r="I106" i="2"/>
  <c r="J106" i="7" s="1"/>
  <c r="I325" i="2"/>
  <c r="J325" i="7" s="1"/>
  <c r="I121" i="2"/>
  <c r="J121" i="7" s="1"/>
  <c r="I363" i="2"/>
  <c r="J363" i="7" s="1"/>
  <c r="I24" i="2"/>
  <c r="J24" i="7" s="1"/>
  <c r="I249" i="2"/>
  <c r="J249" i="7" s="1"/>
  <c r="I440" i="2"/>
  <c r="J440" i="7" s="1"/>
  <c r="I167" i="2"/>
  <c r="J167" i="7" s="1"/>
  <c r="I286" i="2"/>
  <c r="J286" i="7" s="1"/>
  <c r="I168" i="2"/>
  <c r="J168" i="7" s="1"/>
  <c r="I298" i="2"/>
  <c r="J298" i="7" s="1"/>
  <c r="I414" i="2"/>
  <c r="J414" i="7" s="1"/>
  <c r="I454" i="2"/>
  <c r="J454" i="7" s="1"/>
  <c r="I430" i="2"/>
  <c r="J430" i="7" s="1"/>
  <c r="I112" i="2"/>
  <c r="J112" i="7" s="1"/>
  <c r="I241" i="2"/>
  <c r="J241" i="7" s="1"/>
  <c r="I360" i="2"/>
  <c r="J360" i="7" s="1"/>
  <c r="I281" i="2"/>
  <c r="J281" i="7" s="1"/>
  <c r="I229" i="2"/>
  <c r="J229" i="7" s="1"/>
  <c r="I92" i="2"/>
  <c r="J92" i="7" s="1"/>
  <c r="I5" i="2"/>
  <c r="J5" i="7" s="1"/>
  <c r="I7" i="2"/>
  <c r="J7" i="7" s="1"/>
  <c r="I62" i="2"/>
  <c r="J62" i="7" s="1"/>
  <c r="I340" i="2"/>
  <c r="J340" i="7" s="1"/>
  <c r="I260" i="2"/>
  <c r="J260" i="7" s="1"/>
  <c r="I159" i="2"/>
  <c r="J159" i="7" s="1"/>
  <c r="I49" i="2"/>
  <c r="J49" i="7" s="1"/>
  <c r="I30" i="2"/>
  <c r="J30" i="7" s="1"/>
  <c r="I69" i="2"/>
  <c r="J69" i="7" s="1"/>
  <c r="I185" i="2"/>
  <c r="J185" i="7" s="1"/>
  <c r="I60" i="2"/>
  <c r="J60" i="7" s="1"/>
  <c r="I317" i="2"/>
  <c r="J317" i="7" s="1"/>
  <c r="I370" i="2"/>
  <c r="J370" i="7" s="1"/>
  <c r="I264" i="2"/>
  <c r="J264" i="7" s="1"/>
  <c r="I315" i="2"/>
  <c r="J315" i="7" s="1"/>
  <c r="I406" i="2"/>
  <c r="J406" i="7" s="1"/>
  <c r="I296" i="2"/>
  <c r="J296" i="7" s="1"/>
  <c r="I453" i="2"/>
  <c r="J453" i="7" s="1"/>
  <c r="I87" i="2"/>
  <c r="J87" i="7" s="1"/>
  <c r="I365" i="2"/>
  <c r="J365" i="7" s="1"/>
  <c r="I390" i="2"/>
  <c r="J390" i="7" s="1"/>
  <c r="I54" i="2"/>
  <c r="J54" i="7" s="1"/>
  <c r="I75" i="2"/>
  <c r="J75" i="7" s="1"/>
  <c r="I450" i="2"/>
  <c r="J450" i="7" s="1"/>
  <c r="I350" i="2"/>
  <c r="J350" i="7" s="1"/>
  <c r="I314" i="2"/>
  <c r="J314" i="7" s="1"/>
  <c r="I280" i="2"/>
  <c r="J280" i="7" s="1"/>
  <c r="I19" i="2"/>
  <c r="J19" i="7" s="1"/>
  <c r="I434" i="2"/>
  <c r="J434" i="7" s="1"/>
  <c r="I357" i="2"/>
  <c r="J357" i="7" s="1"/>
  <c r="I18" i="2"/>
  <c r="J18" i="7" s="1"/>
  <c r="I385" i="2"/>
  <c r="J385" i="7" s="1"/>
  <c r="I409" i="2"/>
  <c r="J409" i="7" s="1"/>
  <c r="I140" i="2"/>
  <c r="J140" i="7" s="1"/>
  <c r="I162" i="2"/>
  <c r="J162" i="7" s="1"/>
  <c r="I355" i="2"/>
  <c r="J355" i="7" s="1"/>
  <c r="I17" i="2"/>
  <c r="J17" i="7" s="1"/>
  <c r="I33" i="2"/>
  <c r="J33" i="7" s="1"/>
  <c r="I235" i="2"/>
  <c r="J235" i="7" s="1"/>
  <c r="I441" i="2"/>
  <c r="J441" i="7" s="1"/>
  <c r="I194" i="2"/>
  <c r="J194" i="7" s="1"/>
  <c r="I232" i="2"/>
  <c r="J232" i="7" s="1"/>
  <c r="I347" i="2"/>
  <c r="J347" i="7" s="1"/>
  <c r="I285" i="2"/>
  <c r="J285" i="7" s="1"/>
  <c r="I163" i="2"/>
  <c r="J163" i="7" s="1"/>
  <c r="I94" i="2"/>
  <c r="J94" i="7" s="1"/>
  <c r="I4" i="2"/>
  <c r="J4" i="7" s="1"/>
  <c r="I313" i="2"/>
  <c r="J313" i="7" s="1"/>
  <c r="I291" i="2"/>
  <c r="J291" i="7" s="1"/>
  <c r="I6" i="2"/>
  <c r="J6" i="7" s="1"/>
  <c r="I250" i="2"/>
  <c r="J250" i="7" s="1"/>
  <c r="I438" i="2"/>
  <c r="J438" i="7" s="1"/>
  <c r="I310" i="2"/>
  <c r="J310" i="7" s="1"/>
  <c r="I435" i="2"/>
  <c r="J435" i="7" s="1"/>
  <c r="I29" i="2"/>
  <c r="J29" i="7" s="1"/>
  <c r="I180" i="2"/>
  <c r="J180" i="7" s="1"/>
  <c r="I116" i="2"/>
  <c r="J116" i="7" s="1"/>
  <c r="I352" i="2"/>
  <c r="J352" i="7" s="1"/>
  <c r="I358" i="2"/>
  <c r="J358" i="7" s="1"/>
  <c r="I117" i="2"/>
  <c r="J117" i="7" s="1"/>
  <c r="I38" i="2"/>
  <c r="J38" i="7" s="1"/>
  <c r="I445" i="2"/>
  <c r="J445" i="7" s="1"/>
  <c r="I393" i="2"/>
  <c r="J393" i="7" s="1"/>
  <c r="I161" i="2"/>
  <c r="J161" i="7" s="1"/>
  <c r="I389" i="2"/>
  <c r="J389" i="7" s="1"/>
  <c r="I364" i="2"/>
  <c r="J364" i="7" s="1"/>
  <c r="I461" i="2"/>
  <c r="J461" i="7" s="1"/>
  <c r="I379" i="2"/>
  <c r="J379" i="7" s="1"/>
  <c r="I425" i="2"/>
  <c r="J425" i="7" s="1"/>
  <c r="I177" i="2"/>
  <c r="J177" i="7" s="1"/>
  <c r="I339" i="2"/>
  <c r="J339" i="7" s="1"/>
  <c r="I255" i="2"/>
  <c r="J255" i="7" s="1"/>
  <c r="I433" i="2"/>
  <c r="J433" i="7" s="1"/>
  <c r="I212" i="2"/>
  <c r="J212" i="7" s="1"/>
  <c r="I346" i="2"/>
  <c r="J346" i="7" s="1"/>
  <c r="I353" i="2"/>
  <c r="J353" i="7" s="1"/>
  <c r="I211" i="2"/>
  <c r="J211" i="7" s="1"/>
  <c r="I184" i="2"/>
  <c r="J184" i="7" s="1"/>
  <c r="I423" i="2"/>
  <c r="J423" i="7" s="1"/>
  <c r="I31" i="2"/>
  <c r="J31" i="7" s="1"/>
  <c r="I391" i="2"/>
  <c r="J391" i="7" s="1"/>
  <c r="I109" i="2"/>
  <c r="J109" i="7" s="1"/>
  <c r="I144" i="2"/>
  <c r="J144" i="7" s="1"/>
  <c r="I335" i="2"/>
  <c r="J335" i="7" s="1"/>
  <c r="I288" i="2"/>
  <c r="J288" i="7" s="1"/>
  <c r="I398" i="2"/>
  <c r="J398" i="7" s="1"/>
  <c r="I436" i="2"/>
  <c r="J436" i="7" s="1"/>
  <c r="I190" i="2"/>
  <c r="J190" i="7" s="1"/>
  <c r="I307" i="2"/>
  <c r="J307" i="7" s="1"/>
  <c r="I138" i="2"/>
  <c r="J138" i="7" s="1"/>
  <c r="I199" i="1"/>
  <c r="I199" i="7" s="1"/>
  <c r="I376" i="1"/>
  <c r="I376" i="7" s="1"/>
  <c r="I313" i="1"/>
  <c r="I313" i="7" s="1"/>
  <c r="I317" i="1"/>
  <c r="I317" i="7" s="1"/>
  <c r="I462" i="1"/>
  <c r="I462" i="7" s="1"/>
  <c r="I91" i="1"/>
  <c r="I91" i="7" s="1"/>
  <c r="I463" i="1"/>
  <c r="I463" i="7" s="1"/>
  <c r="I417" i="1"/>
  <c r="I417" i="7" s="1"/>
  <c r="I279" i="1"/>
  <c r="I279" i="7" s="1"/>
  <c r="N279" i="7" s="1"/>
  <c r="I371" i="1"/>
  <c r="I371" i="7" s="1"/>
  <c r="I343" i="1"/>
  <c r="I343" i="7" s="1"/>
  <c r="I287" i="1"/>
  <c r="I287" i="7" s="1"/>
  <c r="I374" i="1"/>
  <c r="I374" i="7" s="1"/>
  <c r="I73" i="1"/>
  <c r="I73" i="7" s="1"/>
  <c r="I391" i="1"/>
  <c r="I391" i="7" s="1"/>
  <c r="I167" i="1"/>
  <c r="I167" i="7" s="1"/>
  <c r="I117" i="1"/>
  <c r="I117" i="7" s="1"/>
  <c r="I404" i="1"/>
  <c r="I404" i="7" s="1"/>
  <c r="I299" i="1"/>
  <c r="I299" i="7" s="1"/>
  <c r="I461" i="1"/>
  <c r="I461" i="7" s="1"/>
  <c r="I238" i="1"/>
  <c r="I238" i="7" s="1"/>
  <c r="I64" i="1"/>
  <c r="I64" i="7" s="1"/>
  <c r="I260" i="1"/>
  <c r="I260" i="7" s="1"/>
  <c r="I21" i="1"/>
  <c r="I21" i="7" s="1"/>
  <c r="I81" i="1"/>
  <c r="I81" i="7" s="1"/>
  <c r="I218" i="1"/>
  <c r="I218" i="7" s="1"/>
  <c r="I332" i="1"/>
  <c r="I332" i="7" s="1"/>
  <c r="I283" i="1"/>
  <c r="I283" i="7" s="1"/>
  <c r="I270" i="1"/>
  <c r="I270" i="7" s="1"/>
  <c r="I138" i="1"/>
  <c r="I138" i="7" s="1"/>
  <c r="I253" i="1"/>
  <c r="I253" i="7" s="1"/>
  <c r="I220" i="1"/>
  <c r="I220" i="7" s="1"/>
  <c r="I344" i="1"/>
  <c r="I344" i="7" s="1"/>
  <c r="I175" i="1"/>
  <c r="I175" i="7" s="1"/>
  <c r="I275" i="1"/>
  <c r="I275" i="7" s="1"/>
  <c r="I173" i="1"/>
  <c r="I173" i="7" s="1"/>
  <c r="I209" i="1"/>
  <c r="I209" i="7" s="1"/>
  <c r="I266" i="1"/>
  <c r="I266" i="7" s="1"/>
  <c r="I339" i="1"/>
  <c r="I339" i="7" s="1"/>
  <c r="I372" i="1"/>
  <c r="I372" i="7" s="1"/>
  <c r="N372" i="7" s="1"/>
  <c r="I367" i="1"/>
  <c r="I367" i="7" s="1"/>
  <c r="I447" i="1"/>
  <c r="I447" i="7" s="1"/>
  <c r="I360" i="1"/>
  <c r="I360" i="7" s="1"/>
  <c r="I163" i="1"/>
  <c r="I163" i="7" s="1"/>
  <c r="I418" i="1"/>
  <c r="I418" i="7" s="1"/>
  <c r="I222" i="1"/>
  <c r="I222" i="7" s="1"/>
  <c r="I375" i="1"/>
  <c r="I375" i="7" s="1"/>
  <c r="I389" i="1"/>
  <c r="I389" i="7" s="1"/>
  <c r="I203" i="1"/>
  <c r="I203" i="7" s="1"/>
  <c r="I114" i="1"/>
  <c r="I114" i="7" s="1"/>
  <c r="I88" i="1"/>
  <c r="I88" i="7" s="1"/>
  <c r="I464" i="1"/>
  <c r="I464" i="7" s="1"/>
  <c r="I154" i="1"/>
  <c r="I154" i="7" s="1"/>
  <c r="I419" i="1"/>
  <c r="I419" i="7" s="1"/>
  <c r="I341" i="1"/>
  <c r="I341" i="7" s="1"/>
  <c r="I105" i="1"/>
  <c r="I105" i="7" s="1"/>
  <c r="I223" i="1"/>
  <c r="I223" i="7" s="1"/>
  <c r="I119" i="1"/>
  <c r="I119" i="7" s="1"/>
  <c r="I401" i="1"/>
  <c r="I401" i="7" s="1"/>
  <c r="I123" i="1"/>
  <c r="I123" i="7" s="1"/>
  <c r="I179" i="1"/>
  <c r="I179" i="7" s="1"/>
  <c r="I364" i="1"/>
  <c r="I364" i="7" s="1"/>
  <c r="I60" i="1"/>
  <c r="I60" i="7" s="1"/>
  <c r="I226" i="1"/>
  <c r="I226" i="7" s="1"/>
  <c r="I42" i="1"/>
  <c r="I42" i="7" s="1"/>
  <c r="I455" i="1"/>
  <c r="I455" i="7" s="1"/>
  <c r="I386" i="1"/>
  <c r="I386" i="7" s="1"/>
  <c r="I189" i="1"/>
  <c r="I189" i="7" s="1"/>
  <c r="I176" i="1"/>
  <c r="I176" i="7" s="1"/>
  <c r="I11" i="1"/>
  <c r="I11" i="7" s="1"/>
  <c r="I437" i="1"/>
  <c r="I437" i="7" s="1"/>
  <c r="I142" i="1"/>
  <c r="I142" i="7" s="1"/>
  <c r="I217" i="1"/>
  <c r="I217" i="7" s="1"/>
  <c r="I90" i="1"/>
  <c r="I90" i="7" s="1"/>
  <c r="I202" i="1"/>
  <c r="I202" i="7" s="1"/>
  <c r="I9" i="1"/>
  <c r="I9" i="7" s="1"/>
  <c r="I162" i="1"/>
  <c r="I162" i="7" s="1"/>
  <c r="I120" i="1"/>
  <c r="I120" i="7" s="1"/>
  <c r="I68" i="1"/>
  <c r="I68" i="7" s="1"/>
  <c r="I250" i="1"/>
  <c r="I250" i="7" s="1"/>
  <c r="I185" i="1"/>
  <c r="I185" i="7" s="1"/>
  <c r="I69" i="1"/>
  <c r="I69" i="7" s="1"/>
  <c r="I33" i="1"/>
  <c r="I33" i="7" s="1"/>
  <c r="I305" i="1"/>
  <c r="I305" i="7" s="1"/>
  <c r="I50" i="1"/>
  <c r="I50" i="7" s="1"/>
  <c r="I412" i="1"/>
  <c r="I412" i="7" s="1"/>
  <c r="I240" i="1"/>
  <c r="I240" i="7" s="1"/>
  <c r="I309" i="1"/>
  <c r="I309" i="7" s="1"/>
  <c r="I188" i="1"/>
  <c r="I188" i="7" s="1"/>
  <c r="I234" i="1"/>
  <c r="I234" i="7" s="1"/>
  <c r="I359" i="1"/>
  <c r="I359" i="7" s="1"/>
  <c r="I40" i="1"/>
  <c r="I40" i="7" s="1"/>
  <c r="I82" i="1"/>
  <c r="I82" i="7" s="1"/>
  <c r="I284" i="1"/>
  <c r="I284" i="7" s="1"/>
  <c r="I409" i="1"/>
  <c r="I409" i="7" s="1"/>
  <c r="I357" i="1"/>
  <c r="I357" i="7" s="1"/>
  <c r="I383" i="1"/>
  <c r="I383" i="7" s="1"/>
  <c r="I152" i="1"/>
  <c r="I152" i="7" s="1"/>
  <c r="I35" i="1"/>
  <c r="I35" i="7" s="1"/>
  <c r="I144" i="1"/>
  <c r="I144" i="7" s="1"/>
  <c r="N144" i="7" s="1"/>
  <c r="I113" i="1"/>
  <c r="I113" i="7" s="1"/>
  <c r="I291" i="1"/>
  <c r="I291" i="7" s="1"/>
  <c r="I319" i="1"/>
  <c r="I319" i="7" s="1"/>
  <c r="I340" i="1"/>
  <c r="I340" i="7" s="1"/>
  <c r="I129" i="1"/>
  <c r="I129" i="7" s="1"/>
  <c r="I331" i="1"/>
  <c r="I331" i="7" s="1"/>
  <c r="I99" i="1"/>
  <c r="I99" i="7" s="1"/>
  <c r="I28" i="1"/>
  <c r="I28" i="7" s="1"/>
  <c r="I233" i="1"/>
  <c r="I233" i="7" s="1"/>
  <c r="I215" i="1"/>
  <c r="I215" i="7" s="1"/>
  <c r="I263" i="1"/>
  <c r="I263" i="7" s="1"/>
  <c r="I97" i="1"/>
  <c r="I97" i="7" s="1"/>
  <c r="I428" i="1"/>
  <c r="I428" i="7" s="1"/>
  <c r="I216" i="1"/>
  <c r="I216" i="7" s="1"/>
  <c r="I310" i="1"/>
  <c r="I310" i="7" s="1"/>
  <c r="I168" i="1"/>
  <c r="I168" i="7" s="1"/>
  <c r="I181" i="1"/>
  <c r="I181" i="7" s="1"/>
  <c r="I83" i="1"/>
  <c r="I83" i="7" s="1"/>
  <c r="I273" i="1"/>
  <c r="I273" i="7" s="1"/>
  <c r="I126" i="1"/>
  <c r="I126" i="7" s="1"/>
  <c r="I363" i="1"/>
  <c r="I363" i="7" s="1"/>
  <c r="I451" i="1"/>
  <c r="I451" i="7" s="1"/>
  <c r="I13" i="1"/>
  <c r="I13" i="7" s="1"/>
  <c r="I247" i="1"/>
  <c r="I247" i="7" s="1"/>
  <c r="I14" i="1"/>
  <c r="I14" i="7" s="1"/>
  <c r="I252" i="1"/>
  <c r="I252" i="7" s="1"/>
  <c r="I170" i="1"/>
  <c r="I170" i="7" s="1"/>
  <c r="I342" i="1"/>
  <c r="I342" i="7" s="1"/>
  <c r="I133" i="1"/>
  <c r="I133" i="7" s="1"/>
  <c r="I75" i="1"/>
  <c r="I75" i="7" s="1"/>
  <c r="I243" i="1"/>
  <c r="I243" i="7" s="1"/>
  <c r="I350" i="1"/>
  <c r="I350" i="7" s="1"/>
  <c r="I323" i="1"/>
  <c r="I323" i="7" s="1"/>
  <c r="I229" i="1"/>
  <c r="I229" i="7" s="1"/>
  <c r="I180" i="1"/>
  <c r="I180" i="7" s="1"/>
  <c r="I390" i="1"/>
  <c r="I390" i="7" s="1"/>
  <c r="I311" i="1"/>
  <c r="I311" i="7" s="1"/>
  <c r="I43" i="1"/>
  <c r="I43" i="7" s="1"/>
  <c r="I236" i="1"/>
  <c r="I236" i="7" s="1"/>
  <c r="I111" i="1"/>
  <c r="I111" i="7" s="1"/>
  <c r="I115" i="1"/>
  <c r="I115" i="7" s="1"/>
  <c r="I12" i="1"/>
  <c r="I12" i="7" s="1"/>
  <c r="I38" i="1"/>
  <c r="I38" i="7" s="1"/>
  <c r="I24" i="1"/>
  <c r="I24" i="7" s="1"/>
  <c r="I18" i="1"/>
  <c r="I18" i="7" s="1"/>
  <c r="I349" i="1"/>
  <c r="I349" i="7" s="1"/>
  <c r="I296" i="1"/>
  <c r="I296" i="7" s="1"/>
  <c r="I440" i="1"/>
  <c r="I440" i="7" s="1"/>
  <c r="N440" i="7" s="1"/>
  <c r="I368" i="1"/>
  <c r="I368" i="7" s="1"/>
  <c r="I429" i="1"/>
  <c r="I429" i="7" s="1"/>
  <c r="I197" i="1"/>
  <c r="I197" i="7" s="1"/>
  <c r="I421" i="1"/>
  <c r="I421" i="7" s="1"/>
  <c r="I379" i="1"/>
  <c r="I379" i="7" s="1"/>
  <c r="I76" i="1"/>
  <c r="I76" i="7" s="1"/>
  <c r="I196" i="1"/>
  <c r="I196" i="7" s="1"/>
  <c r="I248" i="1"/>
  <c r="I248" i="7" s="1"/>
  <c r="I337" i="1"/>
  <c r="I337" i="7" s="1"/>
  <c r="I201" i="1"/>
  <c r="I201" i="7" s="1"/>
  <c r="I393" i="1"/>
  <c r="I393" i="7" s="1"/>
  <c r="I206" i="1"/>
  <c r="I206" i="7" s="1"/>
  <c r="I424" i="1"/>
  <c r="I424" i="7" s="1"/>
  <c r="I456" i="1"/>
  <c r="I456" i="7" s="1"/>
  <c r="I7" i="1"/>
  <c r="I7" i="7" s="1"/>
  <c r="I258" i="1"/>
  <c r="I258" i="7" s="1"/>
  <c r="I122" i="1"/>
  <c r="I122" i="7" s="1"/>
  <c r="I62" i="1"/>
  <c r="I62" i="7" s="1"/>
  <c r="I6" i="1"/>
  <c r="I6" i="7" s="1"/>
  <c r="I289" i="1"/>
  <c r="I289" i="7" s="1"/>
  <c r="I77" i="1"/>
  <c r="I77" i="7" s="1"/>
  <c r="I47" i="1"/>
  <c r="I47" i="7" s="1"/>
  <c r="I426" i="1"/>
  <c r="I426" i="7" s="1"/>
  <c r="I408" i="1"/>
  <c r="I408" i="7" s="1"/>
  <c r="I211" i="1"/>
  <c r="I211" i="7" s="1"/>
  <c r="I22" i="1"/>
  <c r="I22" i="7" s="1"/>
  <c r="I306" i="1"/>
  <c r="I306" i="7" s="1"/>
  <c r="I110" i="1"/>
  <c r="I110" i="7" s="1"/>
  <c r="I361" i="1"/>
  <c r="I361" i="7" s="1"/>
  <c r="I106" i="1"/>
  <c r="I106" i="7" s="1"/>
  <c r="I402" i="1"/>
  <c r="I402" i="7" s="1"/>
  <c r="I330" i="1"/>
  <c r="I330" i="7" s="1"/>
  <c r="I184" i="1"/>
  <c r="I184" i="7" s="1"/>
  <c r="N184" i="7" s="1"/>
  <c r="I355" i="1"/>
  <c r="I355" i="7" s="1"/>
  <c r="I20" i="1"/>
  <c r="I20" i="7" s="1"/>
  <c r="I158" i="1"/>
  <c r="I158" i="7" s="1"/>
  <c r="I44" i="1"/>
  <c r="I44" i="7" s="1"/>
  <c r="I37" i="1"/>
  <c r="I37" i="7" s="1"/>
  <c r="I74" i="1"/>
  <c r="I74" i="7" s="1"/>
  <c r="I178" i="1"/>
  <c r="I178" i="7" s="1"/>
  <c r="I277" i="1"/>
  <c r="I277" i="7" s="1"/>
  <c r="I431" i="1"/>
  <c r="I431" i="7" s="1"/>
  <c r="I16" i="1"/>
  <c r="I16" i="7" s="1"/>
  <c r="I164" i="1"/>
  <c r="I164" i="7" s="1"/>
  <c r="I321" i="1"/>
  <c r="I321" i="7" s="1"/>
  <c r="I264" i="1"/>
  <c r="I264" i="7" s="1"/>
  <c r="I130" i="1"/>
  <c r="I130" i="7" s="1"/>
  <c r="I432" i="1"/>
  <c r="I432" i="7" s="1"/>
  <c r="N432" i="7" s="1"/>
  <c r="I118" i="1"/>
  <c r="I118" i="7" s="1"/>
  <c r="I430" i="1"/>
  <c r="I430" i="7" s="1"/>
  <c r="I446" i="1"/>
  <c r="I446" i="7" s="1"/>
  <c r="I333" i="1"/>
  <c r="I333" i="7" s="1"/>
  <c r="I312" i="1"/>
  <c r="I312" i="7" s="1"/>
  <c r="I396" i="1"/>
  <c r="I396" i="7" s="1"/>
  <c r="I316" i="1"/>
  <c r="I316" i="7" s="1"/>
  <c r="I93" i="1"/>
  <c r="I93" i="7" s="1"/>
  <c r="I84" i="1"/>
  <c r="I84" i="7" s="1"/>
  <c r="I56" i="1"/>
  <c r="I56" i="7" s="1"/>
  <c r="I86" i="1"/>
  <c r="I86" i="7" s="1"/>
  <c r="I303" i="1"/>
  <c r="I303" i="7" s="1"/>
  <c r="I334" i="1"/>
  <c r="I334" i="7" s="1"/>
  <c r="I10" i="1"/>
  <c r="I10" i="7" s="1"/>
  <c r="I400" i="1"/>
  <c r="I400" i="7" s="1"/>
  <c r="I385" i="1"/>
  <c r="I385" i="7" s="1"/>
  <c r="I156" i="1"/>
  <c r="I156" i="7" s="1"/>
  <c r="I356" i="1"/>
  <c r="I356" i="7" s="1"/>
  <c r="I61" i="1"/>
  <c r="I61" i="7" s="1"/>
  <c r="I228" i="1"/>
  <c r="I228" i="7" s="1"/>
  <c r="I147" i="1"/>
  <c r="I147" i="7" s="1"/>
  <c r="I265" i="1"/>
  <c r="I265" i="7" s="1"/>
  <c r="I292" i="1"/>
  <c r="I292" i="7" s="1"/>
  <c r="I96" i="1"/>
  <c r="I96" i="7" s="1"/>
  <c r="I235" i="1"/>
  <c r="I235" i="7" s="1"/>
  <c r="I140" i="1"/>
  <c r="I140" i="7" s="1"/>
  <c r="I192" i="1"/>
  <c r="I192" i="7" s="1"/>
  <c r="I453" i="1"/>
  <c r="I453" i="7" s="1"/>
  <c r="I353" i="1"/>
  <c r="I353" i="7" s="1"/>
  <c r="I328" i="1"/>
  <c r="I328" i="7" s="1"/>
  <c r="I366" i="1"/>
  <c r="I366" i="7" s="1"/>
  <c r="I109" i="1"/>
  <c r="I109" i="7" s="1"/>
  <c r="I416" i="1"/>
  <c r="I416" i="7" s="1"/>
  <c r="I210" i="1"/>
  <c r="I210" i="7" s="1"/>
  <c r="I194" i="1"/>
  <c r="I194" i="7" s="1"/>
  <c r="I49" i="1"/>
  <c r="I49" i="7" s="1"/>
  <c r="I352" i="1"/>
  <c r="I352" i="7" s="1"/>
  <c r="I213" i="1"/>
  <c r="I213" i="7" s="1"/>
  <c r="I285" i="1"/>
  <c r="I285" i="7" s="1"/>
  <c r="I411" i="1"/>
  <c r="I411" i="7" s="1"/>
  <c r="I70" i="1"/>
  <c r="I70" i="7" s="1"/>
  <c r="I458" i="1"/>
  <c r="I458" i="7" s="1"/>
  <c r="I4" i="1"/>
  <c r="I4" i="7" s="1"/>
  <c r="I256" i="1"/>
  <c r="I256" i="7" s="1"/>
  <c r="I315" i="1"/>
  <c r="I315" i="7" s="1"/>
  <c r="I30" i="1"/>
  <c r="I30" i="7" s="1"/>
  <c r="I186" i="1"/>
  <c r="I186" i="7" s="1"/>
  <c r="I449" i="1"/>
  <c r="I449" i="7" s="1"/>
  <c r="I394" i="1"/>
  <c r="I394" i="7" s="1"/>
  <c r="I200" i="1"/>
  <c r="I200" i="7" s="1"/>
  <c r="I457" i="1"/>
  <c r="I457" i="7" s="1"/>
  <c r="I112" i="1"/>
  <c r="I112" i="7" s="1"/>
  <c r="I269" i="1"/>
  <c r="I269" i="7" s="1"/>
  <c r="I104" i="1"/>
  <c r="I104" i="7" s="1"/>
  <c r="I157" i="1"/>
  <c r="I157" i="7" s="1"/>
  <c r="I58" i="1"/>
  <c r="I58" i="7" s="1"/>
  <c r="I79" i="1"/>
  <c r="I79" i="7" s="1"/>
  <c r="I414" i="1"/>
  <c r="I414" i="7" s="1"/>
  <c r="N414" i="7" s="1"/>
  <c r="I345" i="1"/>
  <c r="I345" i="7" s="1"/>
  <c r="I214" i="1"/>
  <c r="I214" i="7" s="1"/>
  <c r="I249" i="1"/>
  <c r="I249" i="7" s="1"/>
  <c r="I410" i="1"/>
  <c r="I410" i="7" s="1"/>
  <c r="I165" i="1"/>
  <c r="I165" i="7" s="1"/>
  <c r="I267" i="1"/>
  <c r="I267" i="7" s="1"/>
  <c r="I392" i="1"/>
  <c r="I392" i="7" s="1"/>
  <c r="I23" i="1"/>
  <c r="I23" i="7" s="1"/>
  <c r="I241" i="1"/>
  <c r="I241" i="7" s="1"/>
  <c r="I67" i="1"/>
  <c r="I67" i="7" s="1"/>
  <c r="I346" i="1"/>
  <c r="I346" i="7" s="1"/>
  <c r="I227" i="1"/>
  <c r="I227" i="7" s="1"/>
  <c r="I399" i="1"/>
  <c r="I399" i="7" s="1"/>
  <c r="I336" i="1"/>
  <c r="I336" i="7" s="1"/>
  <c r="I370" i="1"/>
  <c r="I370" i="7" s="1"/>
  <c r="I320" i="1"/>
  <c r="I320" i="7" s="1"/>
  <c r="I137" i="1"/>
  <c r="I137" i="7" s="1"/>
  <c r="I251" i="1"/>
  <c r="I251" i="7" s="1"/>
  <c r="I187" i="1"/>
  <c r="I187" i="7" s="1"/>
  <c r="I245" i="1"/>
  <c r="I245" i="7" s="1"/>
  <c r="I407" i="1"/>
  <c r="I407" i="7" s="1"/>
  <c r="I66" i="1"/>
  <c r="I66" i="7" s="1"/>
  <c r="I231" i="1"/>
  <c r="I231" i="7" s="1"/>
  <c r="I369" i="1"/>
  <c r="I369" i="7" s="1"/>
  <c r="I135" i="1"/>
  <c r="I135" i="7" s="1"/>
  <c r="I322" i="1"/>
  <c r="I322" i="7" s="1"/>
  <c r="I286" i="1"/>
  <c r="I286" i="7" s="1"/>
  <c r="I182" i="1"/>
  <c r="I182" i="7" s="1"/>
  <c r="I78" i="1"/>
  <c r="I78" i="7" s="1"/>
  <c r="I290" i="1"/>
  <c r="I290" i="7" s="1"/>
  <c r="I127" i="1"/>
  <c r="I127" i="7" s="1"/>
  <c r="I153" i="1"/>
  <c r="I153" i="7" s="1"/>
  <c r="I246" i="1"/>
  <c r="I246" i="7" s="1"/>
  <c r="I237" i="1"/>
  <c r="I237" i="7" s="1"/>
  <c r="I405" i="1"/>
  <c r="I405" i="7" s="1"/>
  <c r="I301" i="1"/>
  <c r="I301" i="7" s="1"/>
  <c r="I268" i="1"/>
  <c r="I268" i="7" s="1"/>
  <c r="I314" i="1"/>
  <c r="I314" i="7" s="1"/>
  <c r="I89" i="1"/>
  <c r="I89" i="7" s="1"/>
  <c r="I335" i="1"/>
  <c r="I335" i="7" s="1"/>
  <c r="I276" i="1"/>
  <c r="I276" i="7" s="1"/>
  <c r="I454" i="1"/>
  <c r="I454" i="7" s="1"/>
  <c r="I108" i="1"/>
  <c r="I108" i="7" s="1"/>
  <c r="I94" i="1"/>
  <c r="I94" i="7" s="1"/>
  <c r="I403" i="1"/>
  <c r="I403" i="7" s="1"/>
  <c r="I136" i="1"/>
  <c r="I136" i="7" s="1"/>
  <c r="I423" i="1"/>
  <c r="I423" i="7" s="1"/>
  <c r="I298" i="1"/>
  <c r="I298" i="7" s="1"/>
  <c r="I71" i="1"/>
  <c r="I71" i="7" s="1"/>
  <c r="I439" i="1"/>
  <c r="I439" i="7" s="1"/>
  <c r="I262" i="1"/>
  <c r="I262" i="7" s="1"/>
  <c r="I177" i="1"/>
  <c r="I177" i="7" s="1"/>
  <c r="I433" i="1"/>
  <c r="I433" i="7" s="1"/>
  <c r="I151" i="1"/>
  <c r="I151" i="7" s="1"/>
  <c r="I29" i="1"/>
  <c r="I29" i="7" s="1"/>
  <c r="N29" i="7" s="1"/>
  <c r="I460" i="1"/>
  <c r="I460" i="7" s="1"/>
  <c r="I271" i="1"/>
  <c r="I271" i="7" s="1"/>
  <c r="I307" i="1"/>
  <c r="I307" i="7" s="1"/>
  <c r="I25" i="1"/>
  <c r="I25" i="7" s="1"/>
  <c r="I300" i="1"/>
  <c r="I300" i="7" s="1"/>
  <c r="I53" i="1"/>
  <c r="I53" i="7" s="1"/>
  <c r="I259" i="1"/>
  <c r="I259" i="7" s="1"/>
  <c r="I31" i="1"/>
  <c r="I31" i="7" s="1"/>
  <c r="I387" i="1"/>
  <c r="I387" i="7" s="1"/>
  <c r="I257" i="1"/>
  <c r="I257" i="7" s="1"/>
  <c r="I242" i="1"/>
  <c r="I242" i="7" s="1"/>
  <c r="I425" i="1"/>
  <c r="I425" i="7" s="1"/>
  <c r="I427" i="1"/>
  <c r="I427" i="7" s="1"/>
  <c r="I365" i="1"/>
  <c r="I365" i="7" s="1"/>
  <c r="I347" i="1"/>
  <c r="I347" i="7" s="1"/>
  <c r="I8" i="1"/>
  <c r="I8" i="7" s="1"/>
  <c r="I378" i="1"/>
  <c r="I378" i="7" s="1"/>
  <c r="I55" i="1"/>
  <c r="I55" i="7" s="1"/>
  <c r="I148" i="1"/>
  <c r="I148" i="7" s="1"/>
  <c r="I442" i="1"/>
  <c r="I442" i="7" s="1"/>
  <c r="I207" i="1"/>
  <c r="I207" i="7" s="1"/>
  <c r="I441" i="1"/>
  <c r="I441" i="7" s="1"/>
  <c r="I45" i="1"/>
  <c r="I45" i="7" s="1"/>
  <c r="I445" i="1"/>
  <c r="I445" i="7" s="1"/>
  <c r="I244" i="1"/>
  <c r="I244" i="7" s="1"/>
  <c r="I327" i="1"/>
  <c r="I327" i="7" s="1"/>
  <c r="I27" i="1"/>
  <c r="I27" i="7" s="1"/>
  <c r="I420" i="1"/>
  <c r="I420" i="7" s="1"/>
  <c r="I230" i="1"/>
  <c r="I230" i="7" s="1"/>
  <c r="I450" i="1"/>
  <c r="I450" i="7" s="1"/>
  <c r="I465" i="1"/>
  <c r="I465" i="7" s="1"/>
  <c r="I54" i="1"/>
  <c r="I54" i="7" s="1"/>
  <c r="I161" i="1"/>
  <c r="I161" i="7" s="1"/>
  <c r="I87" i="1"/>
  <c r="I87" i="7" s="1"/>
  <c r="I102" i="1"/>
  <c r="I102" i="7" s="1"/>
  <c r="I63" i="1"/>
  <c r="I63" i="7" s="1"/>
  <c r="I132" i="1"/>
  <c r="I132" i="7" s="1"/>
  <c r="I325" i="1"/>
  <c r="I325" i="7" s="1"/>
  <c r="I406" i="1"/>
  <c r="I406" i="7" s="1"/>
  <c r="I304" i="1"/>
  <c r="I304" i="7" s="1"/>
  <c r="I438" i="1"/>
  <c r="I438" i="7" s="1"/>
  <c r="I219" i="1"/>
  <c r="I219" i="7" s="1"/>
  <c r="I131" i="1"/>
  <c r="I131" i="7" s="1"/>
  <c r="I280" i="1"/>
  <c r="I280" i="7" s="1"/>
  <c r="I145" i="1"/>
  <c r="I145" i="7" s="1"/>
  <c r="I59" i="1"/>
  <c r="I59" i="7" s="1"/>
  <c r="I125" i="1"/>
  <c r="I125" i="7" s="1"/>
  <c r="I195" i="1"/>
  <c r="I195" i="7" s="1"/>
  <c r="I302" i="1"/>
  <c r="I302" i="7" s="1"/>
  <c r="I434" i="1"/>
  <c r="I434" i="7" s="1"/>
  <c r="I57" i="1"/>
  <c r="I57" i="7" s="1"/>
  <c r="I297" i="1"/>
  <c r="I297" i="7" s="1"/>
  <c r="I183" i="1"/>
  <c r="I183" i="7" s="1"/>
  <c r="I384" i="1"/>
  <c r="I384" i="7" s="1"/>
  <c r="I255" i="1"/>
  <c r="I255" i="7" s="1"/>
  <c r="I72" i="1"/>
  <c r="I72" i="7" s="1"/>
  <c r="I41" i="1"/>
  <c r="I41" i="7" s="1"/>
  <c r="I155" i="1"/>
  <c r="I155" i="7" s="1"/>
  <c r="I443" i="1"/>
  <c r="I443" i="7" s="1"/>
  <c r="I329" i="1"/>
  <c r="I329" i="7" s="1"/>
  <c r="I128" i="1"/>
  <c r="I128" i="7" s="1"/>
  <c r="I212" i="1"/>
  <c r="I212" i="7" s="1"/>
  <c r="I80" i="1"/>
  <c r="I80" i="7" s="1"/>
  <c r="I92" i="1"/>
  <c r="I92" i="7" s="1"/>
  <c r="I282" i="1"/>
  <c r="I282" i="7" s="1"/>
  <c r="I413" i="1"/>
  <c r="I413" i="7" s="1"/>
  <c r="I32" i="1"/>
  <c r="I32" i="7" s="1"/>
  <c r="I278" i="1"/>
  <c r="I278" i="7" s="1"/>
  <c r="I143" i="1"/>
  <c r="I143" i="7" s="1"/>
  <c r="I382" i="1"/>
  <c r="I382" i="7" s="1"/>
  <c r="I281" i="1"/>
  <c r="I281" i="7" s="1"/>
  <c r="I324" i="1"/>
  <c r="I324" i="7" s="1"/>
  <c r="I326" i="1"/>
  <c r="I326" i="7" s="1"/>
  <c r="I205" i="1"/>
  <c r="I205" i="7" s="1"/>
  <c r="I388" i="1"/>
  <c r="I388" i="7" s="1"/>
  <c r="I293" i="1"/>
  <c r="I293" i="7" s="1"/>
  <c r="I166" i="1"/>
  <c r="I166" i="7" s="1"/>
  <c r="I288" i="1"/>
  <c r="I288" i="7" s="1"/>
  <c r="I46" i="1"/>
  <c r="I46" i="7" s="1"/>
  <c r="I225" i="1"/>
  <c r="I225" i="7" s="1"/>
  <c r="I373" i="1"/>
  <c r="I373" i="7" s="1"/>
  <c r="I116" i="1"/>
  <c r="I116" i="7" s="1"/>
  <c r="I171" i="1"/>
  <c r="I171" i="7" s="1"/>
  <c r="I362" i="1"/>
  <c r="I362" i="7" s="1"/>
  <c r="I48" i="1"/>
  <c r="I48" i="7" s="1"/>
  <c r="I380" i="1"/>
  <c r="I380" i="7" s="1"/>
  <c r="I452" i="1"/>
  <c r="I452" i="7" s="1"/>
  <c r="I191" i="1"/>
  <c r="I191" i="7" s="1"/>
  <c r="I124" i="1"/>
  <c r="I124" i="7" s="1"/>
  <c r="I448" i="1"/>
  <c r="I448" i="7" s="1"/>
  <c r="I15" i="1"/>
  <c r="I15" i="7" s="1"/>
  <c r="I95" i="1"/>
  <c r="I95" i="7" s="1"/>
  <c r="I261" i="1"/>
  <c r="I261" i="7" s="1"/>
  <c r="I224" i="1"/>
  <c r="I224" i="7" s="1"/>
  <c r="I141" i="1"/>
  <c r="I141" i="7" s="1"/>
  <c r="I5" i="1"/>
  <c r="I5" i="7" s="1"/>
  <c r="I98" i="1"/>
  <c r="I98" i="7" s="1"/>
  <c r="I198" i="1"/>
  <c r="I198" i="7" s="1"/>
  <c r="I169" i="1"/>
  <c r="I169" i="7" s="1"/>
  <c r="I272" i="1"/>
  <c r="I272" i="7" s="1"/>
  <c r="I381" i="1"/>
  <c r="I381" i="7" s="1"/>
  <c r="I422" i="1"/>
  <c r="I422" i="7" s="1"/>
  <c r="I193" i="1"/>
  <c r="I193" i="7" s="1"/>
  <c r="I239" i="1"/>
  <c r="I239" i="7" s="1"/>
  <c r="I159" i="1"/>
  <c r="I159" i="7" s="1"/>
  <c r="I274" i="1"/>
  <c r="I274" i="7" s="1"/>
  <c r="I204" i="1"/>
  <c r="I204" i="7" s="1"/>
  <c r="I415" i="1"/>
  <c r="I415" i="7" s="1"/>
  <c r="I221" i="1"/>
  <c r="I221" i="7" s="1"/>
  <c r="I100" i="1"/>
  <c r="I100" i="7" s="1"/>
  <c r="I19" i="1"/>
  <c r="I19" i="7" s="1"/>
  <c r="N19" i="7" s="1"/>
  <c r="I107" i="1"/>
  <c r="I107" i="7" s="1"/>
  <c r="I351" i="1"/>
  <c r="I351" i="7" s="1"/>
  <c r="I17" i="1"/>
  <c r="I17" i="7" s="1"/>
  <c r="I160" i="1"/>
  <c r="I160" i="7" s="1"/>
  <c r="I26" i="1"/>
  <c r="I26" i="7" s="1"/>
  <c r="I397" i="1"/>
  <c r="I397" i="7" s="1"/>
  <c r="I294" i="1"/>
  <c r="I294" i="7" s="1"/>
  <c r="I190" i="1"/>
  <c r="I190" i="7" s="1"/>
  <c r="I149" i="1"/>
  <c r="I149" i="7" s="1"/>
  <c r="I354" i="1"/>
  <c r="I354" i="7" s="1"/>
  <c r="I101" i="1"/>
  <c r="I101" i="7" s="1"/>
  <c r="I103" i="1"/>
  <c r="I103" i="7" s="1"/>
  <c r="I295" i="1"/>
  <c r="I295" i="7" s="1"/>
  <c r="I395" i="1"/>
  <c r="I395" i="7" s="1"/>
  <c r="I36" i="1"/>
  <c r="I36" i="7" s="1"/>
  <c r="I459" i="1"/>
  <c r="I459" i="7" s="1"/>
  <c r="I232" i="1"/>
  <c r="I232" i="7" s="1"/>
  <c r="I338" i="1"/>
  <c r="I338" i="7" s="1"/>
  <c r="I134" i="1"/>
  <c r="I134" i="7" s="1"/>
  <c r="I51" i="1"/>
  <c r="I51" i="7" s="1"/>
  <c r="I52" i="1"/>
  <c r="I52" i="7" s="1"/>
  <c r="I85" i="1"/>
  <c r="I85" i="7" s="1"/>
  <c r="I435" i="1"/>
  <c r="I435" i="7" s="1"/>
  <c r="I139" i="1"/>
  <c r="I139" i="7" s="1"/>
  <c r="I377" i="1"/>
  <c r="I377" i="7" s="1"/>
  <c r="I444" i="1"/>
  <c r="I444" i="7" s="1"/>
  <c r="I150" i="1"/>
  <c r="I150" i="7" s="1"/>
  <c r="I348" i="1"/>
  <c r="I348" i="7" s="1"/>
  <c r="I39" i="1"/>
  <c r="I39" i="7" s="1"/>
  <c r="I174" i="1"/>
  <c r="I174" i="7" s="1"/>
  <c r="I146" i="1"/>
  <c r="I146" i="7" s="1"/>
  <c r="I358" i="1"/>
  <c r="I358" i="7" s="1"/>
  <c r="I121" i="1"/>
  <c r="I121" i="7" s="1"/>
  <c r="I318" i="1"/>
  <c r="I318" i="7" s="1"/>
  <c r="I398" i="1"/>
  <c r="I398" i="7" s="1"/>
  <c r="I208" i="1"/>
  <c r="I208" i="7" s="1"/>
  <c r="I34" i="1"/>
  <c r="I34" i="7" s="1"/>
  <c r="I172" i="1"/>
  <c r="I172" i="7" s="1"/>
  <c r="I254" i="1"/>
  <c r="I254" i="7" s="1"/>
  <c r="I65" i="1"/>
  <c r="I65" i="7" s="1"/>
  <c r="I308" i="1"/>
  <c r="I308" i="7" s="1"/>
  <c r="I436" i="1"/>
  <c r="I436" i="7" s="1"/>
  <c r="N234" i="7" l="1"/>
  <c r="N69" i="7"/>
  <c r="N447" i="7"/>
  <c r="N205" i="7"/>
  <c r="N262" i="7"/>
  <c r="N237" i="7"/>
  <c r="N126" i="7"/>
  <c r="N338" i="7"/>
  <c r="N361" i="7"/>
  <c r="N166" i="7"/>
  <c r="N368" i="7"/>
  <c r="N89" i="7"/>
  <c r="N209" i="7"/>
  <c r="N339" i="7"/>
  <c r="N156" i="7"/>
  <c r="N252" i="7"/>
  <c r="N395" i="7"/>
  <c r="N449" i="7"/>
  <c r="N278" i="7"/>
  <c r="N196" i="7"/>
  <c r="N419" i="7"/>
  <c r="N241" i="7"/>
  <c r="N311" i="7"/>
  <c r="N182" i="7"/>
  <c r="N221" i="7"/>
  <c r="N326" i="7"/>
  <c r="N344" i="7"/>
  <c r="N108" i="7"/>
  <c r="N382" i="7"/>
  <c r="N424" i="7"/>
  <c r="N204" i="7"/>
  <c r="N198" i="7"/>
  <c r="N202" i="7"/>
  <c r="N343" i="7"/>
  <c r="N68" i="7"/>
  <c r="N222" i="7"/>
  <c r="N152" i="7"/>
  <c r="N286" i="7"/>
  <c r="N9" i="7"/>
  <c r="N175" i="7"/>
  <c r="N335" i="7"/>
  <c r="N129" i="7"/>
  <c r="N208" i="7"/>
  <c r="N458" i="7"/>
  <c r="N441" i="7"/>
  <c r="N220" i="7"/>
  <c r="N247" i="7"/>
  <c r="N304" i="7"/>
  <c r="N106" i="7"/>
  <c r="N130" i="7"/>
  <c r="N359" i="7"/>
  <c r="N217" i="7"/>
  <c r="N73" i="7"/>
  <c r="N46" i="7"/>
  <c r="N452" i="7"/>
  <c r="N246" i="7"/>
  <c r="N84" i="7"/>
  <c r="N393" i="7"/>
  <c r="N385" i="7"/>
  <c r="N111" i="7"/>
  <c r="N50" i="7"/>
  <c r="N188" i="7"/>
  <c r="N71" i="7"/>
  <c r="N87" i="7"/>
  <c r="N348" i="7"/>
  <c r="N54" i="7"/>
  <c r="N236" i="7"/>
  <c r="N445" i="7"/>
  <c r="N128" i="7"/>
  <c r="N412" i="7"/>
  <c r="N345" i="7"/>
  <c r="N434" i="7"/>
  <c r="N203" i="7"/>
  <c r="N442" i="7"/>
  <c r="N186" i="7"/>
  <c r="N391" i="7"/>
  <c r="N243" i="7"/>
  <c r="N334" i="7"/>
  <c r="N280" i="7"/>
  <c r="N267" i="7"/>
  <c r="N121" i="7"/>
  <c r="N93" i="7"/>
  <c r="N206" i="7"/>
  <c r="N107" i="7"/>
  <c r="N88" i="7"/>
  <c r="N168" i="7"/>
  <c r="N30" i="7"/>
  <c r="N271" i="7"/>
  <c r="N256" i="7"/>
  <c r="N310" i="7"/>
  <c r="N328" i="7"/>
  <c r="N219" i="7"/>
  <c r="N77" i="7"/>
  <c r="N123" i="7"/>
  <c r="N319" i="7"/>
  <c r="N25" i="7"/>
  <c r="N431" i="7"/>
  <c r="N324" i="7"/>
  <c r="N376" i="7"/>
  <c r="N392" i="7"/>
  <c r="N251" i="7"/>
  <c r="N460" i="7"/>
  <c r="N378" i="7"/>
  <c r="N398" i="7"/>
  <c r="N172" i="7"/>
  <c r="N284" i="7"/>
  <c r="N183" i="7"/>
  <c r="N35" i="7"/>
  <c r="N132" i="7"/>
  <c r="N148" i="7"/>
  <c r="N417" i="7"/>
  <c r="N312" i="7"/>
  <c r="B312" i="8" s="1"/>
  <c r="O312" i="7" s="1"/>
  <c r="N125" i="7"/>
  <c r="N40" i="7"/>
  <c r="N136" i="7"/>
  <c r="N255" i="7"/>
  <c r="N225" i="7"/>
  <c r="N464" i="7"/>
  <c r="N36" i="7"/>
  <c r="N197" i="7"/>
  <c r="N423" i="7"/>
  <c r="N58" i="7"/>
  <c r="N443" i="7"/>
  <c r="N266" i="7"/>
  <c r="N405" i="7"/>
  <c r="N232" i="7"/>
  <c r="N147" i="7"/>
  <c r="N331" i="7"/>
  <c r="N57" i="7"/>
  <c r="N258" i="7"/>
  <c r="N8" i="7"/>
  <c r="N193" i="7"/>
  <c r="N406" i="7"/>
  <c r="N275" i="7"/>
  <c r="N142" i="7"/>
  <c r="N369" i="7"/>
  <c r="N200" i="7"/>
  <c r="N260" i="7"/>
  <c r="N16" i="7"/>
  <c r="N194" i="7"/>
  <c r="N165" i="7"/>
  <c r="N79" i="7"/>
  <c r="N274" i="7"/>
  <c r="N329" i="7"/>
  <c r="N358" i="7"/>
  <c r="N373" i="7"/>
  <c r="N459" i="7"/>
  <c r="N155" i="7"/>
  <c r="N230" i="7"/>
  <c r="N409" i="7"/>
  <c r="N189" i="7"/>
  <c r="N56" i="7"/>
  <c r="N199" i="7"/>
  <c r="N177" i="7"/>
  <c r="N83" i="7"/>
  <c r="N114" i="7"/>
  <c r="N228" i="7"/>
  <c r="N138" i="7"/>
  <c r="N39" i="7"/>
  <c r="N454" i="7"/>
  <c r="N276" i="7"/>
  <c r="N43" i="7"/>
  <c r="N337" i="7"/>
  <c r="N281" i="7"/>
  <c r="N384" i="7"/>
  <c r="N97" i="7"/>
  <c r="N105" i="7"/>
  <c r="N143" i="7"/>
  <c r="N98" i="7"/>
  <c r="N388" i="7"/>
  <c r="N99" i="7"/>
  <c r="N146" i="7"/>
  <c r="N322" i="7"/>
  <c r="N153" i="7"/>
  <c r="N340" i="7"/>
  <c r="N117" i="7"/>
  <c r="N201" i="7"/>
  <c r="N76" i="7"/>
  <c r="N11" i="7"/>
  <c r="N21" i="7"/>
  <c r="N161" i="7"/>
  <c r="N154" i="7"/>
  <c r="N296" i="7"/>
  <c r="N215" i="7"/>
  <c r="N298" i="7"/>
  <c r="N263" i="7"/>
  <c r="N421" i="7"/>
  <c r="N32" i="7"/>
  <c r="N425" i="7"/>
  <c r="N362" i="7"/>
  <c r="N160" i="7"/>
  <c r="N20" i="7"/>
  <c r="N380" i="7"/>
  <c r="N163" i="7"/>
  <c r="N282" i="7"/>
  <c r="N27" i="7"/>
  <c r="N428" i="7"/>
  <c r="N31" i="7"/>
  <c r="N377" i="7"/>
  <c r="N134" i="7"/>
  <c r="N403" i="7"/>
  <c r="N292" i="7"/>
  <c r="N116" i="7"/>
  <c r="N10" i="7"/>
  <c r="N176" i="7"/>
  <c r="N233" i="7"/>
  <c r="N390" i="7"/>
  <c r="B390" i="8" s="1"/>
  <c r="O390" i="7" s="1"/>
  <c r="N455" i="7"/>
  <c r="N51" i="7"/>
  <c r="N364" i="7"/>
  <c r="N191" i="7"/>
  <c r="N404" i="7"/>
  <c r="N140" i="7"/>
  <c r="N18" i="7"/>
  <c r="N285" i="7"/>
  <c r="N347" i="7"/>
  <c r="N70" i="7"/>
  <c r="N277" i="7"/>
  <c r="N371" i="7"/>
  <c r="N226" i="7"/>
  <c r="N295" i="7"/>
  <c r="N74" i="7"/>
  <c r="N360" i="7"/>
  <c r="N321" i="7"/>
  <c r="N426" i="7"/>
  <c r="B426" i="8" s="1"/>
  <c r="O426" i="7" s="1"/>
  <c r="N86" i="7"/>
  <c r="N12" i="7"/>
  <c r="N450" i="7"/>
  <c r="N118" i="7"/>
  <c r="N250" i="7"/>
  <c r="N218" i="7"/>
  <c r="N244" i="7"/>
  <c r="N433" i="7"/>
  <c r="N131" i="7"/>
  <c r="N212" i="7"/>
  <c r="N355" i="7"/>
  <c r="N367" i="7"/>
  <c r="N229" i="7"/>
  <c r="N448" i="7"/>
  <c r="N55" i="7"/>
  <c r="N42" i="7"/>
  <c r="N299" i="7"/>
  <c r="N374" i="7"/>
  <c r="B374" i="8" s="1"/>
  <c r="O374" i="7" s="1"/>
  <c r="N410" i="7"/>
  <c r="N62" i="7"/>
  <c r="N259" i="7"/>
  <c r="N418" i="7"/>
  <c r="N346" i="7"/>
  <c r="N273" i="7"/>
  <c r="N242" i="7"/>
  <c r="N151" i="7"/>
  <c r="N195" i="7"/>
  <c r="N300" i="7"/>
  <c r="N451" i="7"/>
  <c r="N75" i="7"/>
  <c r="N402" i="7"/>
  <c r="N173" i="7"/>
  <c r="N356" i="7"/>
  <c r="N446" i="7"/>
  <c r="B446" i="8" s="1"/>
  <c r="O446" i="7" s="1"/>
  <c r="N216" i="7"/>
  <c r="N272" i="7"/>
  <c r="N268" i="7"/>
  <c r="N357" i="7"/>
  <c r="N37" i="7"/>
  <c r="N179" i="7"/>
  <c r="N320" i="7"/>
  <c r="N352" i="7"/>
  <c r="N135" i="7"/>
  <c r="N416" i="7"/>
  <c r="N462" i="7"/>
  <c r="N315" i="7"/>
  <c r="N375" i="7"/>
  <c r="B375" i="8" s="1"/>
  <c r="O375" i="7" s="1"/>
  <c r="N28" i="7"/>
  <c r="N100" i="7"/>
  <c r="N23" i="7"/>
  <c r="N65" i="7"/>
  <c r="N238" i="7"/>
  <c r="N366" i="7"/>
  <c r="N159" i="7"/>
  <c r="N235" i="7"/>
  <c r="N149" i="7"/>
  <c r="N438" i="7"/>
  <c r="N231" i="7"/>
  <c r="N104" i="7"/>
  <c r="N308" i="7"/>
  <c r="N110" i="7"/>
  <c r="N24" i="7"/>
  <c r="N297" i="7"/>
  <c r="N178" i="7"/>
  <c r="B178" i="8" s="1"/>
  <c r="O178" i="7" s="1"/>
  <c r="N48" i="7"/>
  <c r="N124" i="7"/>
  <c r="B124" i="8" s="1"/>
  <c r="O124" i="7" s="1"/>
  <c r="N141" i="7"/>
  <c r="N103" i="7"/>
  <c r="N240" i="7"/>
  <c r="N227" i="7"/>
  <c r="N325" i="7"/>
  <c r="B325" i="8" s="1"/>
  <c r="O325" i="7" s="1"/>
  <c r="N210" i="7"/>
  <c r="N115" i="7"/>
  <c r="N269" i="7"/>
  <c r="N92" i="7"/>
  <c r="N239" i="7"/>
  <c r="N379" i="7"/>
  <c r="N365" i="7"/>
  <c r="N102" i="7"/>
  <c r="N15" i="7"/>
  <c r="N13" i="7"/>
  <c r="B13" i="8" s="1"/>
  <c r="O13" i="7" s="1"/>
  <c r="N349" i="7"/>
  <c r="B349" i="8" s="1"/>
  <c r="O349" i="7" s="1"/>
  <c r="N63" i="7"/>
  <c r="N34" i="7"/>
  <c r="B34" i="8" s="1"/>
  <c r="O34" i="7" s="1"/>
  <c r="N305" i="7"/>
  <c r="B305" i="8" s="1"/>
  <c r="O305" i="7" s="1"/>
  <c r="N463" i="7"/>
  <c r="N253" i="7"/>
  <c r="N187" i="7"/>
  <c r="N444" i="7"/>
  <c r="N283" i="7"/>
  <c r="B283" i="8" s="1"/>
  <c r="O283" i="7" s="1"/>
  <c r="N341" i="7"/>
  <c r="N317" i="7"/>
  <c r="N41" i="7"/>
  <c r="B41" i="8" s="1"/>
  <c r="O41" i="7" s="1"/>
  <c r="N389" i="7"/>
  <c r="N224" i="7"/>
  <c r="N261" i="7"/>
  <c r="N407" i="7"/>
  <c r="N60" i="7"/>
  <c r="N332" i="7"/>
  <c r="N465" i="7"/>
  <c r="B465" i="8" s="1"/>
  <c r="O465" i="7" s="1"/>
  <c r="N67" i="7"/>
  <c r="N461" i="7"/>
  <c r="N301" i="7"/>
  <c r="N353" i="7"/>
  <c r="N291" i="7"/>
  <c r="B291" i="8" s="1"/>
  <c r="O291" i="7" s="1"/>
  <c r="N439" i="7"/>
  <c r="B439" i="8" s="1"/>
  <c r="O439" i="7" s="1"/>
  <c r="N422" i="7"/>
  <c r="B422" i="8" s="1"/>
  <c r="O422" i="7" s="1"/>
  <c r="N137" i="7"/>
  <c r="N306" i="7"/>
  <c r="N401" i="7"/>
  <c r="N85" i="7"/>
  <c r="B85" i="8" s="1"/>
  <c r="O85" i="7" s="1"/>
  <c r="N61" i="7"/>
  <c r="B61" i="8" s="1"/>
  <c r="O61" i="7" s="1"/>
  <c r="N47" i="7"/>
  <c r="N91" i="7"/>
  <c r="N214" i="7"/>
  <c r="N113" i="7"/>
  <c r="N78" i="7"/>
  <c r="N400" i="7"/>
  <c r="N80" i="7"/>
  <c r="N437" i="7"/>
  <c r="N351" i="7"/>
  <c r="N157" i="7"/>
  <c r="B157" i="8" s="1"/>
  <c r="O157" i="7" s="1"/>
  <c r="N66" i="7"/>
  <c r="B66" i="8" s="1"/>
  <c r="O66" i="7" s="1"/>
  <c r="N257" i="7"/>
  <c r="N44" i="7"/>
  <c r="N318" i="7"/>
  <c r="B318" i="8" s="1"/>
  <c r="O318" i="7" s="1"/>
  <c r="N82" i="7"/>
  <c r="N64" i="7"/>
  <c r="N245" i="7"/>
  <c r="N429" i="7"/>
  <c r="N336" i="7"/>
  <c r="B336" i="8" s="1"/>
  <c r="O336" i="7" s="1"/>
  <c r="N333" i="7"/>
  <c r="N45" i="7"/>
  <c r="N145" i="7"/>
  <c r="B145" i="8" s="1"/>
  <c r="O145" i="7" s="1"/>
  <c r="N323" i="7"/>
  <c r="B323" i="8" s="1"/>
  <c r="O323" i="7" s="1"/>
  <c r="N171" i="7"/>
  <c r="B171" i="8" s="1"/>
  <c r="O171" i="7" s="1"/>
  <c r="N342" i="7"/>
  <c r="N435" i="7"/>
  <c r="B435" i="8" s="1"/>
  <c r="O435" i="7" s="1"/>
  <c r="N254" i="7"/>
  <c r="N363" i="7"/>
  <c r="N265" i="7"/>
  <c r="N330" i="7"/>
  <c r="N53" i="7"/>
  <c r="N26" i="7"/>
  <c r="B26" i="8" s="1"/>
  <c r="O26" i="7" s="1"/>
  <c r="N314" i="7"/>
  <c r="N4" i="7"/>
  <c r="N430" i="7"/>
  <c r="N264" i="7"/>
  <c r="N381" i="7"/>
  <c r="B381" i="8" s="1"/>
  <c r="O381" i="7" s="1"/>
  <c r="N185" i="7"/>
  <c r="N192" i="7"/>
  <c r="B192" i="8" s="1"/>
  <c r="O192" i="7" s="1"/>
  <c r="N387" i="7"/>
  <c r="B387" i="8" s="1"/>
  <c r="O387" i="7" s="1"/>
  <c r="N180" i="7"/>
  <c r="N164" i="7"/>
  <c r="B164" i="8" s="1"/>
  <c r="O164" i="7" s="1"/>
  <c r="N294" i="7"/>
  <c r="N90" i="7"/>
  <c r="B90" i="8" s="1"/>
  <c r="O90" i="7" s="1"/>
  <c r="N316" i="7"/>
  <c r="N420" i="7"/>
  <c r="B420" i="8" s="1"/>
  <c r="O420" i="7" s="1"/>
  <c r="N52" i="7"/>
  <c r="N386" i="7"/>
  <c r="N6" i="7"/>
  <c r="B6" i="8" s="1"/>
  <c r="O6" i="7" s="1"/>
  <c r="N383" i="7"/>
  <c r="B383" i="8" s="1"/>
  <c r="O383" i="7" s="1"/>
  <c r="N223" i="7"/>
  <c r="N33" i="7"/>
  <c r="N302" i="7"/>
  <c r="B302" i="8" s="1"/>
  <c r="O302" i="7" s="1"/>
  <c r="N190" i="7"/>
  <c r="N81" i="7"/>
  <c r="B81" i="8" s="1"/>
  <c r="O81" i="7" s="1"/>
  <c r="N150" i="7"/>
  <c r="N287" i="7"/>
  <c r="B287" i="8" s="1"/>
  <c r="O287" i="7" s="1"/>
  <c r="N354" i="7"/>
  <c r="B354" i="8" s="1"/>
  <c r="O354" i="7" s="1"/>
  <c r="N119" i="7"/>
  <c r="B119" i="8" s="1"/>
  <c r="O119" i="7" s="1"/>
  <c r="N112" i="7"/>
  <c r="N399" i="7"/>
  <c r="N17" i="7"/>
  <c r="N72" i="7"/>
  <c r="N309" i="7"/>
  <c r="N101" i="7"/>
  <c r="N38" i="7"/>
  <c r="N170" i="7"/>
  <c r="N394" i="7"/>
  <c r="N288" i="7"/>
  <c r="B288" i="8" s="1"/>
  <c r="O288" i="7" s="1"/>
  <c r="N396" i="7"/>
  <c r="B396" i="8" s="1"/>
  <c r="O396" i="7" s="1"/>
  <c r="N411" i="7"/>
  <c r="N248" i="7"/>
  <c r="N370" i="7"/>
  <c r="N133" i="7"/>
  <c r="B133" i="8" s="1"/>
  <c r="O133" i="7" s="1"/>
  <c r="N313" i="7"/>
  <c r="N120" i="7"/>
  <c r="N303" i="7"/>
  <c r="N307" i="7"/>
  <c r="B307" i="8" s="1"/>
  <c r="O307" i="7" s="1"/>
  <c r="N453" i="7"/>
  <c r="N109" i="7"/>
  <c r="B109" i="8" s="1"/>
  <c r="O109" i="7" s="1"/>
  <c r="N413" i="7"/>
  <c r="N457" i="7"/>
  <c r="B457" i="8" s="1"/>
  <c r="O457" i="7" s="1"/>
  <c r="N49" i="7"/>
  <c r="B49" i="8" s="1"/>
  <c r="O49" i="7" s="1"/>
  <c r="N427" i="7"/>
  <c r="N94" i="7"/>
  <c r="B94" i="8" s="1"/>
  <c r="O94" i="7" s="1"/>
  <c r="N350" i="7"/>
  <c r="B350" i="8" s="1"/>
  <c r="O350" i="7" s="1"/>
  <c r="N415" i="7"/>
  <c r="N290" i="7"/>
  <c r="B290" i="8" s="1"/>
  <c r="O290" i="7" s="1"/>
  <c r="N327" i="7"/>
  <c r="N127" i="7"/>
  <c r="B127" i="8" s="1"/>
  <c r="O127" i="7" s="1"/>
  <c r="N5" i="7"/>
  <c r="B5" i="8" s="1"/>
  <c r="O5" i="7" s="1"/>
  <c r="N162" i="7"/>
  <c r="B162" i="8" s="1"/>
  <c r="O162" i="7" s="1"/>
  <c r="N122" i="7"/>
  <c r="N436" i="7"/>
  <c r="N293" i="7"/>
  <c r="N169" i="7"/>
  <c r="N397" i="7"/>
  <c r="N270" i="7"/>
  <c r="N174" i="7"/>
  <c r="N456" i="7"/>
  <c r="N139" i="7"/>
  <c r="N289" i="7"/>
  <c r="N408" i="7"/>
  <c r="N249" i="7"/>
  <c r="N211" i="7"/>
  <c r="N213" i="7"/>
  <c r="N207" i="7"/>
  <c r="N181" i="7"/>
  <c r="N167" i="7"/>
  <c r="N158" i="7"/>
  <c r="N96" i="7"/>
  <c r="N95" i="7"/>
  <c r="N59" i="7"/>
  <c r="N14" i="7"/>
  <c r="B14" i="8" s="1"/>
  <c r="O14" i="7" s="1"/>
  <c r="N22" i="7"/>
  <c r="B22" i="8" s="1"/>
  <c r="O22" i="7" s="1"/>
  <c r="N7" i="7"/>
  <c r="B7" i="8" s="1"/>
  <c r="O7" i="7" s="1"/>
  <c r="B38" i="8" l="1"/>
  <c r="O38" i="7" s="1"/>
  <c r="B401" i="8"/>
  <c r="O401" i="7" s="1"/>
  <c r="B461" i="8"/>
  <c r="O461" i="7" s="1"/>
  <c r="B60" i="8"/>
  <c r="O60" i="7" s="1"/>
  <c r="B159" i="8"/>
  <c r="O159" i="7" s="1"/>
  <c r="B151" i="8"/>
  <c r="O151" i="7" s="1"/>
  <c r="B101" i="8"/>
  <c r="O101" i="7" s="1"/>
  <c r="B67" i="8"/>
  <c r="O67" i="7" s="1"/>
  <c r="B379" i="8"/>
  <c r="O379" i="7" s="1"/>
  <c r="B100" i="8"/>
  <c r="O100" i="7" s="1"/>
  <c r="B167" i="8"/>
  <c r="O167" i="7" s="1"/>
  <c r="B327" i="8"/>
  <c r="O327" i="7" s="1"/>
  <c r="B257" i="8"/>
  <c r="O257" i="7" s="1"/>
  <c r="B353" i="8"/>
  <c r="O353" i="7" s="1"/>
  <c r="B62" i="8"/>
  <c r="O62" i="7" s="1"/>
  <c r="B176" i="8"/>
  <c r="O176" i="7" s="1"/>
  <c r="B333" i="8"/>
  <c r="O333" i="7" s="1"/>
  <c r="B98" i="8"/>
  <c r="O98" i="7" s="1"/>
  <c r="B431" i="8"/>
  <c r="O431" i="7" s="1"/>
  <c r="B415" i="8"/>
  <c r="O415" i="7" s="1"/>
  <c r="B72" i="8"/>
  <c r="O72" i="7" s="1"/>
  <c r="B53" i="8"/>
  <c r="O53" i="7" s="1"/>
  <c r="B224" i="8"/>
  <c r="O224" i="7" s="1"/>
  <c r="B4" i="8"/>
  <c r="O4" i="7" s="1"/>
  <c r="B265" i="8"/>
  <c r="O265" i="7" s="1"/>
  <c r="B82" i="8"/>
  <c r="O82" i="7" s="1"/>
  <c r="B402" i="8"/>
  <c r="O402" i="7" s="1"/>
  <c r="B226" i="8"/>
  <c r="O226" i="7" s="1"/>
  <c r="B285" i="8"/>
  <c r="O285" i="7" s="1"/>
  <c r="B158" i="8"/>
  <c r="O158" i="7" s="1"/>
  <c r="B270" i="8"/>
  <c r="O270" i="7" s="1"/>
  <c r="B370" i="8"/>
  <c r="O370" i="7" s="1"/>
  <c r="B407" i="8"/>
  <c r="O407" i="7" s="1"/>
  <c r="B444" i="8"/>
  <c r="O444" i="7" s="1"/>
  <c r="B248" i="8"/>
  <c r="O248" i="7" s="1"/>
  <c r="B137" i="8"/>
  <c r="O137" i="7" s="1"/>
  <c r="B103" i="8"/>
  <c r="O103" i="7" s="1"/>
  <c r="B386" i="8"/>
  <c r="O386" i="7" s="1"/>
  <c r="B64" i="8"/>
  <c r="O64" i="7" s="1"/>
  <c r="B228" i="8"/>
  <c r="O228" i="7" s="1"/>
  <c r="B223" i="8"/>
  <c r="O223" i="7" s="1"/>
  <c r="B297" i="8"/>
  <c r="O297" i="7" s="1"/>
  <c r="B450" i="8"/>
  <c r="O450" i="7" s="1"/>
  <c r="B134" i="8"/>
  <c r="O134" i="7" s="1"/>
  <c r="B313" i="8"/>
  <c r="O313" i="7" s="1"/>
  <c r="B170" i="8"/>
  <c r="O170" i="7" s="1"/>
  <c r="B411" i="8"/>
  <c r="O411" i="7" s="1"/>
  <c r="B400" i="8"/>
  <c r="O400" i="7" s="1"/>
  <c r="B269" i="8"/>
  <c r="O269" i="7" s="1"/>
  <c r="B227" i="8"/>
  <c r="O227" i="7" s="1"/>
  <c r="B315" i="8"/>
  <c r="O315" i="7" s="1"/>
  <c r="B245" i="8"/>
  <c r="O245" i="7" s="1"/>
  <c r="B47" i="8"/>
  <c r="O47" i="7" s="1"/>
  <c r="B438" i="8"/>
  <c r="O438" i="7" s="1"/>
  <c r="B18" i="8"/>
  <c r="O18" i="7" s="1"/>
  <c r="B113" i="8"/>
  <c r="O113" i="7" s="1"/>
  <c r="B210" i="8"/>
  <c r="O210" i="7" s="1"/>
  <c r="B51" i="8"/>
  <c r="O51" i="7" s="1"/>
  <c r="B120" i="8"/>
  <c r="O120" i="7" s="1"/>
  <c r="B150" i="8"/>
  <c r="O150" i="7" s="1"/>
  <c r="B33" i="8"/>
  <c r="O33" i="7" s="1"/>
  <c r="B264" i="8"/>
  <c r="O264" i="7" s="1"/>
  <c r="B52" i="8"/>
  <c r="O52" i="7" s="1"/>
  <c r="B80" i="8"/>
  <c r="O80" i="7" s="1"/>
  <c r="B20" i="8"/>
  <c r="O20" i="7" s="1"/>
  <c r="B146" i="8"/>
  <c r="O146" i="7" s="1"/>
  <c r="B369" i="8"/>
  <c r="O369" i="7" s="1"/>
  <c r="B340" i="8"/>
  <c r="O340" i="7" s="1"/>
  <c r="B76" i="8"/>
  <c r="O76" i="7" s="1"/>
  <c r="B388" i="8"/>
  <c r="O388" i="7" s="1"/>
  <c r="B91" i="8"/>
  <c r="O91" i="7" s="1"/>
  <c r="B289" i="8"/>
  <c r="O289" i="7" s="1"/>
  <c r="B403" i="8"/>
  <c r="O403" i="7" s="1"/>
  <c r="B427" i="8"/>
  <c r="O427" i="7" s="1"/>
  <c r="B187" i="8"/>
  <c r="O187" i="7" s="1"/>
  <c r="B367" i="8"/>
  <c r="O367" i="7" s="1"/>
  <c r="B181" i="8"/>
  <c r="O181" i="7" s="1"/>
  <c r="B455" i="8"/>
  <c r="O455" i="7" s="1"/>
  <c r="B425" i="8"/>
  <c r="O425" i="7" s="1"/>
  <c r="B201" i="8"/>
  <c r="O201" i="7" s="1"/>
  <c r="B406" i="8"/>
  <c r="O406" i="7" s="1"/>
  <c r="B57" i="8"/>
  <c r="O57" i="7" s="1"/>
  <c r="B301" i="8"/>
  <c r="O301" i="7" s="1"/>
  <c r="B357" i="8"/>
  <c r="O357" i="7" s="1"/>
  <c r="B440" i="8"/>
  <c r="O440" i="7" s="1"/>
  <c r="B413" i="8"/>
  <c r="O413" i="7" s="1"/>
  <c r="B303" i="8"/>
  <c r="O303" i="7" s="1"/>
  <c r="B45" i="8"/>
  <c r="O45" i="7" s="1"/>
  <c r="B48" i="8"/>
  <c r="O48" i="7" s="1"/>
  <c r="B110" i="8"/>
  <c r="O110" i="7" s="1"/>
  <c r="B242" i="8"/>
  <c r="O242" i="7" s="1"/>
  <c r="B337" i="8"/>
  <c r="O337" i="7" s="1"/>
  <c r="B83" i="8"/>
  <c r="O83" i="7" s="1"/>
  <c r="B147" i="8"/>
  <c r="O147" i="7" s="1"/>
  <c r="B136" i="8"/>
  <c r="O136" i="7" s="1"/>
  <c r="B399" i="8"/>
  <c r="O399" i="7" s="1"/>
  <c r="B314" i="8"/>
  <c r="O314" i="7" s="1"/>
  <c r="B351" i="8"/>
  <c r="O351" i="7" s="1"/>
  <c r="B78" i="8"/>
  <c r="O78" i="7" s="1"/>
  <c r="B306" i="8"/>
  <c r="O306" i="7" s="1"/>
  <c r="B366" i="8"/>
  <c r="O366" i="7" s="1"/>
  <c r="B451" i="8"/>
  <c r="O451" i="7" s="1"/>
  <c r="B229" i="8"/>
  <c r="O229" i="7" s="1"/>
  <c r="B250" i="8"/>
  <c r="O250" i="7" s="1"/>
  <c r="B277" i="8"/>
  <c r="O277" i="7" s="1"/>
  <c r="B139" i="8"/>
  <c r="O139" i="7" s="1"/>
  <c r="B317" i="8"/>
  <c r="O317" i="7" s="1"/>
  <c r="B15" i="8"/>
  <c r="O15" i="7" s="1"/>
  <c r="B238" i="8"/>
  <c r="O238" i="7" s="1"/>
  <c r="B300" i="8"/>
  <c r="O300" i="7" s="1"/>
  <c r="B42" i="8"/>
  <c r="O42" i="7" s="1"/>
  <c r="B163" i="8"/>
  <c r="O163" i="7" s="1"/>
  <c r="B154" i="8"/>
  <c r="O154" i="7" s="1"/>
  <c r="B138" i="8"/>
  <c r="O138" i="7" s="1"/>
  <c r="B79" i="8"/>
  <c r="O79" i="7" s="1"/>
  <c r="B58" i="8"/>
  <c r="O58" i="7" s="1"/>
  <c r="B123" i="8"/>
  <c r="O123" i="7" s="1"/>
  <c r="B334" i="8"/>
  <c r="O334" i="7" s="1"/>
  <c r="B343" i="8"/>
  <c r="O343" i="7" s="1"/>
  <c r="B424" i="8"/>
  <c r="O424" i="7" s="1"/>
  <c r="B394" i="8"/>
  <c r="O394" i="7" s="1"/>
  <c r="B112" i="8"/>
  <c r="O112" i="7" s="1"/>
  <c r="B437" i="8"/>
  <c r="O437" i="7" s="1"/>
  <c r="B149" i="8"/>
  <c r="O149" i="7" s="1"/>
  <c r="B433" i="8"/>
  <c r="O433" i="7" s="1"/>
  <c r="B153" i="8"/>
  <c r="O153" i="7" s="1"/>
  <c r="B249" i="8"/>
  <c r="O249" i="7" s="1"/>
  <c r="B453" i="8"/>
  <c r="O453" i="7" s="1"/>
  <c r="B294" i="8"/>
  <c r="O294" i="7" s="1"/>
  <c r="B430" i="8"/>
  <c r="O430" i="7" s="1"/>
  <c r="B332" i="8"/>
  <c r="O332" i="7" s="1"/>
  <c r="B341" i="8"/>
  <c r="O341" i="7" s="1"/>
  <c r="B92" i="8"/>
  <c r="O92" i="7" s="1"/>
  <c r="B346" i="8"/>
  <c r="O346" i="7" s="1"/>
  <c r="B55" i="8"/>
  <c r="O55" i="7" s="1"/>
  <c r="B10" i="8"/>
  <c r="O10" i="7" s="1"/>
  <c r="B161" i="8"/>
  <c r="O161" i="7" s="1"/>
  <c r="B200" i="8"/>
  <c r="O200" i="7" s="1"/>
  <c r="B348" i="8"/>
  <c r="O348" i="7" s="1"/>
  <c r="B73" i="8"/>
  <c r="O73" i="7" s="1"/>
  <c r="B106" i="8"/>
  <c r="O106" i="7" s="1"/>
  <c r="B214" i="8"/>
  <c r="O214" i="7" s="1"/>
  <c r="B253" i="8"/>
  <c r="O253" i="7" s="1"/>
  <c r="B102" i="8"/>
  <c r="O102" i="7" s="1"/>
  <c r="B104" i="8"/>
  <c r="O104" i="7" s="1"/>
  <c r="B65" i="8"/>
  <c r="O65" i="7" s="1"/>
  <c r="B37" i="8"/>
  <c r="O37" i="7" s="1"/>
  <c r="B195" i="8"/>
  <c r="O195" i="7" s="1"/>
  <c r="B355" i="8"/>
  <c r="O355" i="7" s="1"/>
  <c r="B244" i="8"/>
  <c r="O244" i="7" s="1"/>
  <c r="B347" i="8"/>
  <c r="O347" i="7" s="1"/>
  <c r="B126" i="8"/>
  <c r="O126" i="7" s="1"/>
  <c r="B237" i="8"/>
  <c r="O237" i="7" s="1"/>
  <c r="B365" i="8"/>
  <c r="O365" i="7" s="1"/>
  <c r="B231" i="8"/>
  <c r="O231" i="7" s="1"/>
  <c r="B371" i="8"/>
  <c r="O371" i="7" s="1"/>
  <c r="B377" i="8"/>
  <c r="O377" i="7" s="1"/>
  <c r="B114" i="8"/>
  <c r="O114" i="7" s="1"/>
  <c r="B329" i="8"/>
  <c r="O329" i="7" s="1"/>
  <c r="B194" i="8"/>
  <c r="O194" i="7" s="1"/>
  <c r="B219" i="8"/>
  <c r="O219" i="7" s="1"/>
  <c r="B185" i="8"/>
  <c r="O185" i="7" s="1"/>
  <c r="B330" i="8"/>
  <c r="O330" i="7" s="1"/>
  <c r="B389" i="8"/>
  <c r="O389" i="7" s="1"/>
  <c r="B23" i="8"/>
  <c r="O23" i="7" s="1"/>
  <c r="B352" i="8"/>
  <c r="O352" i="7" s="1"/>
  <c r="B75" i="8"/>
  <c r="O75" i="7" s="1"/>
  <c r="B212" i="8"/>
  <c r="O212" i="7" s="1"/>
  <c r="B12" i="8"/>
  <c r="O12" i="7" s="1"/>
  <c r="B360" i="8"/>
  <c r="O360" i="7" s="1"/>
  <c r="B191" i="8"/>
  <c r="O191" i="7" s="1"/>
  <c r="B27" i="8"/>
  <c r="O27" i="7" s="1"/>
  <c r="B32" i="8"/>
  <c r="O32" i="7" s="1"/>
  <c r="B21" i="8"/>
  <c r="O21" i="7" s="1"/>
  <c r="B117" i="8"/>
  <c r="O117" i="7" s="1"/>
  <c r="B143" i="8"/>
  <c r="O143" i="7" s="1"/>
  <c r="B213" i="8"/>
  <c r="O213" i="7" s="1"/>
  <c r="B436" i="8"/>
  <c r="O436" i="7" s="1"/>
  <c r="B11" i="8"/>
  <c r="O11" i="7" s="1"/>
  <c r="B16" i="8"/>
  <c r="O16" i="7" s="1"/>
  <c r="B30" i="8"/>
  <c r="O30" i="7" s="1"/>
  <c r="B279" i="8"/>
  <c r="O279" i="7" s="1"/>
  <c r="B432" i="8"/>
  <c r="O432" i="7" s="1"/>
  <c r="B316" i="8"/>
  <c r="O316" i="7" s="1"/>
  <c r="B180" i="8"/>
  <c r="O180" i="7" s="1"/>
  <c r="B44" i="8"/>
  <c r="O44" i="7" s="1"/>
  <c r="B320" i="8"/>
  <c r="O320" i="7" s="1"/>
  <c r="B356" i="8"/>
  <c r="O356" i="7" s="1"/>
  <c r="B299" i="8"/>
  <c r="O299" i="7" s="1"/>
  <c r="B74" i="8"/>
  <c r="O74" i="7" s="1"/>
  <c r="B233" i="8"/>
  <c r="O233" i="7" s="1"/>
  <c r="B31" i="8"/>
  <c r="O31" i="7" s="1"/>
  <c r="B160" i="8"/>
  <c r="O160" i="7" s="1"/>
  <c r="B421" i="8"/>
  <c r="O421" i="7" s="1"/>
  <c r="B296" i="8"/>
  <c r="O296" i="7" s="1"/>
  <c r="B99" i="8"/>
  <c r="O99" i="7" s="1"/>
  <c r="B105" i="8"/>
  <c r="O105" i="7" s="1"/>
  <c r="B189" i="8"/>
  <c r="O189" i="7" s="1"/>
  <c r="B459" i="8"/>
  <c r="O459" i="7" s="1"/>
  <c r="B274" i="8"/>
  <c r="O274" i="7" s="1"/>
  <c r="B142" i="8"/>
  <c r="O142" i="7" s="1"/>
  <c r="B443" i="8"/>
  <c r="O443" i="7" s="1"/>
  <c r="B36" i="8"/>
  <c r="O36" i="7" s="1"/>
  <c r="B417" i="8"/>
  <c r="O417" i="7" s="1"/>
  <c r="B183" i="8"/>
  <c r="O183" i="7" s="1"/>
  <c r="B378" i="8"/>
  <c r="O378" i="7" s="1"/>
  <c r="B376" i="8"/>
  <c r="O376" i="7" s="1"/>
  <c r="B319" i="8"/>
  <c r="O319" i="7" s="1"/>
  <c r="B328" i="8"/>
  <c r="O328" i="7" s="1"/>
  <c r="B206" i="8"/>
  <c r="O206" i="7" s="1"/>
  <c r="B280" i="8"/>
  <c r="O280" i="7" s="1"/>
  <c r="B186" i="8"/>
  <c r="O186" i="7" s="1"/>
  <c r="B345" i="8"/>
  <c r="O345" i="7" s="1"/>
  <c r="B236" i="8"/>
  <c r="O236" i="7" s="1"/>
  <c r="B71" i="8"/>
  <c r="O71" i="7" s="1"/>
  <c r="B385" i="8"/>
  <c r="O385" i="7" s="1"/>
  <c r="B452" i="8"/>
  <c r="O452" i="7" s="1"/>
  <c r="B359" i="8"/>
  <c r="O359" i="7" s="1"/>
  <c r="B247" i="8"/>
  <c r="O247" i="7" s="1"/>
  <c r="B208" i="8"/>
  <c r="O208" i="7" s="1"/>
  <c r="B9" i="8"/>
  <c r="O9" i="7" s="1"/>
  <c r="B68" i="8"/>
  <c r="O68" i="7" s="1"/>
  <c r="B204" i="8"/>
  <c r="O204" i="7" s="1"/>
  <c r="B344" i="8"/>
  <c r="O344" i="7" s="1"/>
  <c r="B311" i="8"/>
  <c r="O311" i="7" s="1"/>
  <c r="B278" i="8"/>
  <c r="O278" i="7" s="1"/>
  <c r="B156" i="8"/>
  <c r="O156" i="7" s="1"/>
  <c r="B368" i="8"/>
  <c r="O368" i="7" s="1"/>
  <c r="B234" i="8"/>
  <c r="O234" i="7" s="1"/>
  <c r="B342" i="8"/>
  <c r="O342" i="7" s="1"/>
  <c r="B115" i="8"/>
  <c r="O115" i="7" s="1"/>
  <c r="B240" i="8"/>
  <c r="O240" i="7" s="1"/>
  <c r="B462" i="8"/>
  <c r="O462" i="7" s="1"/>
  <c r="B268" i="8"/>
  <c r="O268" i="7" s="1"/>
  <c r="B259" i="8"/>
  <c r="O259" i="7" s="1"/>
  <c r="B131" i="8"/>
  <c r="O131" i="7" s="1"/>
  <c r="B86" i="8"/>
  <c r="O86" i="7" s="1"/>
  <c r="B364" i="8"/>
  <c r="O364" i="7" s="1"/>
  <c r="B292" i="8"/>
  <c r="O292" i="7" s="1"/>
  <c r="B282" i="8"/>
  <c r="O282" i="7" s="1"/>
  <c r="B39" i="8"/>
  <c r="O39" i="7" s="1"/>
  <c r="B8" i="8"/>
  <c r="O8" i="7" s="1"/>
  <c r="B59" i="8"/>
  <c r="O59" i="7" s="1"/>
  <c r="B211" i="8"/>
  <c r="O211" i="7" s="1"/>
  <c r="B397" i="8"/>
  <c r="O397" i="7" s="1"/>
  <c r="B122" i="8"/>
  <c r="O122" i="7" s="1"/>
  <c r="B28" i="8"/>
  <c r="O28" i="7" s="1"/>
  <c r="B97" i="8"/>
  <c r="O97" i="7" s="1"/>
  <c r="B69" i="8"/>
  <c r="O69" i="7" s="1"/>
  <c r="B309" i="8"/>
  <c r="O309" i="7" s="1"/>
  <c r="B261" i="8"/>
  <c r="O261" i="7" s="1"/>
  <c r="B239" i="8"/>
  <c r="O239" i="7" s="1"/>
  <c r="B308" i="8"/>
  <c r="O308" i="7" s="1"/>
  <c r="B416" i="8"/>
  <c r="O416" i="7" s="1"/>
  <c r="B272" i="8"/>
  <c r="O272" i="7" s="1"/>
  <c r="B173" i="8"/>
  <c r="O173" i="7" s="1"/>
  <c r="B428" i="8"/>
  <c r="O428" i="7" s="1"/>
  <c r="B362" i="8"/>
  <c r="O362" i="7" s="1"/>
  <c r="B275" i="8"/>
  <c r="O275" i="7" s="1"/>
  <c r="B464" i="8"/>
  <c r="O464" i="7" s="1"/>
  <c r="B40" i="8"/>
  <c r="O40" i="7" s="1"/>
  <c r="B148" i="8"/>
  <c r="O148" i="7" s="1"/>
  <c r="B284" i="8"/>
  <c r="O284" i="7" s="1"/>
  <c r="B324" i="8"/>
  <c r="O324" i="7" s="1"/>
  <c r="B310" i="8"/>
  <c r="O310" i="7" s="1"/>
  <c r="B168" i="8"/>
  <c r="O168" i="7" s="1"/>
  <c r="B93" i="8"/>
  <c r="O93" i="7" s="1"/>
  <c r="B442" i="8"/>
  <c r="O442" i="7" s="1"/>
  <c r="B412" i="8"/>
  <c r="O412" i="7" s="1"/>
  <c r="B54" i="8"/>
  <c r="O54" i="7" s="1"/>
  <c r="B188" i="8"/>
  <c r="O188" i="7" s="1"/>
  <c r="B393" i="8"/>
  <c r="O393" i="7" s="1"/>
  <c r="B46" i="8"/>
  <c r="O46" i="7" s="1"/>
  <c r="B130" i="8"/>
  <c r="O130" i="7" s="1"/>
  <c r="B220" i="8"/>
  <c r="O220" i="7" s="1"/>
  <c r="B129" i="8"/>
  <c r="O129" i="7" s="1"/>
  <c r="B286" i="8"/>
  <c r="O286" i="7" s="1"/>
  <c r="B326" i="8"/>
  <c r="O326" i="7" s="1"/>
  <c r="B241" i="8"/>
  <c r="O241" i="7" s="1"/>
  <c r="B449" i="8"/>
  <c r="O449" i="7" s="1"/>
  <c r="B339" i="8"/>
  <c r="O339" i="7" s="1"/>
  <c r="B166" i="8"/>
  <c r="O166" i="7" s="1"/>
  <c r="B19" i="8"/>
  <c r="O19" i="7" s="1"/>
  <c r="B414" i="8"/>
  <c r="O414" i="7" s="1"/>
  <c r="B363" i="8"/>
  <c r="O363" i="7" s="1"/>
  <c r="B179" i="8"/>
  <c r="O179" i="7" s="1"/>
  <c r="B273" i="8"/>
  <c r="O273" i="7" s="1"/>
  <c r="B118" i="8"/>
  <c r="O118" i="7" s="1"/>
  <c r="B295" i="8"/>
  <c r="O295" i="7" s="1"/>
  <c r="B70" i="8"/>
  <c r="O70" i="7" s="1"/>
  <c r="B140" i="8"/>
  <c r="O140" i="7" s="1"/>
  <c r="B263" i="8"/>
  <c r="O263" i="7" s="1"/>
  <c r="B43" i="8"/>
  <c r="O43" i="7" s="1"/>
  <c r="B177" i="8"/>
  <c r="O177" i="7" s="1"/>
  <c r="B409" i="8"/>
  <c r="O409" i="7" s="1"/>
  <c r="B373" i="8"/>
  <c r="O373" i="7" s="1"/>
  <c r="B260" i="8"/>
  <c r="O260" i="7" s="1"/>
  <c r="B258" i="8"/>
  <c r="O258" i="7" s="1"/>
  <c r="B232" i="8"/>
  <c r="O232" i="7" s="1"/>
  <c r="B460" i="8"/>
  <c r="O460" i="7" s="1"/>
  <c r="B95" i="8"/>
  <c r="O95" i="7" s="1"/>
  <c r="B456" i="8"/>
  <c r="O456" i="7" s="1"/>
  <c r="B169" i="8"/>
  <c r="O169" i="7" s="1"/>
  <c r="B262" i="8"/>
  <c r="O262" i="7" s="1"/>
  <c r="B63" i="8"/>
  <c r="O63" i="7" s="1"/>
  <c r="B141" i="8"/>
  <c r="O141" i="7" s="1"/>
  <c r="B216" i="8"/>
  <c r="O216" i="7" s="1"/>
  <c r="B321" i="8"/>
  <c r="O321" i="7" s="1"/>
  <c r="B380" i="8"/>
  <c r="O380" i="7" s="1"/>
  <c r="B384" i="8"/>
  <c r="O384" i="7" s="1"/>
  <c r="B276" i="8"/>
  <c r="O276" i="7" s="1"/>
  <c r="B199" i="8"/>
  <c r="O199" i="7" s="1"/>
  <c r="B358" i="8"/>
  <c r="O358" i="7" s="1"/>
  <c r="B165" i="8"/>
  <c r="O165" i="7" s="1"/>
  <c r="B405" i="8"/>
  <c r="O405" i="7" s="1"/>
  <c r="B423" i="8"/>
  <c r="O423" i="7" s="1"/>
  <c r="B225" i="8"/>
  <c r="O225" i="7" s="1"/>
  <c r="B125" i="8"/>
  <c r="O125" i="7" s="1"/>
  <c r="B132" i="8"/>
  <c r="O132" i="7" s="1"/>
  <c r="B251" i="8"/>
  <c r="O251" i="7" s="1"/>
  <c r="B77" i="8"/>
  <c r="O77" i="7" s="1"/>
  <c r="B256" i="8"/>
  <c r="O256" i="7" s="1"/>
  <c r="B88" i="8"/>
  <c r="O88" i="7" s="1"/>
  <c r="B121" i="8"/>
  <c r="O121" i="7" s="1"/>
  <c r="B243" i="8"/>
  <c r="O243" i="7" s="1"/>
  <c r="B203" i="8"/>
  <c r="O203" i="7" s="1"/>
  <c r="B128" i="8"/>
  <c r="O128" i="7" s="1"/>
  <c r="B50" i="8"/>
  <c r="O50" i="7" s="1"/>
  <c r="B84" i="8"/>
  <c r="O84" i="7" s="1"/>
  <c r="B441" i="8"/>
  <c r="O441" i="7" s="1"/>
  <c r="B335" i="8"/>
  <c r="O335" i="7" s="1"/>
  <c r="B152" i="8"/>
  <c r="O152" i="7" s="1"/>
  <c r="B202" i="8"/>
  <c r="O202" i="7" s="1"/>
  <c r="B382" i="8"/>
  <c r="O382" i="7" s="1"/>
  <c r="B221" i="8"/>
  <c r="O221" i="7" s="1"/>
  <c r="B419" i="8"/>
  <c r="O419" i="7" s="1"/>
  <c r="B395" i="8"/>
  <c r="O395" i="7" s="1"/>
  <c r="B209" i="8"/>
  <c r="O209" i="7" s="1"/>
  <c r="B361" i="8"/>
  <c r="O361" i="7" s="1"/>
  <c r="B372" i="8"/>
  <c r="O372" i="7" s="1"/>
  <c r="B29" i="8"/>
  <c r="O29" i="7" s="1"/>
  <c r="B254" i="8"/>
  <c r="O254" i="7" s="1"/>
  <c r="B235" i="8"/>
  <c r="O235" i="7" s="1"/>
  <c r="B135" i="8"/>
  <c r="O135" i="7" s="1"/>
  <c r="B410" i="8"/>
  <c r="O410" i="7" s="1"/>
  <c r="B404" i="8"/>
  <c r="O404" i="7" s="1"/>
  <c r="B298" i="8"/>
  <c r="O298" i="7" s="1"/>
  <c r="B322" i="8"/>
  <c r="O322" i="7" s="1"/>
  <c r="B230" i="8"/>
  <c r="O230" i="7" s="1"/>
  <c r="B172" i="8"/>
  <c r="O172" i="7" s="1"/>
  <c r="B96" i="8"/>
  <c r="O96" i="7" s="1"/>
  <c r="B207" i="8"/>
  <c r="O207" i="7" s="1"/>
  <c r="B408" i="8"/>
  <c r="O408" i="7" s="1"/>
  <c r="B174" i="8"/>
  <c r="O174" i="7" s="1"/>
  <c r="B293" i="8"/>
  <c r="O293" i="7" s="1"/>
  <c r="B17" i="8"/>
  <c r="O17" i="7" s="1"/>
  <c r="B463" i="8"/>
  <c r="O463" i="7" s="1"/>
  <c r="B24" i="8"/>
  <c r="O24" i="7" s="1"/>
  <c r="B447" i="8"/>
  <c r="O447" i="7" s="1"/>
  <c r="B144" i="8"/>
  <c r="O144" i="7" s="1"/>
  <c r="B190" i="8"/>
  <c r="O190" i="7" s="1"/>
  <c r="B429" i="8"/>
  <c r="O429" i="7" s="1"/>
  <c r="B418" i="8"/>
  <c r="O418" i="7" s="1"/>
  <c r="B448" i="8"/>
  <c r="O448" i="7" s="1"/>
  <c r="B218" i="8"/>
  <c r="O218" i="7" s="1"/>
  <c r="B116" i="8"/>
  <c r="O116" i="7" s="1"/>
  <c r="B215" i="8"/>
  <c r="O215" i="7" s="1"/>
  <c r="B281" i="8"/>
  <c r="O281" i="7" s="1"/>
  <c r="B454" i="8"/>
  <c r="O454" i="7" s="1"/>
  <c r="B56" i="8"/>
  <c r="O56" i="7" s="1"/>
  <c r="B155" i="8"/>
  <c r="O155" i="7" s="1"/>
  <c r="B193" i="8"/>
  <c r="O193" i="7" s="1"/>
  <c r="B331" i="8"/>
  <c r="O331" i="7" s="1"/>
  <c r="B266" i="8"/>
  <c r="O266" i="7" s="1"/>
  <c r="B197" i="8"/>
  <c r="O197" i="7" s="1"/>
  <c r="B255" i="8"/>
  <c r="O255" i="7" s="1"/>
  <c r="B35" i="8"/>
  <c r="O35" i="7" s="1"/>
  <c r="B398" i="8"/>
  <c r="O398" i="7" s="1"/>
  <c r="B392" i="8"/>
  <c r="O392" i="7" s="1"/>
  <c r="B25" i="8"/>
  <c r="O25" i="7" s="1"/>
  <c r="B271" i="8"/>
  <c r="O271" i="7" s="1"/>
  <c r="B107" i="8"/>
  <c r="O107" i="7" s="1"/>
  <c r="B267" i="8"/>
  <c r="O267" i="7" s="1"/>
  <c r="B391" i="8"/>
  <c r="O391" i="7" s="1"/>
  <c r="B434" i="8"/>
  <c r="O434" i="7" s="1"/>
  <c r="B445" i="8"/>
  <c r="O445" i="7" s="1"/>
  <c r="B87" i="8"/>
  <c r="O87" i="7" s="1"/>
  <c r="B111" i="8"/>
  <c r="O111" i="7" s="1"/>
  <c r="B246" i="8"/>
  <c r="O246" i="7" s="1"/>
  <c r="B217" i="8"/>
  <c r="O217" i="7" s="1"/>
  <c r="B304" i="8"/>
  <c r="O304" i="7" s="1"/>
  <c r="B458" i="8"/>
  <c r="O458" i="7" s="1"/>
  <c r="B175" i="8"/>
  <c r="O175" i="7" s="1"/>
  <c r="B222" i="8"/>
  <c r="O222" i="7" s="1"/>
  <c r="B198" i="8"/>
  <c r="O198" i="7" s="1"/>
  <c r="B108" i="8"/>
  <c r="O108" i="7" s="1"/>
  <c r="B182" i="8"/>
  <c r="O182" i="7" s="1"/>
  <c r="B196" i="8"/>
  <c r="O196" i="7" s="1"/>
  <c r="B252" i="8"/>
  <c r="O252" i="7" s="1"/>
  <c r="B89" i="8"/>
  <c r="O89" i="7" s="1"/>
  <c r="B338" i="8"/>
  <c r="O338" i="7" s="1"/>
  <c r="B205" i="8"/>
  <c r="O205" i="7" s="1"/>
  <c r="B184" i="8"/>
  <c r="O184" i="7" s="1"/>
  <c r="M5" i="6"/>
  <c r="J440" i="6" l="1"/>
  <c r="J19" i="6"/>
  <c r="J414" i="6"/>
  <c r="J279" i="6"/>
  <c r="J69" i="6"/>
  <c r="J262" i="6"/>
  <c r="J285" i="6"/>
  <c r="J418" i="6"/>
  <c r="J446" i="6"/>
  <c r="J159" i="6"/>
  <c r="J389" i="6"/>
  <c r="J318" i="6"/>
  <c r="J396" i="6"/>
  <c r="J31" i="6"/>
  <c r="J327" i="6"/>
  <c r="J222" i="6"/>
  <c r="J445" i="6"/>
  <c r="J392" i="6"/>
  <c r="J372" i="6"/>
  <c r="J184" i="6"/>
  <c r="J12" i="6"/>
  <c r="J227" i="6"/>
  <c r="J439" i="6"/>
  <c r="J435" i="6"/>
  <c r="J420" i="6"/>
  <c r="J457" i="6"/>
  <c r="J366" i="6"/>
  <c r="J252" i="6"/>
  <c r="J304" i="6"/>
  <c r="J267" i="6"/>
  <c r="J312" i="6"/>
  <c r="J329" i="6"/>
  <c r="J117" i="6"/>
  <c r="J408" i="6"/>
  <c r="J78" i="6"/>
  <c r="J404" i="6"/>
  <c r="J410" i="6"/>
  <c r="J65" i="6"/>
  <c r="J63" i="6"/>
  <c r="J214" i="6"/>
  <c r="J234" i="6"/>
  <c r="J390" i="6"/>
  <c r="J448" i="6"/>
  <c r="J315" i="6"/>
  <c r="J349" i="6"/>
  <c r="J400" i="6"/>
  <c r="J354" i="6"/>
  <c r="J22" i="6"/>
  <c r="J265" i="6"/>
  <c r="J108" i="6"/>
  <c r="J111" i="6"/>
  <c r="J219" i="6"/>
  <c r="J266" i="6"/>
  <c r="J114" i="6"/>
  <c r="J32" i="6"/>
  <c r="J18" i="6"/>
  <c r="J94" i="6"/>
  <c r="J321" i="6"/>
  <c r="J402" i="6"/>
  <c r="J297" i="6"/>
  <c r="J224" i="6"/>
  <c r="J82" i="6"/>
  <c r="J430" i="6"/>
  <c r="J237" i="6"/>
  <c r="J29" i="6"/>
  <c r="J371" i="6"/>
  <c r="J151" i="6"/>
  <c r="J231" i="6"/>
  <c r="J60" i="6"/>
  <c r="J429" i="6"/>
  <c r="J185" i="6"/>
  <c r="J133" i="6"/>
  <c r="J86" i="6"/>
  <c r="J338" i="6"/>
  <c r="J175" i="6"/>
  <c r="J434" i="6"/>
  <c r="J398" i="6"/>
  <c r="J369" i="6"/>
  <c r="J143" i="6"/>
  <c r="J293" i="6"/>
  <c r="J48" i="6"/>
  <c r="J10" i="6"/>
  <c r="J355" i="6"/>
  <c r="J135" i="6"/>
  <c r="J92" i="6"/>
  <c r="J422" i="6"/>
  <c r="J254" i="6"/>
  <c r="J447" i="6"/>
  <c r="J377" i="6"/>
  <c r="J218" i="6"/>
  <c r="J357" i="6"/>
  <c r="J269" i="6"/>
  <c r="J401" i="6"/>
  <c r="J330" i="6"/>
  <c r="J383" i="6"/>
  <c r="J350" i="6"/>
  <c r="J13" i="6"/>
  <c r="J196" i="6"/>
  <c r="J217" i="6"/>
  <c r="J107" i="6"/>
  <c r="J255" i="6"/>
  <c r="J155" i="6"/>
  <c r="J21" i="6"/>
  <c r="J207" i="6"/>
  <c r="J314" i="6"/>
  <c r="J347" i="6"/>
  <c r="J346" i="6"/>
  <c r="J235" i="6"/>
  <c r="J253" i="6"/>
  <c r="J80" i="6"/>
  <c r="J192" i="6"/>
  <c r="J205" i="6"/>
  <c r="J432" i="6"/>
  <c r="J116" i="6"/>
  <c r="J191" i="6"/>
  <c r="J212" i="6"/>
  <c r="J374" i="6"/>
  <c r="J352" i="6"/>
  <c r="J23" i="6"/>
  <c r="J365" i="6"/>
  <c r="J283" i="6"/>
  <c r="J91" i="6"/>
  <c r="J157" i="6"/>
  <c r="J190" i="6"/>
  <c r="J38" i="6"/>
  <c r="J127" i="6"/>
  <c r="J30" i="6"/>
  <c r="J47" i="6"/>
  <c r="J287" i="6"/>
  <c r="J182" i="6"/>
  <c r="J198" i="6"/>
  <c r="J246" i="6"/>
  <c r="J87" i="6"/>
  <c r="J271" i="6"/>
  <c r="J25" i="6"/>
  <c r="J197" i="6"/>
  <c r="J331" i="6"/>
  <c r="J56" i="6"/>
  <c r="J454" i="6"/>
  <c r="J215" i="6"/>
  <c r="J20" i="6"/>
  <c r="J96" i="6"/>
  <c r="J299" i="6"/>
  <c r="J399" i="6"/>
  <c r="J162" i="6"/>
  <c r="J226" i="6"/>
  <c r="J450" i="6"/>
  <c r="J195" i="6"/>
  <c r="J216" i="6"/>
  <c r="J104" i="6"/>
  <c r="J141" i="6"/>
  <c r="J341" i="6"/>
  <c r="J332" i="6"/>
  <c r="J144" i="6"/>
  <c r="J391" i="6"/>
  <c r="J194" i="6"/>
  <c r="J455" i="6"/>
  <c r="J85" i="6"/>
  <c r="J52" i="6"/>
  <c r="J124" i="6"/>
  <c r="J164" i="6"/>
  <c r="J462" i="6"/>
  <c r="J325" i="6"/>
  <c r="J53" i="6"/>
  <c r="J72" i="6"/>
  <c r="J313" i="6"/>
  <c r="J356" i="6"/>
  <c r="J209" i="6"/>
  <c r="J441" i="6"/>
  <c r="J243" i="6"/>
  <c r="J132" i="6"/>
  <c r="J165" i="6"/>
  <c r="J322" i="6"/>
  <c r="J456" i="6"/>
  <c r="J305" i="6"/>
  <c r="J176" i="6"/>
  <c r="J89" i="6"/>
  <c r="J41" i="6"/>
  <c r="J102" i="6"/>
  <c r="J223" i="6"/>
  <c r="J415" i="6"/>
  <c r="J351" i="6"/>
  <c r="J221" i="6"/>
  <c r="J84" i="6"/>
  <c r="J256" i="6"/>
  <c r="J423" i="6"/>
  <c r="J199" i="6"/>
  <c r="J298" i="6"/>
  <c r="J95" i="6"/>
  <c r="J302" i="6"/>
  <c r="J70" i="6"/>
  <c r="J273" i="6"/>
  <c r="J308" i="6"/>
  <c r="J317" i="6"/>
  <c r="J257" i="6"/>
  <c r="J90" i="6"/>
  <c r="J120" i="6"/>
  <c r="J100" i="6"/>
  <c r="J449" i="6"/>
  <c r="J130" i="6"/>
  <c r="J93" i="6"/>
  <c r="J360" i="6"/>
  <c r="J35" i="6"/>
  <c r="J27" i="6"/>
  <c r="J37" i="6"/>
  <c r="J66" i="6"/>
  <c r="J364" i="6"/>
  <c r="J14" i="6"/>
  <c r="J152" i="6"/>
  <c r="J128" i="6"/>
  <c r="J251" i="6"/>
  <c r="J406" i="6"/>
  <c r="J384" i="6"/>
  <c r="J28" i="6"/>
  <c r="J451" i="6"/>
  <c r="J428" i="6"/>
  <c r="J118" i="6"/>
  <c r="J272" i="6"/>
  <c r="J210" i="6"/>
  <c r="J353" i="6"/>
  <c r="J171" i="6"/>
  <c r="J150" i="6"/>
  <c r="J290" i="6"/>
  <c r="J45" i="6"/>
  <c r="J424" i="6"/>
  <c r="J188" i="6"/>
  <c r="J123" i="6"/>
  <c r="J40" i="6"/>
  <c r="J373" i="6"/>
  <c r="J461" i="6"/>
  <c r="J307" i="6"/>
  <c r="J174" i="6"/>
  <c r="J375" i="6"/>
  <c r="J170" i="6"/>
  <c r="J453" i="6"/>
  <c r="J110" i="6"/>
  <c r="J395" i="6"/>
  <c r="J382" i="6"/>
  <c r="J106" i="6"/>
  <c r="J121" i="6"/>
  <c r="J125" i="6"/>
  <c r="J358" i="6"/>
  <c r="J201" i="6"/>
  <c r="J249" i="6"/>
  <c r="J306" i="6"/>
  <c r="J51" i="6"/>
  <c r="J42" i="6"/>
  <c r="J238" i="6"/>
  <c r="J34" i="6"/>
  <c r="J113" i="6"/>
  <c r="J264" i="6"/>
  <c r="J394" i="6"/>
  <c r="J277" i="6"/>
  <c r="J166" i="6"/>
  <c r="J129" i="6"/>
  <c r="J442" i="6"/>
  <c r="J284" i="6"/>
  <c r="J260" i="6"/>
  <c r="J126" i="6"/>
  <c r="J458" i="6"/>
  <c r="J281" i="6"/>
  <c r="J244" i="6"/>
  <c r="J336" i="6"/>
  <c r="J81" i="6"/>
  <c r="J5" i="6"/>
  <c r="J381" i="6"/>
  <c r="J50" i="6"/>
  <c r="J77" i="6"/>
  <c r="J405" i="6"/>
  <c r="J228" i="6"/>
  <c r="J425" i="6"/>
  <c r="J16" i="6"/>
  <c r="J413" i="6"/>
  <c r="J295" i="6"/>
  <c r="J300" i="6"/>
  <c r="J178" i="6"/>
  <c r="J261" i="6"/>
  <c r="J64" i="6"/>
  <c r="J386" i="6"/>
  <c r="J109" i="6"/>
  <c r="J379" i="6"/>
  <c r="J241" i="6"/>
  <c r="J46" i="6"/>
  <c r="J168" i="6"/>
  <c r="J464" i="6"/>
  <c r="J409" i="6"/>
  <c r="J145" i="6"/>
  <c r="J242" i="6"/>
  <c r="J193" i="6"/>
  <c r="J134" i="6"/>
  <c r="J301" i="6"/>
  <c r="J323" i="6"/>
  <c r="J294" i="6"/>
  <c r="J119" i="6"/>
  <c r="J411" i="6"/>
  <c r="J7" i="6"/>
  <c r="J131" i="6"/>
  <c r="J101" i="6"/>
  <c r="J361" i="6"/>
  <c r="J202" i="6"/>
  <c r="J335" i="6"/>
  <c r="J348" i="6"/>
  <c r="J203" i="6"/>
  <c r="J431" i="6"/>
  <c r="J172" i="6"/>
  <c r="J57" i="6"/>
  <c r="J200" i="6"/>
  <c r="J276" i="6"/>
  <c r="J98" i="6"/>
  <c r="J380" i="6"/>
  <c r="J169" i="6"/>
  <c r="J74" i="6"/>
  <c r="J438" i="6"/>
  <c r="J97" i="6"/>
  <c r="J403" i="6"/>
  <c r="J426" i="6"/>
  <c r="J433" i="6"/>
  <c r="J173" i="6"/>
  <c r="J179" i="6"/>
  <c r="J103" i="6"/>
  <c r="J239" i="6"/>
  <c r="J465" i="6"/>
  <c r="J137" i="6"/>
  <c r="J333" i="6"/>
  <c r="J363" i="6"/>
  <c r="J33" i="6"/>
  <c r="J112" i="6"/>
  <c r="J427" i="6"/>
  <c r="J167" i="6"/>
  <c r="J291" i="6"/>
  <c r="J6" i="6"/>
  <c r="J326" i="6"/>
  <c r="J343" i="6"/>
  <c r="J393" i="6"/>
  <c r="J54" i="6"/>
  <c r="J310" i="6"/>
  <c r="J324" i="6"/>
  <c r="J58" i="6"/>
  <c r="J258" i="6"/>
  <c r="J177" i="6"/>
  <c r="J225" i="6"/>
  <c r="J416" i="6"/>
  <c r="J309" i="6"/>
  <c r="J412" i="6"/>
  <c r="J79" i="6"/>
  <c r="J43" i="6"/>
  <c r="J154" i="6"/>
  <c r="J24" i="6"/>
  <c r="J49" i="6"/>
  <c r="J181" i="6"/>
  <c r="J149" i="6"/>
  <c r="J248" i="6"/>
  <c r="J334" i="6"/>
  <c r="J75" i="6"/>
  <c r="J55" i="6"/>
  <c r="J73" i="6"/>
  <c r="J367" i="6"/>
  <c r="J26" i="6"/>
  <c r="J286" i="6"/>
  <c r="J263" i="6"/>
  <c r="J122" i="6"/>
  <c r="J59" i="6"/>
  <c r="J303" i="6"/>
  <c r="J9" i="6"/>
  <c r="J345" i="6"/>
  <c r="J147" i="6"/>
  <c r="J337" i="6"/>
  <c r="J340" i="6"/>
  <c r="J436" i="6"/>
  <c r="J233" i="6"/>
  <c r="J240" i="6"/>
  <c r="J397" i="6"/>
  <c r="J268" i="6"/>
  <c r="J83" i="6"/>
  <c r="J160" i="6"/>
  <c r="J180" i="6"/>
  <c r="J161" i="6"/>
  <c r="J460" i="6"/>
  <c r="J316" i="6"/>
  <c r="J230" i="6"/>
  <c r="J62" i="6"/>
  <c r="J387" i="6"/>
  <c r="J220" i="6"/>
  <c r="J153" i="6"/>
  <c r="J278" i="6"/>
  <c r="J359" i="6"/>
  <c r="J206" i="6"/>
  <c r="J36" i="6"/>
  <c r="J213" i="6"/>
  <c r="J444" i="6"/>
  <c r="J342" i="6"/>
  <c r="J61" i="6"/>
  <c r="J370" i="6"/>
  <c r="J232" i="6"/>
  <c r="J362" i="6"/>
  <c r="J245" i="6"/>
  <c r="J368" i="6"/>
  <c r="J204" i="6"/>
  <c r="J208" i="6"/>
  <c r="J71" i="6"/>
  <c r="J186" i="6"/>
  <c r="J376" i="6"/>
  <c r="J417" i="6"/>
  <c r="J8" i="6"/>
  <c r="J459" i="6"/>
  <c r="J105" i="6"/>
  <c r="J463" i="6"/>
  <c r="J270" i="6"/>
  <c r="J229" i="6"/>
  <c r="J282" i="6"/>
  <c r="J236" i="6"/>
  <c r="J443" i="6"/>
  <c r="J39" i="6"/>
  <c r="J296" i="6"/>
  <c r="J407" i="6"/>
  <c r="J88" i="6"/>
  <c r="J437" i="6"/>
  <c r="J339" i="6"/>
  <c r="J138" i="6"/>
  <c r="J76" i="6"/>
  <c r="J139" i="6"/>
  <c r="J292" i="6"/>
  <c r="J115" i="6"/>
  <c r="J311" i="6"/>
  <c r="J328" i="6"/>
  <c r="J15" i="6"/>
  <c r="J11" i="6"/>
  <c r="J275" i="6"/>
  <c r="J163" i="6"/>
  <c r="J452" i="6"/>
  <c r="J158" i="6"/>
  <c r="J288" i="6"/>
  <c r="J146" i="6"/>
  <c r="J419" i="6"/>
  <c r="J140" i="6"/>
  <c r="J187" i="6"/>
  <c r="J259" i="6"/>
  <c r="J148" i="6"/>
  <c r="J211" i="6"/>
  <c r="J250" i="6"/>
  <c r="J156" i="6"/>
  <c r="J68" i="6"/>
  <c r="J247" i="6"/>
  <c r="J280" i="6"/>
  <c r="J378" i="6"/>
  <c r="J136" i="6"/>
  <c r="J142" i="6"/>
  <c r="J189" i="6"/>
  <c r="J99" i="6"/>
  <c r="J421" i="6"/>
  <c r="J17" i="6"/>
  <c r="J289" i="6"/>
  <c r="J320" i="6"/>
  <c r="J44" i="6"/>
  <c r="J67" i="6"/>
  <c r="J344" i="6"/>
  <c r="J385" i="6"/>
  <c r="J319" i="6"/>
  <c r="J388" i="6"/>
  <c r="J183" i="6"/>
  <c r="J274" i="6"/>
  <c r="O11" i="6" l="1"/>
  <c r="O12" i="6"/>
  <c r="O13" i="6"/>
  <c r="O14" i="6"/>
  <c r="O15" i="6"/>
  <c r="O16" i="6"/>
  <c r="O10" i="6"/>
  <c r="Q15" i="6"/>
  <c r="Q16" i="6"/>
  <c r="P5" i="6" s="1"/>
  <c r="Q11" i="6"/>
  <c r="Q12" i="6"/>
  <c r="Q13" i="6"/>
  <c r="Q14" i="6"/>
  <c r="Q10" i="6"/>
  <c r="N11" i="6"/>
  <c r="N12" i="6"/>
  <c r="N13" i="6"/>
  <c r="N14" i="6"/>
  <c r="N15" i="6"/>
  <c r="N16" i="6"/>
  <c r="N10" i="6"/>
  <c r="J4" i="6"/>
  <c r="M4" i="6"/>
  <c r="P10" i="6" l="1"/>
  <c r="M11" i="6"/>
  <c r="M12" i="6"/>
  <c r="P11" i="6"/>
  <c r="M13" i="6"/>
  <c r="P12" i="6"/>
  <c r="M14" i="6"/>
  <c r="P4" i="6" s="1"/>
  <c r="P13" i="6"/>
  <c r="M15" i="6"/>
  <c r="P14" i="6"/>
  <c r="M16" i="6"/>
  <c r="P16" i="6"/>
  <c r="P15" i="6"/>
  <c r="M10" i="6"/>
</calcChain>
</file>

<file path=xl/sharedStrings.xml><?xml version="1.0" encoding="utf-8"?>
<sst xmlns="http://schemas.openxmlformats.org/spreadsheetml/2006/main" count="12028" uniqueCount="1307">
  <si>
    <t>jingfengchen</t>
  </si>
  <si>
    <t>Patrick</t>
  </si>
  <si>
    <t>usama</t>
  </si>
  <si>
    <t>Luyao</t>
  </si>
  <si>
    <t>Zhang</t>
  </si>
  <si>
    <t>Vinura</t>
  </si>
  <si>
    <t>Ukwatta</t>
  </si>
  <si>
    <t>Aaron</t>
  </si>
  <si>
    <t>Fawcett</t>
  </si>
  <si>
    <t>Abby</t>
  </si>
  <si>
    <t>Threlfo</t>
  </si>
  <si>
    <t>Ghazzaoui</t>
  </si>
  <si>
    <t>Adrian</t>
  </si>
  <si>
    <t>Nguyen</t>
  </si>
  <si>
    <t>Afdhal</t>
  </si>
  <si>
    <t>Jeffrey</t>
  </si>
  <si>
    <t>Tahsinuzzaman</t>
  </si>
  <si>
    <t>Ahmed</t>
  </si>
  <si>
    <t>Akin</t>
  </si>
  <si>
    <t>Hizbas</t>
  </si>
  <si>
    <t>ALANA</t>
  </si>
  <si>
    <t>HOYEK</t>
  </si>
  <si>
    <t>Alexandra</t>
  </si>
  <si>
    <t>Gallo</t>
  </si>
  <si>
    <t>Mohr</t>
  </si>
  <si>
    <t>Alick</t>
  </si>
  <si>
    <t>Huang</t>
  </si>
  <si>
    <t>Amanda</t>
  </si>
  <si>
    <t>Tan</t>
  </si>
  <si>
    <t>Amy</t>
  </si>
  <si>
    <t>Andreas</t>
  </si>
  <si>
    <t>Lyndon</t>
  </si>
  <si>
    <t>Andrew</t>
  </si>
  <si>
    <t>Fulton</t>
  </si>
  <si>
    <t>Zheng</t>
  </si>
  <si>
    <t>Angela</t>
  </si>
  <si>
    <t>Gunston</t>
  </si>
  <si>
    <t>Angshuman</t>
  </si>
  <si>
    <t>Saikia</t>
  </si>
  <si>
    <t>Angus</t>
  </si>
  <si>
    <t>MacRae</t>
  </si>
  <si>
    <t>Anita</t>
  </si>
  <si>
    <t>Le</t>
  </si>
  <si>
    <t>Ann</t>
  </si>
  <si>
    <t>Matthias</t>
  </si>
  <si>
    <t>Anna</t>
  </si>
  <si>
    <t>Guo</t>
  </si>
  <si>
    <t>Annie</t>
  </si>
  <si>
    <t>Guan</t>
  </si>
  <si>
    <t>Annierose</t>
  </si>
  <si>
    <t>Hancock</t>
  </si>
  <si>
    <t>Anthony</t>
  </si>
  <si>
    <t>Tregunna</t>
  </si>
  <si>
    <t>Anussan</t>
  </si>
  <si>
    <t>Pushparajah</t>
  </si>
  <si>
    <t>Anwar</t>
  </si>
  <si>
    <t>Touma</t>
  </si>
  <si>
    <t>Singh</t>
  </si>
  <si>
    <t>Ashim</t>
  </si>
  <si>
    <t>Zian</t>
  </si>
  <si>
    <t>Ashlina</t>
  </si>
  <si>
    <t>Chand</t>
  </si>
  <si>
    <t>Asma</t>
  </si>
  <si>
    <t>Ben</t>
  </si>
  <si>
    <t>Major-Mills</t>
  </si>
  <si>
    <t>Benjamin</t>
  </si>
  <si>
    <t>Arhin</t>
  </si>
  <si>
    <t>Zalac</t>
  </si>
  <si>
    <t>Bin</t>
  </si>
  <si>
    <t>HU</t>
  </si>
  <si>
    <t>boya</t>
  </si>
  <si>
    <t>zhang</t>
  </si>
  <si>
    <t>Breanna</t>
  </si>
  <si>
    <t>Rosman</t>
  </si>
  <si>
    <t>Brian</t>
  </si>
  <si>
    <t>Khoury</t>
  </si>
  <si>
    <t>Bryce</t>
  </si>
  <si>
    <t>Reneman</t>
  </si>
  <si>
    <t>Burhan</t>
  </si>
  <si>
    <t>Shahid</t>
  </si>
  <si>
    <t>Caitlin</t>
  </si>
  <si>
    <t>Scott</t>
  </si>
  <si>
    <t>Woods</t>
  </si>
  <si>
    <t>Callum</t>
  </si>
  <si>
    <t>McAlpine</t>
  </si>
  <si>
    <t>Calvin</t>
  </si>
  <si>
    <t>Lofstrom</t>
  </si>
  <si>
    <t>Cameron</t>
  </si>
  <si>
    <t>Cara</t>
  </si>
  <si>
    <t>Wiggins</t>
  </si>
  <si>
    <t>Rodriguez</t>
  </si>
  <si>
    <t>Carmen</t>
  </si>
  <si>
    <t>Abouzeid</t>
  </si>
  <si>
    <t>Caroline</t>
  </si>
  <si>
    <t>Tropp</t>
  </si>
  <si>
    <t>Cecilie</t>
  </si>
  <si>
    <t>Skaane</t>
  </si>
  <si>
    <t>Chang</t>
  </si>
  <si>
    <t>Cui</t>
  </si>
  <si>
    <t>Charity</t>
  </si>
  <si>
    <t>Caperida</t>
  </si>
  <si>
    <t>Dave</t>
  </si>
  <si>
    <t>Chelsi</t>
  </si>
  <si>
    <t>Bielovich</t>
  </si>
  <si>
    <t>Chelvy</t>
  </si>
  <si>
    <t>Wiranata</t>
  </si>
  <si>
    <t>Chen</t>
  </si>
  <si>
    <t>Yunwen</t>
  </si>
  <si>
    <t>Li</t>
  </si>
  <si>
    <t>Choi</t>
  </si>
  <si>
    <t>Wei</t>
  </si>
  <si>
    <t>Choye</t>
  </si>
  <si>
    <t>Kim</t>
  </si>
  <si>
    <t>Chris</t>
  </si>
  <si>
    <t>Ward</t>
  </si>
  <si>
    <t>Christian</t>
  </si>
  <si>
    <t>Hucke</t>
  </si>
  <si>
    <t>Park</t>
  </si>
  <si>
    <t>Christine</t>
  </si>
  <si>
    <t>Narayan</t>
  </si>
  <si>
    <t>Christopher</t>
  </si>
  <si>
    <t>Gray</t>
  </si>
  <si>
    <t>Harb</t>
  </si>
  <si>
    <t>Samuel</t>
  </si>
  <si>
    <t>Cichun</t>
  </si>
  <si>
    <t>Liang</t>
  </si>
  <si>
    <t>Cindy</t>
  </si>
  <si>
    <t>Jin</t>
  </si>
  <si>
    <t>Vallet</t>
  </si>
  <si>
    <t>Claudia</t>
  </si>
  <si>
    <t>Brais</t>
  </si>
  <si>
    <t>Cavasinni</t>
  </si>
  <si>
    <t>COLIN</t>
  </si>
  <si>
    <t>WERNER</t>
  </si>
  <si>
    <t>Dallas</t>
  </si>
  <si>
    <t>McKinnon</t>
  </si>
  <si>
    <t>Damien</t>
  </si>
  <si>
    <t>Murdocca</t>
  </si>
  <si>
    <t>Danica</t>
  </si>
  <si>
    <t>Berjanovic</t>
  </si>
  <si>
    <t>Daniel</t>
  </si>
  <si>
    <t>Lasala</t>
  </si>
  <si>
    <t>Meyer-Williams</t>
  </si>
  <si>
    <t>DANIEL</t>
  </si>
  <si>
    <t>PENFOLD</t>
  </si>
  <si>
    <t>Polkinghorne</t>
  </si>
  <si>
    <t>Sinclair</t>
  </si>
  <si>
    <t>Trini</t>
  </si>
  <si>
    <t>DaoMing</t>
  </si>
  <si>
    <t>Wang</t>
  </si>
  <si>
    <t>Darcy</t>
  </si>
  <si>
    <t>Albert</t>
  </si>
  <si>
    <t>David</t>
  </si>
  <si>
    <t>Hartanto</t>
  </si>
  <si>
    <t>Kent</t>
  </si>
  <si>
    <t>Shi</t>
  </si>
  <si>
    <t>Dean</t>
  </si>
  <si>
    <t>Bonanno</t>
  </si>
  <si>
    <t>Deidre</t>
  </si>
  <si>
    <t>Chung</t>
  </si>
  <si>
    <t>DENG</t>
  </si>
  <si>
    <t>ZHONGJUN</t>
  </si>
  <si>
    <t>Deren</t>
  </si>
  <si>
    <t>Mehmet</t>
  </si>
  <si>
    <t>Dileepann</t>
  </si>
  <si>
    <t>Pious</t>
  </si>
  <si>
    <t>Djordy</t>
  </si>
  <si>
    <t>SHEN</t>
  </si>
  <si>
    <t>DONG</t>
  </si>
  <si>
    <t>YUHAN</t>
  </si>
  <si>
    <t>Dongyue</t>
  </si>
  <si>
    <t>Dongzi</t>
  </si>
  <si>
    <t>Peng</t>
  </si>
  <si>
    <t>Dung</t>
  </si>
  <si>
    <t>Huynh</t>
  </si>
  <si>
    <t>Duoling</t>
  </si>
  <si>
    <t>Dylan</t>
  </si>
  <si>
    <t>Edin</t>
  </si>
  <si>
    <t>Kozar</t>
  </si>
  <si>
    <t>Edward</t>
  </si>
  <si>
    <t>Robinson</t>
  </si>
  <si>
    <t>Ekaterina</t>
  </si>
  <si>
    <t>Zhiltcova</t>
  </si>
  <si>
    <t>Elbron</t>
  </si>
  <si>
    <t>Lajin</t>
  </si>
  <si>
    <t>Elisha</t>
  </si>
  <si>
    <t>Dunn</t>
  </si>
  <si>
    <t>Elizabeth</t>
  </si>
  <si>
    <t>Lee</t>
  </si>
  <si>
    <t>Emily</t>
  </si>
  <si>
    <t>Heung</t>
  </si>
  <si>
    <t>Emma</t>
  </si>
  <si>
    <t>Clarke</t>
  </si>
  <si>
    <t>Eric</t>
  </si>
  <si>
    <t>Wong</t>
  </si>
  <si>
    <t>Esteban</t>
  </si>
  <si>
    <t>Forrer</t>
  </si>
  <si>
    <t>Evita</t>
  </si>
  <si>
    <t>Shoostovian</t>
  </si>
  <si>
    <t>Ezzah</t>
  </si>
  <si>
    <t>Chaudhry</t>
  </si>
  <si>
    <t>FANG</t>
  </si>
  <si>
    <t>Gabrielle</t>
  </si>
  <si>
    <t>Michael</t>
  </si>
  <si>
    <t>Georgia</t>
  </si>
  <si>
    <t>Newell</t>
  </si>
  <si>
    <t>Gianni</t>
  </si>
  <si>
    <t>Sut</t>
  </si>
  <si>
    <t>Gibson</t>
  </si>
  <si>
    <t>Pham</t>
  </si>
  <si>
    <t>Mohammed</t>
  </si>
  <si>
    <t>Gordon</t>
  </si>
  <si>
    <t>Sun</t>
  </si>
  <si>
    <t>Guangmeng</t>
  </si>
  <si>
    <t>Gyoungtae</t>
  </si>
  <si>
    <t>Syed</t>
  </si>
  <si>
    <t>HANCHEN</t>
  </si>
  <si>
    <t>LI</t>
  </si>
  <si>
    <t>Hania</t>
  </si>
  <si>
    <t>Amjad</t>
  </si>
  <si>
    <t>Hao</t>
  </si>
  <si>
    <t>Haocong</t>
  </si>
  <si>
    <t>WU</t>
  </si>
  <si>
    <t>Haoming</t>
  </si>
  <si>
    <t>Haoyang</t>
  </si>
  <si>
    <t>Lin</t>
  </si>
  <si>
    <t>harkamaldeep</t>
  </si>
  <si>
    <t>kaur</t>
  </si>
  <si>
    <t>Haya</t>
  </si>
  <si>
    <t>Kaiyum</t>
  </si>
  <si>
    <t>Helen</t>
  </si>
  <si>
    <t>Gilmore</t>
  </si>
  <si>
    <t>Henry</t>
  </si>
  <si>
    <t>Chinchen</t>
  </si>
  <si>
    <t>Heon</t>
  </si>
  <si>
    <t>Heondong</t>
  </si>
  <si>
    <t>hinKwan</t>
  </si>
  <si>
    <t>See</t>
  </si>
  <si>
    <t>Hongjin</t>
  </si>
  <si>
    <t>Ahn</t>
  </si>
  <si>
    <t>Hongkai</t>
  </si>
  <si>
    <t>Xu</t>
  </si>
  <si>
    <t>Huilin</t>
  </si>
  <si>
    <t>huixue</t>
  </si>
  <si>
    <t>cai</t>
  </si>
  <si>
    <t>Hyeonhee</t>
  </si>
  <si>
    <t>Isaac</t>
  </si>
  <si>
    <t>So</t>
  </si>
  <si>
    <t>Jack</t>
  </si>
  <si>
    <t>Lording</t>
  </si>
  <si>
    <t>Jake</t>
  </si>
  <si>
    <t>Manickam</t>
  </si>
  <si>
    <t>James</t>
  </si>
  <si>
    <t>Conn</t>
  </si>
  <si>
    <t>Oxford</t>
  </si>
  <si>
    <t>Jamie</t>
  </si>
  <si>
    <t>Mackay</t>
  </si>
  <si>
    <t>Jannik</t>
  </si>
  <si>
    <t>Mathias</t>
  </si>
  <si>
    <t>Jared</t>
  </si>
  <si>
    <t>Paulsen</t>
  </si>
  <si>
    <t>Wunsch</t>
  </si>
  <si>
    <t>Jasmine</t>
  </si>
  <si>
    <t>Jason</t>
  </si>
  <si>
    <t>Cai</t>
  </si>
  <si>
    <t>Jayden</t>
  </si>
  <si>
    <t>Krieg</t>
  </si>
  <si>
    <t>Jayke</t>
  </si>
  <si>
    <t>Small</t>
  </si>
  <si>
    <t>Jennifer</t>
  </si>
  <si>
    <t>Nesan</t>
  </si>
  <si>
    <t>Jenny</t>
  </si>
  <si>
    <t>jeongmin</t>
  </si>
  <si>
    <t>hong</t>
  </si>
  <si>
    <t>JESSICA</t>
  </si>
  <si>
    <t>SETIJADI</t>
  </si>
  <si>
    <t>Ji</t>
  </si>
  <si>
    <t>Huiwen</t>
  </si>
  <si>
    <t>JIACHENG</t>
  </si>
  <si>
    <t>JIAHUI</t>
  </si>
  <si>
    <t>JIANG</t>
  </si>
  <si>
    <t>Jiamao</t>
  </si>
  <si>
    <t>Ye</t>
  </si>
  <si>
    <t>Jiaming</t>
  </si>
  <si>
    <t>Yang</t>
  </si>
  <si>
    <t>Jianan</t>
  </si>
  <si>
    <t>ZHANG</t>
  </si>
  <si>
    <t>Jianyi</t>
  </si>
  <si>
    <t>Jiaqi</t>
  </si>
  <si>
    <t>JIARONG</t>
  </si>
  <si>
    <t>GU</t>
  </si>
  <si>
    <t>Jiarong</t>
  </si>
  <si>
    <t>TONG</t>
  </si>
  <si>
    <t>Jiayi</t>
  </si>
  <si>
    <t>JIAYI</t>
  </si>
  <si>
    <t>YAO</t>
  </si>
  <si>
    <t>Jihane</t>
  </si>
  <si>
    <t>Mansour</t>
  </si>
  <si>
    <t>Jillian</t>
  </si>
  <si>
    <t>Manalo</t>
  </si>
  <si>
    <t>Jing</t>
  </si>
  <si>
    <t>JINGWEN</t>
  </si>
  <si>
    <t>LAN</t>
  </si>
  <si>
    <t>Hui</t>
  </si>
  <si>
    <t>Jinhe</t>
  </si>
  <si>
    <t>Joanne</t>
  </si>
  <si>
    <t>Alshafii</t>
  </si>
  <si>
    <t>Job-Russel</t>
  </si>
  <si>
    <t>Tunge</t>
  </si>
  <si>
    <t>John</t>
  </si>
  <si>
    <t>Cleaves</t>
  </si>
  <si>
    <t>Davidson</t>
  </si>
  <si>
    <t>Jonathan</t>
  </si>
  <si>
    <t>Peterson</t>
  </si>
  <si>
    <t>Jones</t>
  </si>
  <si>
    <t>jooho</t>
  </si>
  <si>
    <t>lee</t>
  </si>
  <si>
    <t>Jordan</t>
  </si>
  <si>
    <t>Grillo</t>
  </si>
  <si>
    <t>Mirels</t>
  </si>
  <si>
    <t>Joseph</t>
  </si>
  <si>
    <t>Carbo</t>
  </si>
  <si>
    <t>Joshua</t>
  </si>
  <si>
    <t>Sutedjo</t>
  </si>
  <si>
    <t>Jugraj</t>
  </si>
  <si>
    <t>Julia</t>
  </si>
  <si>
    <t>JUNJIE</t>
  </si>
  <si>
    <t>GUO</t>
  </si>
  <si>
    <t>JUNTAO</t>
  </si>
  <si>
    <t>CHENG</t>
  </si>
  <si>
    <t>JUNZI</t>
  </si>
  <si>
    <t>LIU</t>
  </si>
  <si>
    <t>Justin</t>
  </si>
  <si>
    <t>Thang</t>
  </si>
  <si>
    <t>Kailin</t>
  </si>
  <si>
    <t>Xing</t>
  </si>
  <si>
    <t>kanglin</t>
  </si>
  <si>
    <t>zhu</t>
  </si>
  <si>
    <t>Karina</t>
  </si>
  <si>
    <t>Jimenez</t>
  </si>
  <si>
    <t>Katrina</t>
  </si>
  <si>
    <t>Lu</t>
  </si>
  <si>
    <t>Kedun</t>
  </si>
  <si>
    <t>Keerthana</t>
  </si>
  <si>
    <t>Mohan</t>
  </si>
  <si>
    <t>Kendall</t>
  </si>
  <si>
    <t>Garald</t>
  </si>
  <si>
    <t>Keren</t>
  </si>
  <si>
    <t>Kevin</t>
  </si>
  <si>
    <t>Supangat</t>
  </si>
  <si>
    <t>kexin</t>
  </si>
  <si>
    <t>liu</t>
  </si>
  <si>
    <t>Keyan</t>
  </si>
  <si>
    <t>Breen</t>
  </si>
  <si>
    <t>Kha</t>
  </si>
  <si>
    <t>Kisanth</t>
  </si>
  <si>
    <t>Ragavan</t>
  </si>
  <si>
    <t>Kristofer</t>
  </si>
  <si>
    <t>Gadista</t>
  </si>
  <si>
    <t>KUENHEE</t>
  </si>
  <si>
    <t>HAN</t>
  </si>
  <si>
    <t>Lai</t>
  </si>
  <si>
    <t>Lanshi</t>
  </si>
  <si>
    <t>Larissa</t>
  </si>
  <si>
    <t>Kirchberger</t>
  </si>
  <si>
    <t>Laura</t>
  </si>
  <si>
    <t>Bailey</t>
  </si>
  <si>
    <t>Dundas</t>
  </si>
  <si>
    <t>Lauren</t>
  </si>
  <si>
    <t>Porreca</t>
  </si>
  <si>
    <t>Lawrence</t>
  </si>
  <si>
    <t>Liam</t>
  </si>
  <si>
    <t>Appleby</t>
  </si>
  <si>
    <t>Northridge</t>
  </si>
  <si>
    <t>Yu</t>
  </si>
  <si>
    <t>Lily</t>
  </si>
  <si>
    <t>Davies</t>
  </si>
  <si>
    <t>Stanhope</t>
  </si>
  <si>
    <t>LIN</t>
  </si>
  <si>
    <t>YONGNI</t>
  </si>
  <si>
    <t>Linglan</t>
  </si>
  <si>
    <t>YANG</t>
  </si>
  <si>
    <t>Linhan</t>
  </si>
  <si>
    <t>Liqun</t>
  </si>
  <si>
    <t>ZENG</t>
  </si>
  <si>
    <t>Lisa</t>
  </si>
  <si>
    <t>Su</t>
  </si>
  <si>
    <t>lixing</t>
  </si>
  <si>
    <t>xia</t>
  </si>
  <si>
    <t>Lliam</t>
  </si>
  <si>
    <t>Harper</t>
  </si>
  <si>
    <t>Louise</t>
  </si>
  <si>
    <t>Salaa</t>
  </si>
  <si>
    <t>Thung-Winata</t>
  </si>
  <si>
    <t>Luke</t>
  </si>
  <si>
    <t>Breytenbach</t>
  </si>
  <si>
    <t>Luoqi</t>
  </si>
  <si>
    <t>FAN</t>
  </si>
  <si>
    <t>Madeleine</t>
  </si>
  <si>
    <t>Laugesen</t>
  </si>
  <si>
    <t>Madeline</t>
  </si>
  <si>
    <t>Thompson</t>
  </si>
  <si>
    <t>Tjahjadi</t>
  </si>
  <si>
    <t>Maharshi</t>
  </si>
  <si>
    <t>Sarvaiya</t>
  </si>
  <si>
    <t>Mai</t>
  </si>
  <si>
    <t>Maja</t>
  </si>
  <si>
    <t>Dunimaglovska</t>
  </si>
  <si>
    <t>Maliha</t>
  </si>
  <si>
    <t>Tasfia</t>
  </si>
  <si>
    <t>Maolin</t>
  </si>
  <si>
    <t>Zang</t>
  </si>
  <si>
    <t>Maria</t>
  </si>
  <si>
    <t>Jarlmo</t>
  </si>
  <si>
    <t>Mark</t>
  </si>
  <si>
    <t>Munasinghe</t>
  </si>
  <si>
    <t>Matthew</t>
  </si>
  <si>
    <t>Furness</t>
  </si>
  <si>
    <t>Severino</t>
  </si>
  <si>
    <t>Max</t>
  </si>
  <si>
    <t>Chao</t>
  </si>
  <si>
    <t>Maxwell</t>
  </si>
  <si>
    <t>Turner</t>
  </si>
  <si>
    <t>Mengxue</t>
  </si>
  <si>
    <t>Au</t>
  </si>
  <si>
    <t>Barker</t>
  </si>
  <si>
    <t>Chun</t>
  </si>
  <si>
    <t>Houston</t>
  </si>
  <si>
    <t>Saleh</t>
  </si>
  <si>
    <t>Sorbello</t>
  </si>
  <si>
    <t>Wu</t>
  </si>
  <si>
    <t>minglu</t>
  </si>
  <si>
    <t>shao</t>
  </si>
  <si>
    <t>Mingyan</t>
  </si>
  <si>
    <t>Liu</t>
  </si>
  <si>
    <t>Mingyu</t>
  </si>
  <si>
    <t>Mitchell</t>
  </si>
  <si>
    <t>Antonio</t>
  </si>
  <si>
    <t>Cooper</t>
  </si>
  <si>
    <t>Ferguson</t>
  </si>
  <si>
    <t>Haddad</t>
  </si>
  <si>
    <t>Moin</t>
  </si>
  <si>
    <t>Uddin</t>
  </si>
  <si>
    <t>Mudit</t>
  </si>
  <si>
    <t>Handa</t>
  </si>
  <si>
    <t>Muhammad</t>
  </si>
  <si>
    <t>Ismail</t>
  </si>
  <si>
    <t>Dai</t>
  </si>
  <si>
    <t>Nabil</t>
  </si>
  <si>
    <t>Bardouh</t>
  </si>
  <si>
    <t>Nael</t>
  </si>
  <si>
    <t>Mustafa</t>
  </si>
  <si>
    <t>Nalen</t>
  </si>
  <si>
    <t>Kin</t>
  </si>
  <si>
    <t>Nathan</t>
  </si>
  <si>
    <t>NEGIN</t>
  </si>
  <si>
    <t>REZAEI</t>
  </si>
  <si>
    <t>Nelly</t>
  </si>
  <si>
    <t>Mutamba</t>
  </si>
  <si>
    <t>Nicolas</t>
  </si>
  <si>
    <t>Morfuni</t>
  </si>
  <si>
    <t>Nicole</t>
  </si>
  <si>
    <t>Marcus</t>
  </si>
  <si>
    <t>Ranzolin</t>
  </si>
  <si>
    <t>Niko</t>
  </si>
  <si>
    <t>Roqueza</t>
  </si>
  <si>
    <t>Olakunle</t>
  </si>
  <si>
    <t>Olivia</t>
  </si>
  <si>
    <t>Antonelli</t>
  </si>
  <si>
    <t>Oni</t>
  </si>
  <si>
    <t>Panchami</t>
  </si>
  <si>
    <t>Pandey</t>
  </si>
  <si>
    <t>Pannha</t>
  </si>
  <si>
    <t>MEN</t>
  </si>
  <si>
    <t>panpan</t>
  </si>
  <si>
    <t>Brewer</t>
  </si>
  <si>
    <t>Harris</t>
  </si>
  <si>
    <t>McWhinney</t>
  </si>
  <si>
    <t>Pauline</t>
  </si>
  <si>
    <t>Villanueva</t>
  </si>
  <si>
    <t>PEILIN</t>
  </si>
  <si>
    <t>ZHAO</t>
  </si>
  <si>
    <t>PENG</t>
  </si>
  <si>
    <t>XU</t>
  </si>
  <si>
    <t>Peter</t>
  </si>
  <si>
    <t>Than</t>
  </si>
  <si>
    <t>Philip</t>
  </si>
  <si>
    <t>Piers</t>
  </si>
  <si>
    <t>Carroll</t>
  </si>
  <si>
    <t>Praneet</t>
  </si>
  <si>
    <t>Gosai</t>
  </si>
  <si>
    <t>Puiyue</t>
  </si>
  <si>
    <t>TAM</t>
  </si>
  <si>
    <t>Qi</t>
  </si>
  <si>
    <t>Qian</t>
  </si>
  <si>
    <t>CHEN</t>
  </si>
  <si>
    <t>Qianhao</t>
  </si>
  <si>
    <t>Cao</t>
  </si>
  <si>
    <t>Qiaori</t>
  </si>
  <si>
    <t>Hu</t>
  </si>
  <si>
    <t>Qichen</t>
  </si>
  <si>
    <t>BAO</t>
  </si>
  <si>
    <t>QIONG</t>
  </si>
  <si>
    <t>LIAO</t>
  </si>
  <si>
    <t>Queqi</t>
  </si>
  <si>
    <t>Raahul</t>
  </si>
  <si>
    <t>Anura</t>
  </si>
  <si>
    <t>Rachel</t>
  </si>
  <si>
    <t>Abla</t>
  </si>
  <si>
    <t>Raghav</t>
  </si>
  <si>
    <t>Sareen</t>
  </si>
  <si>
    <t>Rebecca</t>
  </si>
  <si>
    <t>Kidis</t>
  </si>
  <si>
    <t>Rhiannon</t>
  </si>
  <si>
    <t>Price</t>
  </si>
  <si>
    <t>Roberto</t>
  </si>
  <si>
    <t>Setiadi</t>
  </si>
  <si>
    <t>Roger</t>
  </si>
  <si>
    <t>Romy</t>
  </si>
  <si>
    <t>Daher</t>
  </si>
  <si>
    <t>Roseland</t>
  </si>
  <si>
    <t>Rui</t>
  </si>
  <si>
    <t>Zhao</t>
  </si>
  <si>
    <t>Runqun</t>
  </si>
  <si>
    <t>XIA</t>
  </si>
  <si>
    <t>Ruolan</t>
  </si>
  <si>
    <t>You</t>
  </si>
  <si>
    <t>RUOYU</t>
  </si>
  <si>
    <t>CAO</t>
  </si>
  <si>
    <t>Ryan</t>
  </si>
  <si>
    <t>Gallaty</t>
  </si>
  <si>
    <t>Wherrett</t>
  </si>
  <si>
    <t>Sabrina</t>
  </si>
  <si>
    <t>Truong</t>
  </si>
  <si>
    <t>Saleha</t>
  </si>
  <si>
    <t>Rahmani</t>
  </si>
  <si>
    <t>Sales</t>
  </si>
  <si>
    <t>Record</t>
  </si>
  <si>
    <t>Hernandez</t>
  </si>
  <si>
    <t>Sanghoon</t>
  </si>
  <si>
    <t>Han</t>
  </si>
  <si>
    <t>Sangryul</t>
  </si>
  <si>
    <t>AN</t>
  </si>
  <si>
    <t>Sara</t>
  </si>
  <si>
    <t>Sarah</t>
  </si>
  <si>
    <t>Zhu</t>
  </si>
  <si>
    <t>Cole</t>
  </si>
  <si>
    <t>Sean</t>
  </si>
  <si>
    <t>Seang</t>
  </si>
  <si>
    <t>Phoung</t>
  </si>
  <si>
    <t>Sella</t>
  </si>
  <si>
    <t>Veronica</t>
  </si>
  <si>
    <t>ser-young</t>
  </si>
  <si>
    <t>Ko</t>
  </si>
  <si>
    <t>Shannan</t>
  </si>
  <si>
    <t>O'Donnell</t>
  </si>
  <si>
    <t>Shannon</t>
  </si>
  <si>
    <t>Brass</t>
  </si>
  <si>
    <t>Shaoyan</t>
  </si>
  <si>
    <t>Ouyang</t>
  </si>
  <si>
    <t>Sharon</t>
  </si>
  <si>
    <t>Galdas</t>
  </si>
  <si>
    <t>SHIHAO</t>
  </si>
  <si>
    <t>SHIHUA</t>
  </si>
  <si>
    <t>shihui</t>
  </si>
  <si>
    <t>zhao</t>
  </si>
  <si>
    <t>Shiman</t>
  </si>
  <si>
    <t>Shiqi</t>
  </si>
  <si>
    <t>Gao</t>
  </si>
  <si>
    <t>SHIQI</t>
  </si>
  <si>
    <t>LIANG</t>
  </si>
  <si>
    <t>shiqian</t>
  </si>
  <si>
    <t>Shourhoung</t>
  </si>
  <si>
    <t>Taing</t>
  </si>
  <si>
    <t>Shuaiguojia</t>
  </si>
  <si>
    <t>SHUDI</t>
  </si>
  <si>
    <t>Shuning</t>
  </si>
  <si>
    <t>Qu</t>
  </si>
  <si>
    <t>Sibo</t>
  </si>
  <si>
    <t>Dong</t>
  </si>
  <si>
    <t>Sidi</t>
  </si>
  <si>
    <t>Simon</t>
  </si>
  <si>
    <t>He</t>
  </si>
  <si>
    <t>Siofilisi</t>
  </si>
  <si>
    <t>Sikalu</t>
  </si>
  <si>
    <t>Sivsork</t>
  </si>
  <si>
    <t>Kouch</t>
  </si>
  <si>
    <t>SIXIN</t>
  </si>
  <si>
    <t>Cha</t>
  </si>
  <si>
    <t>Sophia</t>
  </si>
  <si>
    <t>Sovandara</t>
  </si>
  <si>
    <t>Ly</t>
  </si>
  <si>
    <t>Stephanie</t>
  </si>
  <si>
    <t>Hannell</t>
  </si>
  <si>
    <t>Liesure</t>
  </si>
  <si>
    <t>Stuart</t>
  </si>
  <si>
    <t>Marshall</t>
  </si>
  <si>
    <t>Sunny</t>
  </si>
  <si>
    <t>Grewal</t>
  </si>
  <si>
    <t>Tamim</t>
  </si>
  <si>
    <t>Afif</t>
  </si>
  <si>
    <t>Liddicoat</t>
  </si>
  <si>
    <t>TAO</t>
  </si>
  <si>
    <t>Tara</t>
  </si>
  <si>
    <t>Duncan</t>
  </si>
  <si>
    <t>Tenzin</t>
  </si>
  <si>
    <t>Datsa-Tsang</t>
  </si>
  <si>
    <t>Tharshan</t>
  </si>
  <si>
    <t>Nanthakumar</t>
  </si>
  <si>
    <t>Theresa</t>
  </si>
  <si>
    <t>Vu</t>
  </si>
  <si>
    <t>Thomas</t>
  </si>
  <si>
    <t>Easey</t>
  </si>
  <si>
    <t>Ellis</t>
  </si>
  <si>
    <t>Mccarthy</t>
  </si>
  <si>
    <t>Torres</t>
  </si>
  <si>
    <t>TIAN</t>
  </si>
  <si>
    <t>SUI</t>
  </si>
  <si>
    <t>Tiffany</t>
  </si>
  <si>
    <t>Browne</t>
  </si>
  <si>
    <t>Timothy</t>
  </si>
  <si>
    <t>Man</t>
  </si>
  <si>
    <t>Wyllie</t>
  </si>
  <si>
    <t>Tj</t>
  </si>
  <si>
    <t>DeStefano</t>
  </si>
  <si>
    <t>Touqi</t>
  </si>
  <si>
    <t>Tazwar</t>
  </si>
  <si>
    <t>Trang</t>
  </si>
  <si>
    <t>Vo</t>
  </si>
  <si>
    <t>Tszho</t>
  </si>
  <si>
    <t>TSZYAN</t>
  </si>
  <si>
    <t>SO</t>
  </si>
  <si>
    <t>TRINH</t>
  </si>
  <si>
    <t>Vijay</t>
  </si>
  <si>
    <t>Narayana</t>
  </si>
  <si>
    <t>Vincent</t>
  </si>
  <si>
    <t>Wafa</t>
  </si>
  <si>
    <t>Forqan</t>
  </si>
  <si>
    <t>waleed</t>
  </si>
  <si>
    <t>iftikhar</t>
  </si>
  <si>
    <t>Wanghaohai</t>
  </si>
  <si>
    <t>Zou</t>
  </si>
  <si>
    <t>wangying</t>
  </si>
  <si>
    <t>ma</t>
  </si>
  <si>
    <t>Wanxin</t>
  </si>
  <si>
    <t>WANYU</t>
  </si>
  <si>
    <t>wei</t>
  </si>
  <si>
    <t>xu</t>
  </si>
  <si>
    <t>Wenting</t>
  </si>
  <si>
    <t>Wenyang</t>
  </si>
  <si>
    <t>wenyi</t>
  </si>
  <si>
    <t>ou</t>
  </si>
  <si>
    <t>William</t>
  </si>
  <si>
    <t>McMurray</t>
  </si>
  <si>
    <t>Pan</t>
  </si>
  <si>
    <t>Tampubolon</t>
  </si>
  <si>
    <t>Zhong</t>
  </si>
  <si>
    <t>Wonkwon</t>
  </si>
  <si>
    <t>Yuanjia(Don)</t>
  </si>
  <si>
    <t>Xavier</t>
  </si>
  <si>
    <t>Rego</t>
  </si>
  <si>
    <t>xiaowei</t>
  </si>
  <si>
    <t>shi</t>
  </si>
  <si>
    <t>Xiaoyi</t>
  </si>
  <si>
    <t>xiaoyu</t>
  </si>
  <si>
    <t>Xiaoyu</t>
  </si>
  <si>
    <t>Xin</t>
  </si>
  <si>
    <t>Hua</t>
  </si>
  <si>
    <t>XINLING</t>
  </si>
  <si>
    <t>Xinyu</t>
  </si>
  <si>
    <t>Xinyuan</t>
  </si>
  <si>
    <t>ZHENG</t>
  </si>
  <si>
    <t>Xuanqi</t>
  </si>
  <si>
    <t>xudong</t>
  </si>
  <si>
    <t>shangguan</t>
  </si>
  <si>
    <t>Xuefei</t>
  </si>
  <si>
    <t>YADNA</t>
  </si>
  <si>
    <t>HIRANI</t>
  </si>
  <si>
    <t>Yadong</t>
  </si>
  <si>
    <t>yalan</t>
  </si>
  <si>
    <t>Yuan</t>
  </si>
  <si>
    <t>Yan</t>
  </si>
  <si>
    <t>LINGTONG</t>
  </si>
  <si>
    <t>Yaping</t>
  </si>
  <si>
    <t>Yifei</t>
  </si>
  <si>
    <t>ZHOU</t>
  </si>
  <si>
    <t>Yifeng</t>
  </si>
  <si>
    <t>Yihan</t>
  </si>
  <si>
    <t>Gu</t>
  </si>
  <si>
    <t>YINGYING</t>
  </si>
  <si>
    <t>Yisha</t>
  </si>
  <si>
    <t>YU</t>
  </si>
  <si>
    <t>PEI</t>
  </si>
  <si>
    <t>YUAN</t>
  </si>
  <si>
    <t>GAO</t>
  </si>
  <si>
    <t>Yuanshuang</t>
  </si>
  <si>
    <t>Yuchen</t>
  </si>
  <si>
    <t>Jiang</t>
  </si>
  <si>
    <t>YUE</t>
  </si>
  <si>
    <t>REN</t>
  </si>
  <si>
    <t>WANG</t>
  </si>
  <si>
    <t>Yuesheng</t>
  </si>
  <si>
    <t>YUFENG</t>
  </si>
  <si>
    <t>CUI</t>
  </si>
  <si>
    <t>Yu-Hsuan</t>
  </si>
  <si>
    <t>yujie</t>
  </si>
  <si>
    <t>Yujin</t>
  </si>
  <si>
    <t>YULING</t>
  </si>
  <si>
    <t>YULONG</t>
  </si>
  <si>
    <t>SHI</t>
  </si>
  <si>
    <t>Yungil</t>
  </si>
  <si>
    <t>Yunyi</t>
  </si>
  <si>
    <t>YUQIAO</t>
  </si>
  <si>
    <t>YUQING</t>
  </si>
  <si>
    <t>yuting</t>
  </si>
  <si>
    <t>huang</t>
  </si>
  <si>
    <t>YUTING</t>
  </si>
  <si>
    <t>ZHONG</t>
  </si>
  <si>
    <t>YUTONG</t>
  </si>
  <si>
    <t>Yuxiang</t>
  </si>
  <si>
    <t>Yuxuan</t>
  </si>
  <si>
    <t>Zhou</t>
  </si>
  <si>
    <t>Yuze</t>
  </si>
  <si>
    <t>Zachary</t>
  </si>
  <si>
    <t>Shanahan</t>
  </si>
  <si>
    <t>zahab</t>
  </si>
  <si>
    <t>makhdoom</t>
  </si>
  <si>
    <t>Zehua</t>
  </si>
  <si>
    <t>HUANNG</t>
  </si>
  <si>
    <t>zejin</t>
  </si>
  <si>
    <t>cheng</t>
  </si>
  <si>
    <t>ZEPENG</t>
  </si>
  <si>
    <t>PAN</t>
  </si>
  <si>
    <t>ZESHENG</t>
  </si>
  <si>
    <t>Guanmengyue</t>
  </si>
  <si>
    <t>ZhenBang</t>
  </si>
  <si>
    <t>Shang</t>
  </si>
  <si>
    <t>ZHENFEI</t>
  </si>
  <si>
    <t>yupeng</t>
  </si>
  <si>
    <t>ZHIYU</t>
  </si>
  <si>
    <t>Junhui</t>
  </si>
  <si>
    <t>Nanxue</t>
  </si>
  <si>
    <t>Zicheng</t>
  </si>
  <si>
    <t>zihan</t>
  </si>
  <si>
    <t>xing</t>
  </si>
  <si>
    <t>Zihui</t>
  </si>
  <si>
    <t>Zijian</t>
  </si>
  <si>
    <t>Ziliang</t>
  </si>
  <si>
    <t>ZIMING</t>
  </si>
  <si>
    <t>SONG</t>
  </si>
  <si>
    <t>ziqi</t>
  </si>
  <si>
    <t>deng</t>
  </si>
  <si>
    <t>ZIWEI</t>
  </si>
  <si>
    <t>Ziyun</t>
  </si>
  <si>
    <t>zuhui</t>
  </si>
  <si>
    <t>Tony</t>
  </si>
  <si>
    <t>Student ID</t>
  </si>
  <si>
    <t>First Name</t>
  </si>
  <si>
    <t>Surname</t>
  </si>
  <si>
    <t>Practical</t>
  </si>
  <si>
    <t>Term Test</t>
  </si>
  <si>
    <t>Final Mark</t>
  </si>
  <si>
    <t>978975/17</t>
  </si>
  <si>
    <t>595034/17</t>
  </si>
  <si>
    <t>593589/16</t>
  </si>
  <si>
    <t>335535/16</t>
  </si>
  <si>
    <t>279414/16</t>
  </si>
  <si>
    <t>866042/17</t>
  </si>
  <si>
    <t>653588/17</t>
  </si>
  <si>
    <t>631456/16</t>
  </si>
  <si>
    <t>713173/17</t>
  </si>
  <si>
    <t>684300/17</t>
  </si>
  <si>
    <t>654452/17</t>
  </si>
  <si>
    <t>921531/17</t>
  </si>
  <si>
    <t>587651/17</t>
  </si>
  <si>
    <t>628625/16</t>
  </si>
  <si>
    <t>285082/17</t>
  </si>
  <si>
    <t>467225/16</t>
  </si>
  <si>
    <t>618018/17</t>
  </si>
  <si>
    <t>559917/17</t>
  </si>
  <si>
    <t>308236/17</t>
  </si>
  <si>
    <t>584237/17</t>
  </si>
  <si>
    <t>039204/17</t>
  </si>
  <si>
    <t>867030/16</t>
  </si>
  <si>
    <t>629648/17</t>
  </si>
  <si>
    <t>558341/16</t>
  </si>
  <si>
    <t>593961/17</t>
  </si>
  <si>
    <t>553722/16</t>
  </si>
  <si>
    <t>588801/16</t>
  </si>
  <si>
    <t>670109/16</t>
  </si>
  <si>
    <t>242324/17</t>
  </si>
  <si>
    <t>593511/17</t>
  </si>
  <si>
    <t>617522/16</t>
  </si>
  <si>
    <t>063830/16</t>
  </si>
  <si>
    <t>589243/16</t>
  </si>
  <si>
    <t>631693/16</t>
  </si>
  <si>
    <t>565526/16</t>
  </si>
  <si>
    <t>103674/17</t>
  </si>
  <si>
    <t>752121/17</t>
  </si>
  <si>
    <t>499422/17</t>
  </si>
  <si>
    <t>623550/16</t>
  </si>
  <si>
    <t>653987/16</t>
  </si>
  <si>
    <t>626142/17</t>
  </si>
  <si>
    <t>651074/16</t>
  </si>
  <si>
    <t>311156/17</t>
  </si>
  <si>
    <t>583788/16</t>
  </si>
  <si>
    <t>598009/16</t>
  </si>
  <si>
    <t>553757/17</t>
  </si>
  <si>
    <t>769594/17</t>
  </si>
  <si>
    <t>280552/16</t>
  </si>
  <si>
    <t>559909/16</t>
  </si>
  <si>
    <t>410378/16</t>
  </si>
  <si>
    <t>628986/16</t>
  </si>
  <si>
    <t>014775/16</t>
  </si>
  <si>
    <t>981542/17</t>
  </si>
  <si>
    <t>647581/16</t>
  </si>
  <si>
    <t>039212/16</t>
  </si>
  <si>
    <t>675798/17</t>
  </si>
  <si>
    <t>926855/16</t>
  </si>
  <si>
    <t>048998/16</t>
  </si>
  <si>
    <t>553986/17</t>
  </si>
  <si>
    <t>563159/17</t>
  </si>
  <si>
    <t>695019/16</t>
  </si>
  <si>
    <t>617720/17</t>
  </si>
  <si>
    <t>557469/17</t>
  </si>
  <si>
    <t>558600/17</t>
  </si>
  <si>
    <t>672012/17</t>
  </si>
  <si>
    <t>848699/17</t>
  </si>
  <si>
    <t>678149/17</t>
  </si>
  <si>
    <t>627327/16</t>
  </si>
  <si>
    <t>636504/16</t>
  </si>
  <si>
    <t>684041/17</t>
  </si>
  <si>
    <t>907504/16</t>
  </si>
  <si>
    <t>993567/16</t>
  </si>
  <si>
    <t>577318/17</t>
  </si>
  <si>
    <t>554087/17</t>
  </si>
  <si>
    <t>588429/16</t>
  </si>
  <si>
    <t>803709/16</t>
  </si>
  <si>
    <t>855497/17</t>
  </si>
  <si>
    <t>771548/16</t>
  </si>
  <si>
    <t>621228/16</t>
  </si>
  <si>
    <t>747691/17</t>
  </si>
  <si>
    <t>707602/17</t>
  </si>
  <si>
    <t>026595/16</t>
  </si>
  <si>
    <t>614454/16</t>
  </si>
  <si>
    <t>558961/16</t>
  </si>
  <si>
    <t>892632/17</t>
  </si>
  <si>
    <t>592272/17</t>
  </si>
  <si>
    <t>587813/17</t>
  </si>
  <si>
    <t>443040/17</t>
  </si>
  <si>
    <t>591179/16</t>
  </si>
  <si>
    <t>584822/16</t>
  </si>
  <si>
    <t>711561/16</t>
  </si>
  <si>
    <t>013264/16</t>
  </si>
  <si>
    <t>928777/17</t>
  </si>
  <si>
    <t>941699/17</t>
  </si>
  <si>
    <t>027966/17</t>
  </si>
  <si>
    <t>507573/16</t>
  </si>
  <si>
    <t>476805/17</t>
  </si>
  <si>
    <t>038631/16</t>
  </si>
  <si>
    <t>056583/17</t>
  </si>
  <si>
    <t>592620/16</t>
  </si>
  <si>
    <t>749090/17</t>
  </si>
  <si>
    <t>572336/17</t>
  </si>
  <si>
    <t>158327/17</t>
  </si>
  <si>
    <t>597266/16</t>
  </si>
  <si>
    <t>588399/17</t>
  </si>
  <si>
    <t>675836/16</t>
  </si>
  <si>
    <t>191878/16</t>
  </si>
  <si>
    <t>634722/17</t>
  </si>
  <si>
    <t>269079/16</t>
  </si>
  <si>
    <t>729088/16</t>
  </si>
  <si>
    <t>719791/16</t>
  </si>
  <si>
    <t>573626/17</t>
  </si>
  <si>
    <t>935455/17</t>
  </si>
  <si>
    <t>981496/17</t>
  </si>
  <si>
    <t>854419/17</t>
  </si>
  <si>
    <t>592078/16</t>
  </si>
  <si>
    <t>029608/16</t>
  </si>
  <si>
    <t>949316/16</t>
  </si>
  <si>
    <t>766633/16</t>
  </si>
  <si>
    <t>015399/17</t>
  </si>
  <si>
    <t>053401/17</t>
  </si>
  <si>
    <t>676212/16</t>
  </si>
  <si>
    <t>911176/16</t>
  </si>
  <si>
    <t>591748/17</t>
  </si>
  <si>
    <t>029233/17</t>
  </si>
  <si>
    <t>855520/17</t>
  </si>
  <si>
    <t>670605/16</t>
  </si>
  <si>
    <t>099765/17</t>
  </si>
  <si>
    <t>588593/17</t>
  </si>
  <si>
    <t>410386/17</t>
  </si>
  <si>
    <t>591438/16</t>
  </si>
  <si>
    <t>561008/17</t>
  </si>
  <si>
    <t>629938/17</t>
  </si>
  <si>
    <t>747055/17</t>
  </si>
  <si>
    <t>747721/16</t>
  </si>
  <si>
    <t>610181/17</t>
  </si>
  <si>
    <t>769245/16</t>
  </si>
  <si>
    <t>595190/17</t>
  </si>
  <si>
    <t>626858/16</t>
  </si>
  <si>
    <t>576052/16</t>
  </si>
  <si>
    <t>588798/17</t>
  </si>
  <si>
    <t>588143/16</t>
  </si>
  <si>
    <t>648677/17</t>
  </si>
  <si>
    <t>833543/17</t>
  </si>
  <si>
    <t>294863/16</t>
  </si>
  <si>
    <t>573073/17</t>
  </si>
  <si>
    <t>747802/16</t>
  </si>
  <si>
    <t>603940/17</t>
  </si>
  <si>
    <t>591020/16</t>
  </si>
  <si>
    <t>284256/16</t>
  </si>
  <si>
    <t>681034/16</t>
  </si>
  <si>
    <t>943636/16</t>
  </si>
  <si>
    <t>619774/17</t>
  </si>
  <si>
    <t>743447/17</t>
  </si>
  <si>
    <t>482348/16</t>
  </si>
  <si>
    <t>666612/16</t>
  </si>
  <si>
    <t>609892/17</t>
  </si>
  <si>
    <t>565119/16</t>
  </si>
  <si>
    <t>680747/16</t>
  </si>
  <si>
    <t>054742/16</t>
  </si>
  <si>
    <t>573634/16</t>
  </si>
  <si>
    <t>589220/17</t>
  </si>
  <si>
    <t>926456/16</t>
  </si>
  <si>
    <t>573081/17</t>
  </si>
  <si>
    <t>624670/17</t>
  </si>
  <si>
    <t>017774/16</t>
  </si>
  <si>
    <t>575552/16</t>
  </si>
  <si>
    <t>628889/16</t>
  </si>
  <si>
    <t>875653/16</t>
  </si>
  <si>
    <t>852978/16</t>
  </si>
  <si>
    <t>982433/16</t>
  </si>
  <si>
    <t>475244/17</t>
  </si>
  <si>
    <t>612915/16</t>
  </si>
  <si>
    <t>303846/17</t>
  </si>
  <si>
    <t>566255/17</t>
  </si>
  <si>
    <t>666586/17</t>
  </si>
  <si>
    <t>577001/16</t>
  </si>
  <si>
    <t>751990/16</t>
  </si>
  <si>
    <t>590253/17</t>
  </si>
  <si>
    <t>555415/17</t>
  </si>
  <si>
    <t>284663/17</t>
  </si>
  <si>
    <t>674309/17</t>
  </si>
  <si>
    <t>671652/17</t>
  </si>
  <si>
    <t>585071/17</t>
  </si>
  <si>
    <t>816634/16</t>
  </si>
  <si>
    <t>956521/16</t>
  </si>
  <si>
    <t>001185/17</t>
  </si>
  <si>
    <t>035527/16</t>
  </si>
  <si>
    <t>514782/16</t>
  </si>
  <si>
    <t>619398/17</t>
  </si>
  <si>
    <t>609639/16</t>
  </si>
  <si>
    <t>989717/16</t>
  </si>
  <si>
    <t>276024/16</t>
  </si>
  <si>
    <t>643802/16</t>
  </si>
  <si>
    <t>649606/17</t>
  </si>
  <si>
    <t>666213/16</t>
  </si>
  <si>
    <t>055281/16</t>
  </si>
  <si>
    <t>922392/17</t>
  </si>
  <si>
    <t>058942/16</t>
  </si>
  <si>
    <t>009836/17</t>
  </si>
  <si>
    <t>246109/16</t>
  </si>
  <si>
    <t>671873/17</t>
  </si>
  <si>
    <t>677707/17</t>
  </si>
  <si>
    <t>670265/17</t>
  </si>
  <si>
    <t>643918/17</t>
  </si>
  <si>
    <t>036051/17</t>
  </si>
  <si>
    <t>627432/17</t>
  </si>
  <si>
    <t>610408/16</t>
  </si>
  <si>
    <t>019661/17</t>
  </si>
  <si>
    <t>637620/16</t>
  </si>
  <si>
    <t>646291/17</t>
  </si>
  <si>
    <t>866476/17</t>
  </si>
  <si>
    <t>034113/17</t>
  </si>
  <si>
    <t>929508/17</t>
  </si>
  <si>
    <t>026323/17</t>
  </si>
  <si>
    <t>584772/16</t>
  </si>
  <si>
    <t>343902/16</t>
  </si>
  <si>
    <t>093543/16</t>
  </si>
  <si>
    <t>612613/16</t>
  </si>
  <si>
    <t>986890/17</t>
  </si>
  <si>
    <t>860257/17</t>
  </si>
  <si>
    <t>653662/16</t>
  </si>
  <si>
    <t>573669/17</t>
  </si>
  <si>
    <t>656137/16</t>
  </si>
  <si>
    <t>672829/16</t>
  </si>
  <si>
    <t>943628/17</t>
  </si>
  <si>
    <t>590865/17</t>
  </si>
  <si>
    <t>271316/16</t>
  </si>
  <si>
    <t>632037/17</t>
  </si>
  <si>
    <t>587767/16</t>
  </si>
  <si>
    <t>839103/16</t>
  </si>
  <si>
    <t>650884/16</t>
  </si>
  <si>
    <t>622317/16</t>
  </si>
  <si>
    <t>995233/16</t>
  </si>
  <si>
    <t>587031/16</t>
  </si>
  <si>
    <t>911036/16</t>
  </si>
  <si>
    <t>785895/16</t>
  </si>
  <si>
    <t>079257/17</t>
  </si>
  <si>
    <t>710719/16</t>
  </si>
  <si>
    <t>469817/17</t>
  </si>
  <si>
    <t>787657/16</t>
  </si>
  <si>
    <t>642598/17</t>
  </si>
  <si>
    <t>219772/16</t>
  </si>
  <si>
    <t>574150/16</t>
  </si>
  <si>
    <t>034016/16</t>
  </si>
  <si>
    <t>791395/17</t>
  </si>
  <si>
    <t>927513/16</t>
  </si>
  <si>
    <t>778635/17</t>
  </si>
  <si>
    <t>831079/17</t>
  </si>
  <si>
    <t>620535/16</t>
  </si>
  <si>
    <t>018568/16</t>
  </si>
  <si>
    <t>009704/16</t>
  </si>
  <si>
    <t>592175/17</t>
  </si>
  <si>
    <t>011857/17</t>
  </si>
  <si>
    <t>405223/16</t>
  </si>
  <si>
    <t>037872/16</t>
  </si>
  <si>
    <t>646441/16</t>
  </si>
  <si>
    <t>042361/16</t>
  </si>
  <si>
    <t>040342/17</t>
  </si>
  <si>
    <t>574142/16</t>
  </si>
  <si>
    <t>576591/17</t>
  </si>
  <si>
    <t>964591/16</t>
  </si>
  <si>
    <t>119798/17</t>
  </si>
  <si>
    <t>899270/16</t>
  </si>
  <si>
    <t>030460/16</t>
  </si>
  <si>
    <t>573022/17</t>
  </si>
  <si>
    <t>572794/17</t>
  </si>
  <si>
    <t>032196/17</t>
  </si>
  <si>
    <t>575943/17</t>
  </si>
  <si>
    <t>960391/16</t>
  </si>
  <si>
    <t>854788/17</t>
  </si>
  <si>
    <t>364217/17</t>
  </si>
  <si>
    <t>582889/16</t>
  </si>
  <si>
    <t>981984/16</t>
  </si>
  <si>
    <t>982859/17</t>
  </si>
  <si>
    <t>748981/16</t>
  </si>
  <si>
    <t>754627/16</t>
  </si>
  <si>
    <t>754694/17</t>
  </si>
  <si>
    <t>293298/16</t>
  </si>
  <si>
    <t>969208/16</t>
  </si>
  <si>
    <t>594824/17</t>
  </si>
  <si>
    <t>053274/16</t>
  </si>
  <si>
    <t>573847/16</t>
  </si>
  <si>
    <t>939821/17</t>
  </si>
  <si>
    <t>030770/16</t>
  </si>
  <si>
    <t>971814/16</t>
  </si>
  <si>
    <t>752466/17</t>
  </si>
  <si>
    <t>746830/17</t>
  </si>
  <si>
    <t>883714/17</t>
  </si>
  <si>
    <t>487033/17</t>
  </si>
  <si>
    <t>349048/17</t>
  </si>
  <si>
    <t>027125/17</t>
  </si>
  <si>
    <t>025548/16</t>
  </si>
  <si>
    <t>986319/16</t>
  </si>
  <si>
    <t>573197/16</t>
  </si>
  <si>
    <t>026528/17</t>
  </si>
  <si>
    <t>009577/16</t>
  </si>
  <si>
    <t>959601/17</t>
  </si>
  <si>
    <t>573138/17</t>
  </si>
  <si>
    <t>048580/16</t>
  </si>
  <si>
    <t>083750/16</t>
  </si>
  <si>
    <t>773137/16</t>
  </si>
  <si>
    <t>642121/16</t>
  </si>
  <si>
    <t>030886/17</t>
  </si>
  <si>
    <t>ENG002 Student Marks  - Term 1</t>
  </si>
  <si>
    <t>647069/15</t>
  </si>
  <si>
    <t>670857/15</t>
  </si>
  <si>
    <t>641664/15</t>
  </si>
  <si>
    <t>042264/15</t>
  </si>
  <si>
    <t>628222/15</t>
  </si>
  <si>
    <t>586876/15</t>
  </si>
  <si>
    <t>566220/15</t>
  </si>
  <si>
    <t>796079/15</t>
  </si>
  <si>
    <t>612990/15</t>
  </si>
  <si>
    <t>642172/15</t>
  </si>
  <si>
    <t>612982/15</t>
  </si>
  <si>
    <t>613202/15</t>
  </si>
  <si>
    <t>028970/15</t>
  </si>
  <si>
    <t>060726/15</t>
  </si>
  <si>
    <t>925085/15</t>
  </si>
  <si>
    <t>676026/15</t>
  </si>
  <si>
    <t>995950/15</t>
  </si>
  <si>
    <t>678010/15</t>
  </si>
  <si>
    <t>586027/15</t>
  </si>
  <si>
    <t>556349/15</t>
  </si>
  <si>
    <t>560699/15</t>
  </si>
  <si>
    <t>962835/15</t>
  </si>
  <si>
    <t>971923/15</t>
  </si>
  <si>
    <t>961754/15</t>
  </si>
  <si>
    <t>929536/15</t>
  </si>
  <si>
    <t>563965/15</t>
  </si>
  <si>
    <t>772645/15</t>
  </si>
  <si>
    <t>885691/15</t>
  </si>
  <si>
    <t>896812/15</t>
  </si>
  <si>
    <t>627688/15</t>
  </si>
  <si>
    <t>660835/15</t>
  </si>
  <si>
    <t>614896/15</t>
  </si>
  <si>
    <t>593694/15</t>
  </si>
  <si>
    <t>276903/15</t>
  </si>
  <si>
    <t>673643/15</t>
  </si>
  <si>
    <t>618379/15</t>
  </si>
  <si>
    <t>794436/15</t>
  </si>
  <si>
    <t>662483/15</t>
  </si>
  <si>
    <t>647573/15</t>
  </si>
  <si>
    <t>029462/15</t>
  </si>
  <si>
    <t>967736/15</t>
  </si>
  <si>
    <t>649304/15</t>
  </si>
  <si>
    <t>554435/15</t>
  </si>
  <si>
    <t>971125/15</t>
  </si>
  <si>
    <t>027680/15</t>
  </si>
  <si>
    <t>681727/15</t>
  </si>
  <si>
    <t>622309/15</t>
  </si>
  <si>
    <t>059981/15</t>
  </si>
  <si>
    <t>030835/15</t>
  </si>
  <si>
    <t>748787/15</t>
  </si>
  <si>
    <t>942938/15</t>
  </si>
  <si>
    <t>059221/15</t>
  </si>
  <si>
    <t>981933/15</t>
  </si>
  <si>
    <t>899246/15</t>
  </si>
  <si>
    <t>711235/15</t>
  </si>
  <si>
    <t>626955/15</t>
  </si>
  <si>
    <t>631529/15</t>
  </si>
  <si>
    <t>559240/15</t>
  </si>
  <si>
    <t>724175/15</t>
  </si>
  <si>
    <t>641028/15</t>
  </si>
  <si>
    <t>507115/15</t>
  </si>
  <si>
    <t>016077/15</t>
  </si>
  <si>
    <t>727484/15</t>
  </si>
  <si>
    <t>854222/15</t>
  </si>
  <si>
    <t>533531/15</t>
  </si>
  <si>
    <t>069952/15</t>
  </si>
  <si>
    <t>488234/15</t>
  </si>
  <si>
    <t>589360/15</t>
  </si>
  <si>
    <t>747438/15</t>
  </si>
  <si>
    <t>573537/15</t>
  </si>
  <si>
    <t>673949/15</t>
  </si>
  <si>
    <t>563957/15</t>
  </si>
  <si>
    <t>943040/15</t>
  </si>
  <si>
    <t>587538/15</t>
  </si>
  <si>
    <t>650752/15</t>
  </si>
  <si>
    <t>629524/15</t>
  </si>
  <si>
    <t>016409/15</t>
  </si>
  <si>
    <t>563841/15</t>
  </si>
  <si>
    <t>653898/15</t>
  </si>
  <si>
    <t>985703/15</t>
  </si>
  <si>
    <t>590385/15</t>
  </si>
  <si>
    <t>555873/15</t>
  </si>
  <si>
    <t>616058/15</t>
  </si>
  <si>
    <t>620519/15</t>
  </si>
  <si>
    <t>985394/15</t>
  </si>
  <si>
    <t>747829/15</t>
  </si>
  <si>
    <t>509126/15</t>
  </si>
  <si>
    <t>631138/15</t>
  </si>
  <si>
    <t>694772/15</t>
  </si>
  <si>
    <t>617364/15</t>
  </si>
  <si>
    <t>667027/15</t>
  </si>
  <si>
    <t>622287/15</t>
  </si>
  <si>
    <t>936733/15</t>
  </si>
  <si>
    <t>554990/15</t>
  </si>
  <si>
    <t>557663/15</t>
  </si>
  <si>
    <t>785258/15</t>
  </si>
  <si>
    <t>802893/15</t>
  </si>
  <si>
    <t>860397/15</t>
  </si>
  <si>
    <t>610548/15</t>
  </si>
  <si>
    <t>299032/15</t>
  </si>
  <si>
    <t>572638/15</t>
  </si>
  <si>
    <t>065728/15</t>
  </si>
  <si>
    <t>595336/15</t>
  </si>
  <si>
    <t>796587/15</t>
  </si>
  <si>
    <t>034911/15</t>
  </si>
  <si>
    <t>981801/15</t>
  </si>
  <si>
    <t>787193/15</t>
  </si>
  <si>
    <t>040679/15</t>
  </si>
  <si>
    <t>561865/15</t>
  </si>
  <si>
    <t>784082/15</t>
  </si>
  <si>
    <t>853374/15</t>
  </si>
  <si>
    <t>623980/15</t>
  </si>
  <si>
    <t>472970/15</t>
  </si>
  <si>
    <t>580525/15</t>
  </si>
  <si>
    <t>623356/15</t>
  </si>
  <si>
    <t>680194/15</t>
  </si>
  <si>
    <t>752059/15</t>
  </si>
  <si>
    <t>027389/15</t>
  </si>
  <si>
    <t>627440/15</t>
  </si>
  <si>
    <t>747020/15</t>
  </si>
  <si>
    <t>748361/15</t>
  </si>
  <si>
    <t>981852/15</t>
  </si>
  <si>
    <t>982875/15</t>
  </si>
  <si>
    <t>560354/15</t>
  </si>
  <si>
    <t>950802/15</t>
  </si>
  <si>
    <t>772653/15</t>
  </si>
  <si>
    <t>609507/15</t>
  </si>
  <si>
    <t>158498/15</t>
  </si>
  <si>
    <t>370608/15</t>
  </si>
  <si>
    <t>768478/15</t>
  </si>
  <si>
    <t>679920/15</t>
  </si>
  <si>
    <t>641768/15</t>
  </si>
  <si>
    <t>676618/15</t>
  </si>
  <si>
    <t>016697/15</t>
  </si>
  <si>
    <t>753779/15</t>
  </si>
  <si>
    <t>691986/15</t>
  </si>
  <si>
    <t>560370/15</t>
  </si>
  <si>
    <t>610726/15</t>
  </si>
  <si>
    <t>025416/15</t>
  </si>
  <si>
    <t>958354/15</t>
  </si>
  <si>
    <t>643683/15</t>
  </si>
  <si>
    <t>078419/15</t>
  </si>
  <si>
    <t>767656/15</t>
  </si>
  <si>
    <t>607047/15</t>
  </si>
  <si>
    <t>430511/15</t>
  </si>
  <si>
    <t>009534/15</t>
  </si>
  <si>
    <t>747012/15</t>
  </si>
  <si>
    <t>037740/15</t>
  </si>
  <si>
    <t>028199/15</t>
  </si>
  <si>
    <t>752644/15</t>
  </si>
  <si>
    <t>032447/15</t>
  </si>
  <si>
    <t>981895/15</t>
  </si>
  <si>
    <t>028148/15</t>
  </si>
  <si>
    <t>027885/15</t>
  </si>
  <si>
    <t>654162/15</t>
  </si>
  <si>
    <t>951503/15</t>
  </si>
  <si>
    <t>026560/15</t>
  </si>
  <si>
    <t>749384/15</t>
  </si>
  <si>
    <t>Teacher</t>
  </si>
  <si>
    <t>Mrs Johnson</t>
  </si>
  <si>
    <t>Mr Chang</t>
  </si>
  <si>
    <t>Dr Maletti</t>
  </si>
  <si>
    <t>Ms Sekibo</t>
  </si>
  <si>
    <t>Marco</t>
  </si>
  <si>
    <t>Tani</t>
  </si>
  <si>
    <t>Jo</t>
  </si>
  <si>
    <t>Hongyu</t>
  </si>
  <si>
    <t>Class Test</t>
  </si>
  <si>
    <t>Essay</t>
  </si>
  <si>
    <t>Student Type</t>
  </si>
  <si>
    <t>Class Test Average</t>
  </si>
  <si>
    <t>ENG002 Student Marks  - Final</t>
  </si>
  <si>
    <t>Full Time</t>
  </si>
  <si>
    <t>Part Time</t>
  </si>
  <si>
    <t>Distance Learning</t>
  </si>
  <si>
    <t>Full Name</t>
  </si>
  <si>
    <t>Email Address</t>
  </si>
  <si>
    <t>Year Enrolled</t>
  </si>
  <si>
    <t>ABBOT</t>
  </si>
  <si>
    <t>carlo</t>
  </si>
  <si>
    <t>alexander</t>
  </si>
  <si>
    <t>JACK</t>
  </si>
  <si>
    <t>ASHWORTH</t>
  </si>
  <si>
    <t>Grade</t>
  </si>
  <si>
    <t>ENG002 Student Marks  - Term 2</t>
  </si>
  <si>
    <t>ENG002 Student Marks  - Term 3</t>
  </si>
  <si>
    <t>ENG002 Student Marks  - Term 4</t>
  </si>
  <si>
    <t>ENG002 Student Report</t>
  </si>
  <si>
    <t>Essay Average</t>
  </si>
  <si>
    <t>Practical Average</t>
  </si>
  <si>
    <t>Term Test Average</t>
  </si>
  <si>
    <t>Summary Stats</t>
  </si>
  <si>
    <t>Average Final Mark</t>
  </si>
  <si>
    <t>A</t>
  </si>
  <si>
    <t>B</t>
  </si>
  <si>
    <t>C</t>
  </si>
  <si>
    <t>D</t>
  </si>
  <si>
    <t>E</t>
  </si>
  <si>
    <t>F</t>
  </si>
  <si>
    <t>Fail</t>
  </si>
  <si>
    <t>Date</t>
  </si>
  <si>
    <t>Total Absence Report</t>
  </si>
  <si>
    <t>Total Absences</t>
  </si>
  <si>
    <t>Total Count</t>
  </si>
  <si>
    <t>Median Final Mark</t>
  </si>
  <si>
    <t>Standard Deviation</t>
  </si>
  <si>
    <t>Grades Lookup</t>
  </si>
  <si>
    <t>Term 1 Mark</t>
  </si>
  <si>
    <t>Term 2 Mark</t>
  </si>
  <si>
    <t>Term 3 Mark</t>
  </si>
  <si>
    <t>Term 4 Mark</t>
  </si>
  <si>
    <t>Trend</t>
  </si>
  <si>
    <t>Total Cs</t>
  </si>
  <si>
    <t>Ms Sekibo As</t>
  </si>
  <si>
    <t>Days Absent</t>
  </si>
  <si>
    <t>Fees Owing</t>
  </si>
  <si>
    <t>Check Digit</t>
  </si>
  <si>
    <t>Alick Gallo</t>
  </si>
  <si>
    <t>agallo@newcollege.com</t>
  </si>
  <si>
    <t>2017</t>
  </si>
  <si>
    <t>Formula pre-2013</t>
  </si>
  <si>
    <t>Formula post-2013</t>
  </si>
  <si>
    <t>Formula combined</t>
  </si>
  <si>
    <t>Output</t>
  </si>
  <si>
    <t>Right</t>
  </si>
  <si>
    <t>Wrong value</t>
  </si>
  <si>
    <t>Right value, no formula</t>
  </si>
  <si>
    <t>I got this from Stack Overflow and I don't entirely trust it, so I am not using it at this stage</t>
  </si>
  <si>
    <t>Excel version raw</t>
  </si>
  <si>
    <t>Major version</t>
  </si>
  <si>
    <t>As value</t>
  </si>
  <si>
    <t>Total</t>
  </si>
  <si>
    <t>Row Labels</t>
  </si>
  <si>
    <t>Grand Total</t>
  </si>
  <si>
    <t>Column Labels</t>
  </si>
  <si>
    <t>Count of Grade</t>
  </si>
  <si>
    <t>Average of Final Mark</t>
  </si>
  <si>
    <t>(All)</t>
  </si>
  <si>
    <t>2015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</si>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</sst>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3">
    <xf numFmtId="0" fontId="0" fillId="0" borderId="0" xfId="0"/>
    <xf numFmtId="0" fontId="2" fillId="0" borderId="0" xfId="1"/>
    <xf numFmtId="0" fontId="3" fillId="0" borderId="1" xfId="2"/>
    <xf numFmtId="0" fontId="2" fillId="0" borderId="0" xfId="1" applyAlignment="1">
      <alignment horizontal="left"/>
    </xf>
    <xf numFmtId="0" fontId="0" fillId="0" borderId="0" xfId="0" applyAlignment="1">
      <alignment horizontal="left"/>
    </xf>
    <xf numFmtId="0" fontId="3" fillId="0" borderId="1" xfId="2" applyAlignment="1">
      <alignment horizontal="left"/>
    </xf>
    <xf numFmtId="0" fontId="3" fillId="0" borderId="1" xfId="2" applyAlignment="1">
      <alignment horizontal="right"/>
    </xf>
    <xf numFmtId="0" fontId="0" fillId="0" borderId="0" xfId="0" applyAlignment="1">
      <alignment horizontal="center"/>
    </xf>
    <xf numFmtId="0" fontId="3" fillId="0" borderId="1" xfId="2" applyFill="1" applyAlignment="1">
      <alignment horizontal="center"/>
    </xf>
    <xf numFmtId="0" fontId="3" fillId="0" borderId="1" xfId="2" applyAlignment="1">
      <alignment horizontal="right" wrapText="1"/>
    </xf>
    <xf numFmtId="14" fontId="0" fillId="0" borderId="0" xfId="0" applyNumberFormat="1"/>
    <xf numFmtId="0" fontId="1" fillId="2" borderId="0" xfId="3"/>
    <xf numFmtId="0" fontId="3" fillId="0" borderId="1" xfId="2" applyAlignment="1">
      <alignment horizontal="center"/>
    </xf>
    <xf numFmtId="164" fontId="0" fillId="0" borderId="0" xfId="0" applyNumberFormat="1"/>
    <xf numFmtId="164" fontId="1" fillId="3" borderId="0" xfId="4" applyNumberFormat="1"/>
    <xf numFmtId="0" fontId="0" fillId="2" borderId="0" xfId="3" applyFont="1"/>
    <xf numFmtId="0" fontId="3" fillId="0" borderId="1" xfId="2" applyFill="1" applyAlignment="1">
      <alignment horizontal="left"/>
    </xf>
    <xf numFmtId="165" fontId="0" fillId="0" borderId="0" xfId="0" applyNumberFormat="1"/>
    <xf numFmtId="0" fontId="3" fillId="0" borderId="1" xfId="2" applyFill="1" applyAlignment="1">
      <alignment horizontal="center"/>
    </xf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10" fontId="0" fillId="0" borderId="0" xfId="0" applyNumberFormat="1"/>
  </cellXfs>
  <cellStyles count="5">
    <cellStyle name="20% - Accent1" xfId="3" builtinId="30"/>
    <cellStyle name="20% - Accent3" xfId="4" builtinId="38"/>
    <cellStyle name="Heading 3" xfId="2" builtinId="18"/>
    <cellStyle name="Normal" xfId="0" builtinId="0"/>
    <cellStyle name="Title" xfId="1" builtinId="15"/>
  </cellStyles>
  <dxfs count="24"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</dxf>
    <dxf>
      <alignment horizontal="left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us Sanchez" refreshedDate="44902.389984490743" createdVersion="8" refreshedVersion="8" minRefreshableVersion="3" recordCount="462" xr:uid="{13650AC1-EE02-498F-8240-17CBF3F73519}">
  <cacheSource type="worksheet">
    <worksheetSource name="Report"/>
  </cacheSource>
  <cacheFields count="17">
    <cacheField name="Student ID" numFmtId="0">
      <sharedItems/>
    </cacheField>
    <cacheField name="First Name" numFmtId="0">
      <sharedItems/>
    </cacheField>
    <cacheField name="Surname" numFmtId="0">
      <sharedItems/>
    </cacheField>
    <cacheField name="Full Name" numFmtId="0">
      <sharedItems/>
    </cacheField>
    <cacheField name="Email Address" numFmtId="0">
      <sharedItems/>
    </cacheField>
    <cacheField name="Year Enrolled" numFmtId="0">
      <sharedItems count="3">
        <s v="2015"/>
        <s v="2016"/>
        <s v="2017"/>
      </sharedItems>
    </cacheField>
    <cacheField name="Teacher" numFmtId="0">
      <sharedItems count="4">
        <s v="Dr Maletti"/>
        <s v="Ms Sekibo"/>
        <s v="Mr Chang"/>
        <s v="Mrs Johnson"/>
      </sharedItems>
    </cacheField>
    <cacheField name="Student Type" numFmtId="0">
      <sharedItems count="3">
        <s v="Part Time"/>
        <s v="Distance Learning"/>
        <s v="Full Time"/>
      </sharedItems>
    </cacheField>
    <cacheField name="Term 1 Mark" numFmtId="0">
      <sharedItems containsSemiMixedTypes="0" containsString="0" containsNumber="1" containsInteger="1" minValue="7" maxValue="99"/>
    </cacheField>
    <cacheField name="Term 2 Mark" numFmtId="0">
      <sharedItems containsSemiMixedTypes="0" containsString="0" containsNumber="1" containsInteger="1" minValue="2" maxValue="100"/>
    </cacheField>
    <cacheField name="Term 3 Mark" numFmtId="0">
      <sharedItems containsSemiMixedTypes="0" containsString="0" containsNumber="1" containsInteger="1" minValue="4" maxValue="100"/>
    </cacheField>
    <cacheField name="Term 4 Mark" numFmtId="0">
      <sharedItems containsSemiMixedTypes="0" containsString="0" containsNumber="1" containsInteger="1" minValue="-2" maxValue="99"/>
    </cacheField>
    <cacheField name="Trend" numFmtId="0">
      <sharedItems containsNonDate="0" containsString="0" containsBlank="1"/>
    </cacheField>
    <cacheField name="Final Mark" numFmtId="164">
      <sharedItems containsSemiMixedTypes="0" containsString="0" containsNumber="1" minValue="11.5" maxValue="97.25"/>
    </cacheField>
    <cacheField name="Grade" numFmtId="0">
      <sharedItems count="7">
        <s v="A"/>
        <s v="Fail"/>
        <s v="C"/>
        <s v="B"/>
        <s v="F"/>
        <s v="D"/>
        <s v="E"/>
      </sharedItems>
    </cacheField>
    <cacheField name="Days Absent" numFmtId="0">
      <sharedItems containsSemiMixedTypes="0" containsString="0" containsNumber="1" containsInteger="1" minValue="0" maxValue="18"/>
    </cacheField>
    <cacheField name="Fees Owing" numFmtId="165">
      <sharedItems containsSemiMixedTypes="0" containsString="0" containsNumber="1" containsInteger="1" minValue="0" maxValue="159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">
  <r>
    <s v="925085/15"/>
    <s v="Benjamin"/>
    <s v="ABBOT"/>
    <s v="Benjamin ABBOT"/>
    <s v="babbot@newcollege.com"/>
    <x v="0"/>
    <x v="0"/>
    <x v="0"/>
    <n v="98"/>
    <n v="91"/>
    <n v="84"/>
    <n v="71"/>
    <m/>
    <n v="86"/>
    <x v="0"/>
    <n v="1"/>
    <n v="3121"/>
  </r>
  <r>
    <s v="989717/16"/>
    <s v="Raghav"/>
    <s v="Abla"/>
    <s v="Raghav Abla"/>
    <s v="rabla@newcollege.com"/>
    <x v="1"/>
    <x v="0"/>
    <x v="1"/>
    <n v="46"/>
    <n v="15"/>
    <n v="36"/>
    <n v="25"/>
    <m/>
    <n v="30.5"/>
    <x v="1"/>
    <n v="0"/>
    <n v="1913"/>
  </r>
  <r>
    <s v="242324/17"/>
    <s v="Cecilie"/>
    <s v="Abouzeid"/>
    <s v="Cecilie Abouzeid"/>
    <s v="cabouzeid@newcollege.com"/>
    <x v="2"/>
    <x v="1"/>
    <x v="2"/>
    <n v="87"/>
    <n v="64"/>
    <n v="63"/>
    <n v="65"/>
    <m/>
    <n v="69.75"/>
    <x v="2"/>
    <n v="0"/>
    <n v="1756"/>
  </r>
  <r>
    <s v="609507/15"/>
    <s v="Tani"/>
    <s v="Afif"/>
    <s v="Tani Afif"/>
    <s v="tafif@newcollege.com"/>
    <x v="0"/>
    <x v="2"/>
    <x v="2"/>
    <n v="90"/>
    <n v="92"/>
    <n v="81"/>
    <n v="82"/>
    <m/>
    <n v="86.25"/>
    <x v="0"/>
    <n v="0"/>
    <n v="5432"/>
  </r>
  <r>
    <s v="017774/16"/>
    <s v="Jo"/>
    <s v="Ahmed"/>
    <s v="Jo Ahmed"/>
    <s v="jahmed@newcollege.com"/>
    <x v="1"/>
    <x v="3"/>
    <x v="0"/>
    <n v="63"/>
    <n v="64"/>
    <n v="82"/>
    <n v="95"/>
    <m/>
    <n v="76"/>
    <x v="3"/>
    <n v="0"/>
    <n v="0"/>
  </r>
  <r>
    <s v="621228/16"/>
    <s v="Hongyu"/>
    <s v="Ahn"/>
    <s v="Hongyu Ahn"/>
    <s v="hahn@newcollege.com"/>
    <x v="1"/>
    <x v="2"/>
    <x v="2"/>
    <n v="38"/>
    <n v="39"/>
    <n v="30"/>
    <n v="53"/>
    <m/>
    <n v="40"/>
    <x v="4"/>
    <n v="0"/>
    <n v="11433"/>
  </r>
  <r>
    <s v="059981/15"/>
    <s v="JACK"/>
    <s v="ASHWORTH"/>
    <s v="JACK ASHWORTH"/>
    <s v="jashworth@newcollege.com"/>
    <x v="0"/>
    <x v="0"/>
    <x v="2"/>
    <n v="51"/>
    <n v="74"/>
    <n v="57"/>
    <n v="54"/>
    <m/>
    <n v="59"/>
    <x v="5"/>
    <n v="0"/>
    <n v="13410"/>
  </r>
  <r>
    <s v="303846/17"/>
    <s v="Olivia"/>
    <s v="Jones"/>
    <s v="Olivia Jones"/>
    <s v="ojones@newcollege.com"/>
    <x v="2"/>
    <x v="0"/>
    <x v="1"/>
    <n v="80"/>
    <n v="91"/>
    <n v="54"/>
    <n v="74"/>
    <m/>
    <n v="74.75"/>
    <x v="2"/>
    <n v="0"/>
    <n v="9498"/>
  </r>
  <r>
    <s v="618379/15"/>
    <s v="David"/>
    <s v="Albert"/>
    <s v="David Albert"/>
    <s v="dalbert@newcollege.com"/>
    <x v="0"/>
    <x v="1"/>
    <x v="0"/>
    <n v="25"/>
    <n v="10"/>
    <n v="38"/>
    <n v="23"/>
    <m/>
    <n v="24"/>
    <x v="1"/>
    <n v="0"/>
    <n v="1358"/>
  </r>
  <r>
    <s v="553722/16"/>
    <s v="carlo"/>
    <s v="alexander"/>
    <s v="carlo alexander"/>
    <s v="calexander@newcollege.com"/>
    <x v="1"/>
    <x v="2"/>
    <x v="0"/>
    <n v="69"/>
    <n v="55"/>
    <n v="53"/>
    <n v="65"/>
    <m/>
    <n v="60.5"/>
    <x v="5"/>
    <n v="0"/>
    <n v="3225"/>
  </r>
  <r>
    <s v="597266/16"/>
    <s v="John"/>
    <s v="Alshafii"/>
    <s v="John Alshafii"/>
    <s v="jalshafii@newcollege.com"/>
    <x v="1"/>
    <x v="2"/>
    <x v="2"/>
    <n v="68"/>
    <n v="55"/>
    <n v="86"/>
    <n v="58"/>
    <m/>
    <n v="66.75"/>
    <x v="2"/>
    <n v="0"/>
    <n v="1003"/>
  </r>
  <r>
    <s v="993567/16"/>
    <s v="Haoming"/>
    <s v="Amjad"/>
    <s v="Haoming Amjad"/>
    <s v="hamjad@newcollege.com"/>
    <x v="1"/>
    <x v="2"/>
    <x v="0"/>
    <n v="43"/>
    <n v="64"/>
    <n v="16"/>
    <n v="11"/>
    <m/>
    <n v="33.5"/>
    <x v="1"/>
    <n v="12"/>
    <n v="5214"/>
  </r>
  <r>
    <s v="036051/17"/>
    <s v="Sara"/>
    <s v="AN"/>
    <s v="Sara AN"/>
    <s v="san@newcollege.com"/>
    <x v="2"/>
    <x v="3"/>
    <x v="0"/>
    <n v="57"/>
    <n v="40"/>
    <n v="48"/>
    <n v="60"/>
    <m/>
    <n v="51.25"/>
    <x v="6"/>
    <n v="0"/>
    <n v="12450"/>
  </r>
  <r>
    <s v="482348/16"/>
    <s v="Michael"/>
    <s v="Anthony"/>
    <s v="Michael Anthony"/>
    <s v="manthony@newcollege.com"/>
    <x v="1"/>
    <x v="0"/>
    <x v="2"/>
    <n v="65"/>
    <n v="57"/>
    <n v="59"/>
    <n v="69"/>
    <m/>
    <n v="62.5"/>
    <x v="5"/>
    <n v="0"/>
    <n v="10370"/>
  </r>
  <r>
    <s v="566255/17"/>
    <s v="Marco"/>
    <s v="Antonelli"/>
    <s v="Marco Antonelli"/>
    <s v="mantonelli@newcollege.com"/>
    <x v="2"/>
    <x v="2"/>
    <x v="0"/>
    <n v="62"/>
    <n v="87"/>
    <n v="86"/>
    <n v="77"/>
    <m/>
    <n v="78"/>
    <x v="3"/>
    <n v="0"/>
    <n v="8610"/>
  </r>
  <r>
    <s v="554990/15"/>
    <s v="Mitchell"/>
    <s v="Antonio"/>
    <s v="Mitchell Antonio"/>
    <s v="mantonio@newcollege.com"/>
    <x v="0"/>
    <x v="2"/>
    <x v="0"/>
    <n v="78"/>
    <n v="89"/>
    <n v="46"/>
    <n v="89"/>
    <m/>
    <n v="75.5"/>
    <x v="3"/>
    <n v="0"/>
    <n v="7815"/>
  </r>
  <r>
    <s v="609639/16"/>
    <s v="Rachel"/>
    <s v="Anura"/>
    <s v="Rachel Anura"/>
    <s v="ranura@newcollege.com"/>
    <x v="1"/>
    <x v="3"/>
    <x v="2"/>
    <n v="50"/>
    <n v="89"/>
    <n v="48"/>
    <n v="39"/>
    <m/>
    <n v="56.5"/>
    <x v="5"/>
    <n v="0"/>
    <n v="15691"/>
  </r>
  <r>
    <s v="591438/16"/>
    <s v="Lily"/>
    <s v="Appleby"/>
    <s v="Lily Appleby"/>
    <s v="lappleby@newcollege.com"/>
    <x v="1"/>
    <x v="1"/>
    <x v="0"/>
    <n v="28"/>
    <n v="67"/>
    <n v="31"/>
    <n v="8"/>
    <m/>
    <n v="33.5"/>
    <x v="1"/>
    <n v="0"/>
    <n v="12248"/>
  </r>
  <r>
    <s v="308236/17"/>
    <s v="Bin"/>
    <s v="Arhin"/>
    <s v="Bin Arhin"/>
    <s v="barhin@newcollege.com"/>
    <x v="2"/>
    <x v="2"/>
    <x v="2"/>
    <n v="97"/>
    <n v="95"/>
    <n v="91"/>
    <n v="86"/>
    <m/>
    <n v="92.25"/>
    <x v="0"/>
    <n v="0"/>
    <n v="0"/>
  </r>
  <r>
    <s v="617364/15"/>
    <s v="Michael"/>
    <s v="Au"/>
    <s v="Michael Au"/>
    <s v="mau@newcollege.com"/>
    <x v="0"/>
    <x v="1"/>
    <x v="2"/>
    <n v="46"/>
    <n v="42"/>
    <n v="31"/>
    <n v="81"/>
    <m/>
    <n v="50"/>
    <x v="6"/>
    <n v="0"/>
    <n v="15282"/>
  </r>
  <r>
    <s v="099765/17"/>
    <s v="Lauren"/>
    <s v="Bailey"/>
    <s v="Lauren Bailey"/>
    <s v="lbailey@newcollege.com"/>
    <x v="2"/>
    <x v="3"/>
    <x v="1"/>
    <n v="33"/>
    <n v="42"/>
    <n v="35"/>
    <n v="58"/>
    <m/>
    <n v="42"/>
    <x v="4"/>
    <n v="0"/>
    <n v="9772"/>
  </r>
  <r>
    <s v="035527/16"/>
    <s v="QIONG"/>
    <s v="BAO"/>
    <s v="QIONG BAO"/>
    <s v="qbao@newcollege.com"/>
    <x v="1"/>
    <x v="2"/>
    <x v="0"/>
    <n v="70"/>
    <n v="61"/>
    <n v="51"/>
    <n v="55"/>
    <m/>
    <n v="59.25"/>
    <x v="5"/>
    <n v="0"/>
    <n v="3045"/>
  </r>
  <r>
    <s v="628889/16"/>
    <s v="Nael"/>
    <s v="Bardouh"/>
    <s v="Nael Bardouh"/>
    <s v="nbardouh@newcollege.com"/>
    <x v="1"/>
    <x v="3"/>
    <x v="0"/>
    <n v="75"/>
    <n v="71"/>
    <n v="60"/>
    <n v="89"/>
    <m/>
    <n v="73.75"/>
    <x v="2"/>
    <n v="0"/>
    <n v="1879"/>
  </r>
  <r>
    <s v="666612/16"/>
    <s v="Michael"/>
    <s v="Barker"/>
    <s v="Michael Barker"/>
    <s v="mbarker@newcollege.com"/>
    <x v="1"/>
    <x v="2"/>
    <x v="2"/>
    <n v="95"/>
    <n v="88"/>
    <n v="91"/>
    <n v="95"/>
    <m/>
    <n v="92.25"/>
    <x v="0"/>
    <n v="8"/>
    <n v="10835"/>
  </r>
  <r>
    <s v="276903/15"/>
    <s v="Daniel"/>
    <s v="Berjanovic"/>
    <s v="Daniel Berjanovic"/>
    <s v="dberjanovic@newcollege.com"/>
    <x v="0"/>
    <x v="2"/>
    <x v="0"/>
    <n v="51"/>
    <n v="52"/>
    <n v="41"/>
    <n v="44"/>
    <m/>
    <n v="47"/>
    <x v="6"/>
    <n v="0"/>
    <n v="7629"/>
  </r>
  <r>
    <s v="593511/17"/>
    <s v="Chen"/>
    <s v="Bielovich"/>
    <s v="Chen Bielovich"/>
    <s v="cbielovich@newcollege.com"/>
    <x v="2"/>
    <x v="1"/>
    <x v="2"/>
    <n v="83"/>
    <n v="62"/>
    <n v="100"/>
    <n v="73"/>
    <m/>
    <n v="79.5"/>
    <x v="3"/>
    <n v="0"/>
    <n v="7453"/>
  </r>
  <r>
    <s v="559909/16"/>
    <s v="DENG"/>
    <s v="Bonanno"/>
    <s v="DENG Bonanno"/>
    <s v="dbonanno@newcollege.com"/>
    <x v="1"/>
    <x v="0"/>
    <x v="0"/>
    <n v="36"/>
    <n v="38"/>
    <n v="24"/>
    <n v="38"/>
    <m/>
    <n v="34"/>
    <x v="1"/>
    <n v="0"/>
    <n v="10171"/>
  </r>
  <r>
    <s v="626142/17"/>
    <s v="COLIN"/>
    <s v="Brais"/>
    <s v="COLIN Brais"/>
    <s v="cbrais@newcollege.com"/>
    <x v="2"/>
    <x v="1"/>
    <x v="1"/>
    <n v="44"/>
    <n v="24"/>
    <n v="56"/>
    <n v="31"/>
    <m/>
    <n v="38.75"/>
    <x v="4"/>
    <n v="0"/>
    <n v="15238"/>
  </r>
  <r>
    <s v="680194/15"/>
    <s v="Shaoyan"/>
    <s v="Brass"/>
    <s v="Shaoyan Brass"/>
    <s v="sbrass@newcollege.com"/>
    <x v="0"/>
    <x v="0"/>
    <x v="0"/>
    <n v="35"/>
    <n v="22"/>
    <n v="22"/>
    <n v="56"/>
    <m/>
    <n v="33.75"/>
    <x v="1"/>
    <n v="0"/>
    <n v="2787"/>
  </r>
  <r>
    <s v="676212/16"/>
    <s v="Kisanth"/>
    <s v="Breen"/>
    <s v="Kisanth Breen"/>
    <s v="kbreen@newcollege.com"/>
    <x v="1"/>
    <x v="0"/>
    <x v="2"/>
    <n v="72"/>
    <n v="94"/>
    <n v="100"/>
    <n v="63"/>
    <m/>
    <n v="82.25"/>
    <x v="3"/>
    <n v="0"/>
    <n v="9015"/>
  </r>
  <r>
    <s v="590253/17"/>
    <s v="Patrick"/>
    <s v="Brewer"/>
    <s v="Patrick Brewer"/>
    <s v="pbrewer@newcollege.com"/>
    <x v="2"/>
    <x v="3"/>
    <x v="1"/>
    <n v="81"/>
    <n v="73"/>
    <n v="84"/>
    <n v="88"/>
    <m/>
    <n v="81.5"/>
    <x v="3"/>
    <n v="0"/>
    <n v="4603"/>
  </r>
  <r>
    <s v="626858/16"/>
    <s v="Luyao"/>
    <s v="Breytenbach"/>
    <s v="Luyao Breytenbach"/>
    <s v="lbreytenbach@newcollege.com"/>
    <x v="1"/>
    <x v="3"/>
    <x v="2"/>
    <n v="80"/>
    <n v="58"/>
    <n v="84"/>
    <n v="54"/>
    <m/>
    <n v="69"/>
    <x v="2"/>
    <n v="0"/>
    <n v="8415"/>
  </r>
  <r>
    <s v="587031/16"/>
    <s v="Timothy"/>
    <s v="Browne"/>
    <s v="Timothy Browne"/>
    <s v="tbrowne@newcollege.com"/>
    <x v="1"/>
    <x v="3"/>
    <x v="2"/>
    <n v="61"/>
    <n v="46"/>
    <n v="48"/>
    <n v="32"/>
    <m/>
    <n v="46.75"/>
    <x v="6"/>
    <n v="0"/>
    <n v="4843"/>
  </r>
  <r>
    <s v="026595/16"/>
    <s v="Isaac"/>
    <s v="cai"/>
    <s v="Isaac cai"/>
    <s v="icai@newcollege.com"/>
    <x v="1"/>
    <x v="0"/>
    <x v="2"/>
    <n v="41"/>
    <n v="8"/>
    <n v="27"/>
    <n v="27"/>
    <m/>
    <n v="25.75"/>
    <x v="1"/>
    <n v="0"/>
    <n v="3007"/>
  </r>
  <r>
    <s v="724175/15"/>
    <s v="Jayden"/>
    <s v="Cai"/>
    <s v="Jayden Cai"/>
    <s v="jcai@newcollege.com"/>
    <x v="0"/>
    <x v="0"/>
    <x v="0"/>
    <n v="28"/>
    <n v="15"/>
    <n v="39"/>
    <n v="43"/>
    <m/>
    <n v="31.25"/>
    <x v="1"/>
    <n v="0"/>
    <n v="14671"/>
  </r>
  <r>
    <s v="034911/15"/>
    <s v="Qiaori"/>
    <s v="Cao"/>
    <s v="Qiaori Cao"/>
    <s v="qcao@newcollege.com"/>
    <x v="0"/>
    <x v="2"/>
    <x v="0"/>
    <n v="90"/>
    <n v="71"/>
    <n v="58"/>
    <n v="53"/>
    <m/>
    <n v="68"/>
    <x v="2"/>
    <n v="0"/>
    <n v="15322"/>
  </r>
  <r>
    <s v="040679/15"/>
    <s v="Ryan"/>
    <s v="CAO"/>
    <s v="Ryan CAO"/>
    <s v="rcao@newcollege.com"/>
    <x v="0"/>
    <x v="1"/>
    <x v="0"/>
    <n v="68"/>
    <n v="97"/>
    <n v="73"/>
    <n v="99"/>
    <m/>
    <n v="84.25"/>
    <x v="3"/>
    <n v="9"/>
    <n v="15159"/>
  </r>
  <r>
    <s v="929536/15"/>
    <s v="Chelsi"/>
    <s v="Caperida"/>
    <s v="Chelsi Caperida"/>
    <s v="ccaperida@newcollege.com"/>
    <x v="0"/>
    <x v="1"/>
    <x v="2"/>
    <n v="63"/>
    <n v="65"/>
    <n v="42"/>
    <n v="68"/>
    <m/>
    <n v="59.5"/>
    <x v="5"/>
    <n v="0"/>
    <n v="11724"/>
  </r>
  <r>
    <s v="629524/15"/>
    <s v="Jugraj"/>
    <s v="Carbo"/>
    <s v="Jugraj Carbo"/>
    <s v="jcarbo@newcollege.com"/>
    <x v="0"/>
    <x v="3"/>
    <x v="0"/>
    <n v="86"/>
    <n v="100"/>
    <n v="96"/>
    <n v="60"/>
    <m/>
    <n v="85.5"/>
    <x v="0"/>
    <n v="0"/>
    <n v="4618"/>
  </r>
  <r>
    <s v="816634/16"/>
    <s v="Praneet"/>
    <s v="Carroll"/>
    <s v="Praneet Carroll"/>
    <s v="pcarroll@newcollege.com"/>
    <x v="1"/>
    <x v="3"/>
    <x v="1"/>
    <n v="46"/>
    <n v="42"/>
    <n v="46"/>
    <n v="40"/>
    <m/>
    <n v="43.5"/>
    <x v="4"/>
    <n v="0"/>
    <n v="5805"/>
  </r>
  <r>
    <s v="627688/15"/>
    <s v="Dallas"/>
    <s v="Cavasinni"/>
    <s v="Dallas Cavasinni"/>
    <s v="dcavasinni@newcollege.com"/>
    <x v="0"/>
    <x v="3"/>
    <x v="0"/>
    <n v="84"/>
    <n v="87"/>
    <n v="70"/>
    <n v="83"/>
    <m/>
    <n v="81"/>
    <x v="3"/>
    <n v="0"/>
    <n v="2533"/>
  </r>
  <r>
    <s v="653662/16"/>
    <s v="Sophia"/>
    <s v="Cha"/>
    <s v="Sophia Cha"/>
    <s v="scha@newcollege.com"/>
    <x v="1"/>
    <x v="2"/>
    <x v="2"/>
    <n v="73"/>
    <n v="81"/>
    <n v="85"/>
    <n v="67"/>
    <m/>
    <n v="76.5"/>
    <x v="3"/>
    <n v="0"/>
    <n v="7591"/>
  </r>
  <r>
    <s v="559917/17"/>
    <s v="Ben"/>
    <s v="Chand"/>
    <s v="Ben Chand"/>
    <s v="bchand@newcollege.com"/>
    <x v="2"/>
    <x v="1"/>
    <x v="0"/>
    <n v="38"/>
    <n v="28"/>
    <n v="32"/>
    <n v="33"/>
    <m/>
    <n v="32.75"/>
    <x v="1"/>
    <n v="0"/>
    <n v="1708"/>
  </r>
  <r>
    <s v="943636/16"/>
    <s v="Maxwell"/>
    <s v="Chao"/>
    <s v="Maxwell Chao"/>
    <s v="mchao@newcollege.com"/>
    <x v="1"/>
    <x v="1"/>
    <x v="0"/>
    <n v="91"/>
    <n v="59"/>
    <n v="79"/>
    <n v="53"/>
    <m/>
    <n v="70.5"/>
    <x v="2"/>
    <n v="0"/>
    <n v="13931"/>
  </r>
  <r>
    <s v="672012/17"/>
    <s v="Gabrielle"/>
    <s v="Chaudhry"/>
    <s v="Gabrielle Chaudhry"/>
    <s v="gchaudhry@newcollege.com"/>
    <x v="2"/>
    <x v="3"/>
    <x v="2"/>
    <n v="74"/>
    <n v="88"/>
    <n v="57"/>
    <n v="38"/>
    <m/>
    <n v="64.25"/>
    <x v="5"/>
    <n v="0"/>
    <n v="761"/>
  </r>
  <r>
    <s v="069952/15"/>
    <s v="Jihane"/>
    <s v="Chen"/>
    <s v="Jihane Chen"/>
    <s v="jchen@newcollege.com"/>
    <x v="0"/>
    <x v="1"/>
    <x v="2"/>
    <n v="73"/>
    <n v="23"/>
    <n v="23"/>
    <n v="43"/>
    <m/>
    <n v="40.5"/>
    <x v="4"/>
    <n v="0"/>
    <n v="3962"/>
  </r>
  <r>
    <s v="796587/15"/>
    <s v="Qianhao"/>
    <s v="CHEN"/>
    <s v="Qianhao CHEN"/>
    <s v="qchen@newcollege.com"/>
    <x v="0"/>
    <x v="0"/>
    <x v="0"/>
    <n v="67"/>
    <n v="48"/>
    <n v="69"/>
    <n v="47"/>
    <m/>
    <n v="57.75"/>
    <x v="5"/>
    <n v="10"/>
    <n v="5202"/>
  </r>
  <r>
    <s v="619398/17"/>
    <s v="Raahul"/>
    <s v="Chen"/>
    <s v="Raahul Chen"/>
    <s v="rchen@newcollege.com"/>
    <x v="2"/>
    <x v="1"/>
    <x v="0"/>
    <n v="63"/>
    <n v="72"/>
    <n v="47"/>
    <n v="69"/>
    <m/>
    <n v="62.75"/>
    <x v="5"/>
    <n v="0"/>
    <n v="233"/>
  </r>
  <r>
    <s v="027389/15"/>
    <s v="SHIHUA"/>
    <s v="CHEN"/>
    <s v="SHIHUA CHEN"/>
    <s v="schen@newcollege.com"/>
    <x v="0"/>
    <x v="0"/>
    <x v="0"/>
    <n v="60"/>
    <n v="68"/>
    <n v="33"/>
    <n v="67"/>
    <m/>
    <n v="57"/>
    <x v="5"/>
    <n v="0"/>
    <n v="2328"/>
  </r>
  <r>
    <s v="866476/17"/>
    <s v="shihui"/>
    <s v="CHEN"/>
    <s v="shihui CHEN"/>
    <s v="schen@newcollege.com"/>
    <x v="2"/>
    <x v="2"/>
    <x v="0"/>
    <n v="47"/>
    <n v="56"/>
    <n v="41"/>
    <n v="57"/>
    <m/>
    <n v="50.25"/>
    <x v="6"/>
    <n v="0"/>
    <n v="7839"/>
  </r>
  <r>
    <s v="778635/17"/>
    <s v="Wenting"/>
    <s v="Chen"/>
    <s v="Wenting Chen"/>
    <s v="wchen@newcollege.com"/>
    <x v="2"/>
    <x v="2"/>
    <x v="2"/>
    <n v="42"/>
    <n v="8"/>
    <n v="59"/>
    <n v="33"/>
    <m/>
    <n v="35.5"/>
    <x v="4"/>
    <n v="0"/>
    <n v="5488"/>
  </r>
  <r>
    <s v="964591/16"/>
    <s v="Xuefei"/>
    <s v="Chen"/>
    <s v="Xuefei Chen"/>
    <s v="xchen@newcollege.com"/>
    <x v="1"/>
    <x v="2"/>
    <x v="2"/>
    <n v="40"/>
    <n v="72"/>
    <n v="71"/>
    <n v="77"/>
    <m/>
    <n v="65"/>
    <x v="2"/>
    <n v="0"/>
    <n v="11144"/>
  </r>
  <r>
    <s v="575943/17"/>
    <s v="Yifeng"/>
    <s v="Chen"/>
    <s v="Yifeng Chen"/>
    <s v="ychen@newcollege.com"/>
    <x v="2"/>
    <x v="3"/>
    <x v="2"/>
    <n v="37"/>
    <n v="42"/>
    <n v="42"/>
    <n v="56"/>
    <m/>
    <n v="44.25"/>
    <x v="4"/>
    <n v="0"/>
    <n v="125"/>
  </r>
  <r>
    <s v="854788/17"/>
    <s v="Yu"/>
    <s v="CHEN"/>
    <s v="Yu CHEN"/>
    <s v="ychen@newcollege.com"/>
    <x v="2"/>
    <x v="0"/>
    <x v="0"/>
    <n v="36"/>
    <n v="71"/>
    <n v="71"/>
    <n v="39"/>
    <m/>
    <n v="54.25"/>
    <x v="6"/>
    <n v="0"/>
    <n v="2871"/>
  </r>
  <r>
    <s v="016409/15"/>
    <s v="Justin"/>
    <s v="CHENG"/>
    <s v="Justin CHENG"/>
    <s v="jcheng@newcollege.com"/>
    <x v="0"/>
    <x v="0"/>
    <x v="1"/>
    <n v="98"/>
    <n v="99"/>
    <n v="84"/>
    <n v="94"/>
    <m/>
    <n v="93.75"/>
    <x v="0"/>
    <n v="0"/>
    <n v="5530"/>
  </r>
  <r>
    <s v="349048/17"/>
    <s v="zejin"/>
    <s v="cheng"/>
    <s v="zejin cheng"/>
    <s v="zcheng@newcollege.com"/>
    <x v="2"/>
    <x v="2"/>
    <x v="2"/>
    <n v="72"/>
    <n v="82"/>
    <n v="84"/>
    <n v="91"/>
    <m/>
    <n v="82.25"/>
    <x v="3"/>
    <n v="0"/>
    <n v="4877"/>
  </r>
  <r>
    <s v="803709/16"/>
    <s v="Heondong"/>
    <s v="Chinchen"/>
    <s v="Heondong Chinchen"/>
    <s v="hchinchen@newcollege.com"/>
    <x v="1"/>
    <x v="2"/>
    <x v="2"/>
    <n v="47"/>
    <n v="43"/>
    <n v="19"/>
    <n v="59"/>
    <m/>
    <n v="42"/>
    <x v="4"/>
    <n v="0"/>
    <n v="2447"/>
  </r>
  <r>
    <s v="939821/17"/>
    <s v="Yungil"/>
    <s v="Choi"/>
    <s v="Yungil Choi"/>
    <s v="ychoi@newcollege.com"/>
    <x v="2"/>
    <x v="1"/>
    <x v="2"/>
    <n v="28"/>
    <n v="49"/>
    <n v="15"/>
    <n v="51"/>
    <m/>
    <n v="35.75"/>
    <x v="4"/>
    <n v="0"/>
    <n v="1337"/>
  </r>
  <r>
    <s v="609892/17"/>
    <s v="Michael"/>
    <s v="Chun"/>
    <s v="Michael Chun"/>
    <s v="mchun@newcollege.com"/>
    <x v="2"/>
    <x v="3"/>
    <x v="2"/>
    <n v="59"/>
    <n v="78"/>
    <n v="85"/>
    <n v="65"/>
    <m/>
    <n v="71.75"/>
    <x v="2"/>
    <n v="0"/>
    <n v="5938"/>
  </r>
  <r>
    <s v="410378/16"/>
    <s v="Deren"/>
    <s v="Chung"/>
    <s v="Deren Chung"/>
    <s v="dchung@newcollege.com"/>
    <x v="1"/>
    <x v="0"/>
    <x v="0"/>
    <n v="60"/>
    <n v="4"/>
    <n v="47"/>
    <n v="22"/>
    <m/>
    <n v="33.25"/>
    <x v="1"/>
    <n v="0"/>
    <n v="6887"/>
  </r>
  <r>
    <s v="410386/17"/>
    <s v="Liam"/>
    <s v="Chung"/>
    <s v="Liam Chung"/>
    <s v="lchung@newcollege.com"/>
    <x v="2"/>
    <x v="1"/>
    <x v="2"/>
    <n v="33"/>
    <n v="49"/>
    <n v="56"/>
    <n v="66"/>
    <m/>
    <n v="51"/>
    <x v="6"/>
    <n v="14"/>
    <n v="11088"/>
  </r>
  <r>
    <s v="554435/15"/>
    <s v="Esteban"/>
    <s v="Clarke"/>
    <s v="Esteban Clarke"/>
    <s v="eclarke@newcollege.com"/>
    <x v="0"/>
    <x v="1"/>
    <x v="2"/>
    <n v="58"/>
    <n v="49"/>
    <n v="51"/>
    <n v="16"/>
    <m/>
    <n v="43.5"/>
    <x v="4"/>
    <n v="0"/>
    <n v="8306"/>
  </r>
  <r>
    <s v="585071/17"/>
    <s v="Piers"/>
    <s v="Clarke"/>
    <s v="Piers Clarke"/>
    <s v="pclarke@newcollege.com"/>
    <x v="2"/>
    <x v="0"/>
    <x v="1"/>
    <n v="51"/>
    <n v="35"/>
    <n v="47"/>
    <n v="56"/>
    <m/>
    <n v="47.25"/>
    <x v="6"/>
    <n v="0"/>
    <n v="10550"/>
  </r>
  <r>
    <s v="588399/17"/>
    <s v="Jonathan"/>
    <s v="Cleaves"/>
    <s v="Jonathan Cleaves"/>
    <s v="jcleaves@newcollege.com"/>
    <x v="2"/>
    <x v="0"/>
    <x v="0"/>
    <n v="87"/>
    <n v="97"/>
    <n v="55"/>
    <n v="96"/>
    <m/>
    <n v="83.75"/>
    <x v="3"/>
    <n v="0"/>
    <n v="11938"/>
  </r>
  <r>
    <s v="472970/15"/>
    <s v="Sean"/>
    <s v="Cole"/>
    <s v="Sean Cole"/>
    <s v="scole@newcollege.com"/>
    <x v="0"/>
    <x v="1"/>
    <x v="2"/>
    <n v="63"/>
    <n v="56"/>
    <n v="75"/>
    <n v="47"/>
    <m/>
    <n v="60.25"/>
    <x v="5"/>
    <n v="0"/>
    <n v="9782"/>
  </r>
  <r>
    <s v="892632/17"/>
    <s v="Jamie"/>
    <s v="Conn"/>
    <s v="Jamie Conn"/>
    <s v="jconn@newcollege.com"/>
    <x v="2"/>
    <x v="3"/>
    <x v="2"/>
    <n v="98"/>
    <n v="94"/>
    <n v="88"/>
    <n v="97"/>
    <m/>
    <n v="94.25"/>
    <x v="0"/>
    <n v="0"/>
    <n v="2107"/>
  </r>
  <r>
    <s v="557663/15"/>
    <s v="Mitchell"/>
    <s v="Cooper"/>
    <s v="Mitchell Cooper"/>
    <s v="mcooper@newcollege.com"/>
    <x v="0"/>
    <x v="0"/>
    <x v="0"/>
    <n v="43"/>
    <n v="38"/>
    <n v="48"/>
    <n v="31"/>
    <m/>
    <n v="40"/>
    <x v="4"/>
    <n v="0"/>
    <n v="9286"/>
  </r>
  <r>
    <s v="961754/15"/>
    <s v="Charity"/>
    <s v="Cui"/>
    <s v="Charity Cui"/>
    <s v="ccui@newcollege.com"/>
    <x v="0"/>
    <x v="3"/>
    <x v="0"/>
    <n v="82"/>
    <n v="62"/>
    <n v="91"/>
    <n v="76"/>
    <m/>
    <n v="77.75"/>
    <x v="3"/>
    <n v="0"/>
    <n v="6870"/>
  </r>
  <r>
    <s v="009534/15"/>
    <s v="YUFENG"/>
    <s v="CUI"/>
    <s v="YUFENG CUI"/>
    <s v="ycui@newcollege.com"/>
    <x v="0"/>
    <x v="0"/>
    <x v="2"/>
    <n v="32"/>
    <n v="29"/>
    <n v="4"/>
    <n v="23"/>
    <m/>
    <n v="22"/>
    <x v="1"/>
    <n v="0"/>
    <n v="6695"/>
  </r>
  <r>
    <s v="055281/16"/>
    <s v="Roseland"/>
    <s v="Daher"/>
    <s v="Roseland Daher"/>
    <s v="rdaher@newcollege.com"/>
    <x v="1"/>
    <x v="0"/>
    <x v="0"/>
    <n v="36"/>
    <n v="24"/>
    <n v="12"/>
    <n v="16"/>
    <m/>
    <n v="22"/>
    <x v="1"/>
    <n v="0"/>
    <n v="4259"/>
  </r>
  <r>
    <s v="575552/16"/>
    <s v="Nabil"/>
    <s v="Dai"/>
    <s v="Nabil Dai"/>
    <s v="ndai@newcollege.com"/>
    <x v="1"/>
    <x v="1"/>
    <x v="1"/>
    <n v="51"/>
    <n v="56"/>
    <n v="50"/>
    <n v="60"/>
    <m/>
    <n v="54.25"/>
    <x v="6"/>
    <n v="0"/>
    <n v="8485"/>
  </r>
  <r>
    <s v="271316/16"/>
    <s v="Tharshan"/>
    <s v="Datsa-Tsang"/>
    <s v="Tharshan Datsa-Tsang"/>
    <s v="tdatsa-tsang@newcollege.com"/>
    <x v="1"/>
    <x v="2"/>
    <x v="0"/>
    <n v="91"/>
    <n v="81"/>
    <n v="94"/>
    <n v="70"/>
    <m/>
    <n v="84"/>
    <x v="3"/>
    <n v="16"/>
    <n v="8254"/>
  </r>
  <r>
    <s v="563965/15"/>
    <s v="Chelvy"/>
    <s v="Dave"/>
    <s v="Chelvy Dave"/>
    <s v="cdave@newcollege.com"/>
    <x v="0"/>
    <x v="0"/>
    <x v="1"/>
    <n v="79"/>
    <n v="92"/>
    <n v="42"/>
    <n v="73"/>
    <m/>
    <n v="71.5"/>
    <x v="2"/>
    <n v="0"/>
    <n v="8435"/>
  </r>
  <r>
    <s v="563957/15"/>
    <s v="Jones"/>
    <s v="Davidson"/>
    <s v="Jones Davidson"/>
    <s v="jdavidson@newcollege.com"/>
    <x v="0"/>
    <x v="2"/>
    <x v="0"/>
    <n v="98"/>
    <n v="91"/>
    <n v="90"/>
    <n v="86"/>
    <m/>
    <n v="91.25"/>
    <x v="0"/>
    <n v="0"/>
    <n v="12243"/>
  </r>
  <r>
    <s v="561008/17"/>
    <s v="LIN"/>
    <s v="Davies"/>
    <s v="LIN Davies"/>
    <s v="ldavies@newcollege.com"/>
    <x v="2"/>
    <x v="0"/>
    <x v="2"/>
    <n v="67"/>
    <n v="34"/>
    <n v="38"/>
    <n v="54"/>
    <m/>
    <n v="48.25"/>
    <x v="6"/>
    <n v="0"/>
    <n v="14193"/>
  </r>
  <r>
    <s v="773137/16"/>
    <s v="ziqi"/>
    <s v="deng"/>
    <s v="ziqi deng"/>
    <s v="zdeng@newcollege.com"/>
    <x v="1"/>
    <x v="1"/>
    <x v="2"/>
    <n v="71"/>
    <n v="60"/>
    <n v="90"/>
    <n v="57"/>
    <m/>
    <n v="69.5"/>
    <x v="2"/>
    <n v="0"/>
    <n v="6188"/>
  </r>
  <r>
    <s v="785895/16"/>
    <s v="Touqi"/>
    <s v="DeStefano"/>
    <s v="Touqi DeStefano"/>
    <s v="tdestefano@newcollege.com"/>
    <x v="1"/>
    <x v="3"/>
    <x v="0"/>
    <n v="90"/>
    <n v="91"/>
    <n v="85"/>
    <n v="80"/>
    <m/>
    <n v="86.5"/>
    <x v="0"/>
    <n v="0"/>
    <n v="6000"/>
  </r>
  <r>
    <s v="093543/16"/>
    <s v="Sidi"/>
    <s v="Dong"/>
    <s v="Sidi Dong"/>
    <s v="sdong@newcollege.com"/>
    <x v="1"/>
    <x v="0"/>
    <x v="2"/>
    <n v="48"/>
    <n v="59"/>
    <n v="52"/>
    <n v="41"/>
    <m/>
    <n v="50"/>
    <x v="6"/>
    <n v="0"/>
    <n v="8522"/>
  </r>
  <r>
    <s v="590865/17"/>
    <s v="Tenzin"/>
    <s v="Duncan"/>
    <s v="Tenzin Duncan"/>
    <s v="tduncan@newcollege.com"/>
    <x v="2"/>
    <x v="1"/>
    <x v="0"/>
    <n v="87"/>
    <n v="62"/>
    <n v="74"/>
    <n v="73"/>
    <m/>
    <n v="74"/>
    <x v="2"/>
    <n v="0"/>
    <n v="12856"/>
  </r>
  <r>
    <s v="588593/17"/>
    <s v="Lawrence"/>
    <s v="Dundas"/>
    <s v="Lawrence Dundas"/>
    <s v="ldundas@newcollege.com"/>
    <x v="2"/>
    <x v="0"/>
    <x v="2"/>
    <n v="92"/>
    <n v="82"/>
    <n v="76"/>
    <n v="53"/>
    <m/>
    <n v="75.75"/>
    <x v="3"/>
    <n v="0"/>
    <n v="4247"/>
  </r>
  <r>
    <s v="294863/16"/>
    <s v="Maliha"/>
    <s v="Dunimaglovska"/>
    <s v="Maliha Dunimaglovska"/>
    <s v="mdunimaglovska@newcollege.com"/>
    <x v="1"/>
    <x v="1"/>
    <x v="2"/>
    <n v="47"/>
    <n v="67"/>
    <n v="51"/>
    <n v="78"/>
    <m/>
    <n v="60.75"/>
    <x v="5"/>
    <n v="0"/>
    <n v="7584"/>
  </r>
  <r>
    <s v="563159/17"/>
    <s v="Emily"/>
    <s v="Dunn"/>
    <s v="Emily Dunn"/>
    <s v="edunn@newcollege.com"/>
    <x v="2"/>
    <x v="0"/>
    <x v="2"/>
    <n v="56"/>
    <n v="65"/>
    <n v="39"/>
    <n v="54"/>
    <m/>
    <n v="53.5"/>
    <x v="6"/>
    <n v="0"/>
    <n v="12779"/>
  </r>
  <r>
    <s v="839103/16"/>
    <s v="Thomas"/>
    <s v="Easey"/>
    <s v="Thomas Easey"/>
    <s v="teasey@newcollege.com"/>
    <x v="1"/>
    <x v="0"/>
    <x v="2"/>
    <n v="37"/>
    <n v="47"/>
    <n v="38"/>
    <n v="29"/>
    <m/>
    <n v="37.75"/>
    <x v="4"/>
    <n v="0"/>
    <n v="3006"/>
  </r>
  <r>
    <s v="768478/15"/>
    <s v="Thomas"/>
    <s v="Ellis"/>
    <s v="Thomas Ellis"/>
    <s v="tellis@newcollege.com"/>
    <x v="0"/>
    <x v="1"/>
    <x v="0"/>
    <n v="91"/>
    <n v="98"/>
    <n v="93"/>
    <n v="72"/>
    <m/>
    <n v="88.5"/>
    <x v="0"/>
    <n v="7"/>
    <n v="2711"/>
  </r>
  <r>
    <s v="576052/16"/>
    <s v="Madeleine"/>
    <s v="FAN"/>
    <s v="Madeleine FAN"/>
    <s v="mfan@newcollege.com"/>
    <x v="1"/>
    <x v="3"/>
    <x v="0"/>
    <n v="90"/>
    <n v="96"/>
    <n v="98"/>
    <n v="74"/>
    <m/>
    <n v="89.5"/>
    <x v="0"/>
    <n v="0"/>
    <n v="1666"/>
  </r>
  <r>
    <s v="027680/15"/>
    <s v="Georgia"/>
    <s v="FANG"/>
    <s v="Georgia FANG"/>
    <s v="gfang@newcollege.com"/>
    <x v="0"/>
    <x v="0"/>
    <x v="0"/>
    <n v="79"/>
    <n v="64"/>
    <n v="73"/>
    <n v="46"/>
    <m/>
    <n v="65.5"/>
    <x v="2"/>
    <n v="0"/>
    <n v="326"/>
  </r>
  <r>
    <s v="647069/15"/>
    <s v="Abby"/>
    <s v="Fawcett"/>
    <s v="Abby Fawcett"/>
    <s v="afawcett@newcollege.com"/>
    <x v="0"/>
    <x v="1"/>
    <x v="0"/>
    <n v="95"/>
    <n v="78"/>
    <n v="97"/>
    <n v="86"/>
    <m/>
    <n v="89"/>
    <x v="0"/>
    <n v="0"/>
    <n v="14466"/>
  </r>
  <r>
    <s v="589220/17"/>
    <s v="Mohammed"/>
    <s v="Ferguson"/>
    <s v="Mohammed Ferguson"/>
    <s v="mferguson@newcollege.com"/>
    <x v="2"/>
    <x v="1"/>
    <x v="0"/>
    <n v="65"/>
    <n v="44"/>
    <n v="75"/>
    <n v="95"/>
    <m/>
    <n v="69.75"/>
    <x v="2"/>
    <n v="0"/>
    <n v="10750"/>
  </r>
  <r>
    <s v="016697/15"/>
    <s v="Wafa"/>
    <s v="Forqan"/>
    <s v="Wafa Forqan"/>
    <s v="wforqan@newcollege.com"/>
    <x v="0"/>
    <x v="1"/>
    <x v="1"/>
    <n v="67"/>
    <n v="65"/>
    <n v="53"/>
    <n v="75"/>
    <m/>
    <n v="65"/>
    <x v="2"/>
    <n v="0"/>
    <n v="12743"/>
  </r>
  <r>
    <s v="971125/15"/>
    <s v="Ezzah"/>
    <s v="Forrer"/>
    <s v="Ezzah Forrer"/>
    <s v="eforrer@newcollege.com"/>
    <x v="0"/>
    <x v="0"/>
    <x v="0"/>
    <n v="42"/>
    <n v="59"/>
    <n v="57"/>
    <n v="41"/>
    <m/>
    <n v="49.75"/>
    <x v="6"/>
    <n v="0"/>
    <n v="15332"/>
  </r>
  <r>
    <s v="654452/17"/>
    <s v="Angela"/>
    <s v="Fulton"/>
    <s v="Angela Fulton"/>
    <s v="afulton@newcollege.com"/>
    <x v="2"/>
    <x v="1"/>
    <x v="2"/>
    <n v="76"/>
    <n v="45"/>
    <n v="88"/>
    <n v="64"/>
    <m/>
    <n v="68.25"/>
    <x v="2"/>
    <n v="0"/>
    <n v="5552"/>
  </r>
  <r>
    <s v="284256/16"/>
    <s v="Matthew"/>
    <s v="Furness"/>
    <s v="Matthew Furness"/>
    <s v="mfurness@newcollege.com"/>
    <x v="1"/>
    <x v="2"/>
    <x v="1"/>
    <n v="92"/>
    <n v="66"/>
    <n v="86"/>
    <n v="92"/>
    <m/>
    <n v="84"/>
    <x v="3"/>
    <n v="0"/>
    <n v="11728"/>
  </r>
  <r>
    <s v="591748/17"/>
    <s v="Lanshi"/>
    <s v="Gadista"/>
    <s v="Lanshi Gadista"/>
    <s v="lgadista@newcollege.com"/>
    <x v="2"/>
    <x v="0"/>
    <x v="2"/>
    <n v="92"/>
    <n v="96"/>
    <n v="87"/>
    <n v="95"/>
    <m/>
    <n v="92.5"/>
    <x v="0"/>
    <n v="0"/>
    <n v="4005"/>
  </r>
  <r>
    <s v="646291/17"/>
    <s v="SHIHAO"/>
    <s v="Galdas"/>
    <s v="SHIHAO Galdas"/>
    <s v="sgaldas@newcollege.com"/>
    <x v="2"/>
    <x v="0"/>
    <x v="0"/>
    <n v="35"/>
    <n v="11"/>
    <n v="20"/>
    <n v="5"/>
    <m/>
    <n v="17.75"/>
    <x v="1"/>
    <n v="0"/>
    <n v="5216"/>
  </r>
  <r>
    <s v="671873/17"/>
    <s v="Ryan"/>
    <s v="Gallaty"/>
    <s v="Ryan Gallaty"/>
    <s v="rgallaty@newcollege.com"/>
    <x v="2"/>
    <x v="1"/>
    <x v="0"/>
    <n v="89"/>
    <n v="75"/>
    <n v="82"/>
    <n v="97"/>
    <m/>
    <n v="85.75"/>
    <x v="0"/>
    <n v="0"/>
    <n v="8135"/>
  </r>
  <r>
    <s v="653588/17"/>
    <s v="Alick"/>
    <s v="Gallo"/>
    <s v="Alick Gallo"/>
    <s v="agallo@newcollege.com"/>
    <x v="2"/>
    <x v="3"/>
    <x v="1"/>
    <n v="79"/>
    <n v="76"/>
    <n v="71"/>
    <n v="57"/>
    <m/>
    <n v="70.75"/>
    <x v="2"/>
    <n v="12"/>
    <n v="1508"/>
  </r>
  <r>
    <s v="929508/17"/>
    <s v="SHIQI"/>
    <s v="Gao"/>
    <s v="SHIQI Gao"/>
    <s v="sgao@newcollege.com"/>
    <x v="2"/>
    <x v="0"/>
    <x v="2"/>
    <n v="66"/>
    <n v="84"/>
    <n v="79"/>
    <n v="66"/>
    <m/>
    <n v="73.75"/>
    <x v="2"/>
    <n v="0"/>
    <n v="13513"/>
  </r>
  <r>
    <s v="582889/16"/>
    <s v="YUAN"/>
    <s v="GAO"/>
    <s v="YUAN GAO"/>
    <s v="ygao@newcollege.com"/>
    <x v="1"/>
    <x v="1"/>
    <x v="2"/>
    <n v="56"/>
    <n v="30"/>
    <n v="38"/>
    <n v="40"/>
    <m/>
    <n v="41"/>
    <x v="4"/>
    <n v="0"/>
    <n v="2601"/>
  </r>
  <r>
    <s v="985703/15"/>
    <s v="Kevin"/>
    <s v="Garald"/>
    <s v="Kevin Garald"/>
    <s v="kgarald@newcollege.com"/>
    <x v="0"/>
    <x v="2"/>
    <x v="1"/>
    <n v="49"/>
    <n v="84"/>
    <n v="29"/>
    <n v="59"/>
    <m/>
    <n v="55.25"/>
    <x v="5"/>
    <n v="0"/>
    <n v="10203"/>
  </r>
  <r>
    <s v="670857/15"/>
    <s v="Afdhal"/>
    <s v="Ghazzaoui"/>
    <s v="Afdhal Ghazzaoui"/>
    <s v="aghazzaoui@newcollege.com"/>
    <x v="0"/>
    <x v="1"/>
    <x v="1"/>
    <n v="82"/>
    <n v="77"/>
    <n v="95"/>
    <n v="66"/>
    <m/>
    <n v="80"/>
    <x v="3"/>
    <n v="0"/>
    <n v="7088"/>
  </r>
  <r>
    <s v="588429/16"/>
    <s v="Heon"/>
    <s v="Gilmore"/>
    <s v="Heon Gilmore"/>
    <s v="hgilmore@newcollege.com"/>
    <x v="1"/>
    <x v="0"/>
    <x v="0"/>
    <n v="74"/>
    <n v="83"/>
    <n v="76"/>
    <n v="61"/>
    <m/>
    <n v="73.5"/>
    <x v="2"/>
    <n v="0"/>
    <n v="5172"/>
  </r>
  <r>
    <s v="674309/17"/>
    <s v="Peter"/>
    <s v="Gordon"/>
    <s v="Peter Gordon"/>
    <s v="pgordon@newcollege.com"/>
    <x v="2"/>
    <x v="2"/>
    <x v="2"/>
    <n v="84"/>
    <n v="69"/>
    <n v="84"/>
    <n v="87"/>
    <m/>
    <n v="81"/>
    <x v="3"/>
    <n v="0"/>
    <n v="11360"/>
  </r>
  <r>
    <s v="595336/15"/>
    <s v="Puiyue"/>
    <s v="Gosai"/>
    <s v="Puiyue Gosai"/>
    <s v="pgosai@newcollege.com"/>
    <x v="0"/>
    <x v="2"/>
    <x v="1"/>
    <n v="64"/>
    <n v="56"/>
    <n v="30"/>
    <n v="48"/>
    <m/>
    <n v="49.5"/>
    <x v="6"/>
    <n v="0"/>
    <n v="8028"/>
  </r>
  <r>
    <s v="565526/16"/>
    <s v="Christopher"/>
    <s v="Gray"/>
    <s v="Christopher Gray"/>
    <s v="cgray@newcollege.com"/>
    <x v="1"/>
    <x v="0"/>
    <x v="0"/>
    <n v="93"/>
    <n v="97"/>
    <n v="68"/>
    <n v="78"/>
    <m/>
    <n v="84"/>
    <x v="3"/>
    <n v="0"/>
    <n v="7762"/>
  </r>
  <r>
    <s v="772653/15"/>
    <s v="Tamim"/>
    <s v="Grewal"/>
    <s v="Tamim Grewal"/>
    <s v="tgrewal@newcollege.com"/>
    <x v="0"/>
    <x v="1"/>
    <x v="2"/>
    <n v="94"/>
    <n v="95"/>
    <n v="79"/>
    <n v="93"/>
    <m/>
    <n v="90.25"/>
    <x v="0"/>
    <n v="0"/>
    <n v="7419"/>
  </r>
  <r>
    <s v="587538/15"/>
    <s v="Joseph"/>
    <s v="Grillo"/>
    <s v="Joseph Grillo"/>
    <s v="jgrillo@newcollege.com"/>
    <x v="0"/>
    <x v="3"/>
    <x v="2"/>
    <n v="53"/>
    <n v="76"/>
    <n v="34"/>
    <n v="76"/>
    <m/>
    <n v="59.75"/>
    <x v="5"/>
    <n v="0"/>
    <n v="2474"/>
  </r>
  <r>
    <s v="038631/16"/>
    <s v="Jiayi"/>
    <s v="GU"/>
    <s v="Jiayi GU"/>
    <s v="jgu@newcollege.com"/>
    <x v="1"/>
    <x v="3"/>
    <x v="0"/>
    <n v="68"/>
    <n v="67"/>
    <n v="65"/>
    <n v="41"/>
    <m/>
    <n v="60.25"/>
    <x v="5"/>
    <n v="0"/>
    <n v="397"/>
  </r>
  <r>
    <s v="607047/15"/>
    <s v="Yihan"/>
    <s v="Gu"/>
    <s v="Yihan Gu"/>
    <s v="ygu@newcollege.com"/>
    <x v="0"/>
    <x v="1"/>
    <x v="0"/>
    <n v="30"/>
    <n v="17"/>
    <n v="49"/>
    <n v="5"/>
    <m/>
    <n v="25.25"/>
    <x v="1"/>
    <n v="10"/>
    <n v="2473"/>
  </r>
  <r>
    <s v="612982/15"/>
    <s v="Anthony"/>
    <s v="Guan"/>
    <s v="Anthony Guan"/>
    <s v="aguan@newcollege.com"/>
    <x v="0"/>
    <x v="1"/>
    <x v="1"/>
    <n v="27"/>
    <n v="28"/>
    <n v="9"/>
    <n v="-2"/>
    <m/>
    <n v="15.5"/>
    <x v="1"/>
    <n v="0"/>
    <n v="6883"/>
  </r>
  <r>
    <s v="951503/15"/>
    <s v="Zijian"/>
    <s v="Guan"/>
    <s v="Zijian Guan"/>
    <s v="zguan@newcollege.com"/>
    <x v="0"/>
    <x v="2"/>
    <x v="2"/>
    <n v="18"/>
    <n v="62"/>
    <n v="56"/>
    <n v="44"/>
    <m/>
    <n v="45"/>
    <x v="6"/>
    <n v="0"/>
    <n v="3340"/>
  </r>
  <r>
    <s v="027125/17"/>
    <s v="Zhao"/>
    <s v="Guanmengyue"/>
    <s v="Zhao Guanmengyue"/>
    <s v="zguanmengyue@newcollege.com"/>
    <x v="2"/>
    <x v="3"/>
    <x v="0"/>
    <n v="54"/>
    <n v="83"/>
    <n v="60"/>
    <n v="86"/>
    <m/>
    <n v="70.75"/>
    <x v="2"/>
    <n v="0"/>
    <n v="13906"/>
  </r>
  <r>
    <s v="921531/17"/>
    <s v="Angus"/>
    <s v="Gunston"/>
    <s v="Angus Gunston"/>
    <s v="agunston@newcollege.com"/>
    <x v="2"/>
    <x v="3"/>
    <x v="0"/>
    <n v="48"/>
    <n v="56"/>
    <n v="67"/>
    <n v="47"/>
    <m/>
    <n v="54.5"/>
    <x v="6"/>
    <n v="0"/>
    <n v="13150"/>
  </r>
  <r>
    <s v="612990/15"/>
    <s v="Annie"/>
    <s v="Guo"/>
    <s v="Annie Guo"/>
    <s v="aguo@newcollege.com"/>
    <x v="0"/>
    <x v="2"/>
    <x v="2"/>
    <n v="92"/>
    <n v="87"/>
    <n v="97"/>
    <n v="85"/>
    <m/>
    <n v="90.25"/>
    <x v="0"/>
    <n v="0"/>
    <n v="210"/>
  </r>
  <r>
    <s v="719791/16"/>
    <s v="JUNZI"/>
    <s v="GUO"/>
    <s v="JUNZI GUO"/>
    <s v="jguo@newcollege.com"/>
    <x v="1"/>
    <x v="3"/>
    <x v="1"/>
    <n v="70"/>
    <n v="68"/>
    <n v="64"/>
    <n v="61"/>
    <m/>
    <n v="65.75"/>
    <x v="2"/>
    <n v="0"/>
    <n v="7864"/>
  </r>
  <r>
    <s v="572794/17"/>
    <s v="Yaping"/>
    <s v="Guo"/>
    <s v="Yaping Guo"/>
    <s v="yguo@newcollege.com"/>
    <x v="2"/>
    <x v="1"/>
    <x v="2"/>
    <n v="56"/>
    <n v="32"/>
    <n v="61"/>
    <n v="26"/>
    <m/>
    <n v="43.75"/>
    <x v="4"/>
    <n v="0"/>
    <n v="3960"/>
  </r>
  <r>
    <s v="960391/16"/>
    <s v="Yisha"/>
    <s v="Guo"/>
    <s v="Yisha Guo"/>
    <s v="yguo@newcollege.com"/>
    <x v="1"/>
    <x v="0"/>
    <x v="1"/>
    <n v="29"/>
    <n v="59"/>
    <n v="60"/>
    <n v="52"/>
    <m/>
    <n v="50"/>
    <x v="6"/>
    <n v="0"/>
    <n v="6208"/>
  </r>
  <r>
    <s v="926456/16"/>
    <s v="Moin"/>
    <s v="Haddad"/>
    <s v="Moin Haddad"/>
    <s v="mhaddad@newcollege.com"/>
    <x v="1"/>
    <x v="3"/>
    <x v="0"/>
    <n v="67"/>
    <n v="77"/>
    <n v="42"/>
    <n v="53"/>
    <m/>
    <n v="59.75"/>
    <x v="5"/>
    <n v="0"/>
    <n v="15355"/>
  </r>
  <r>
    <s v="029233/17"/>
    <s v="Larissa"/>
    <s v="HAN"/>
    <s v="Larissa HAN"/>
    <s v="lhan@newcollege.com"/>
    <x v="2"/>
    <x v="1"/>
    <x v="2"/>
    <n v="90"/>
    <n v="94"/>
    <n v="95"/>
    <n v="96"/>
    <m/>
    <n v="93.75"/>
    <x v="0"/>
    <n v="0"/>
    <n v="439"/>
  </r>
  <r>
    <s v="853374/15"/>
    <s v="Sangryul"/>
    <s v="Han"/>
    <s v="Sangryul Han"/>
    <s v="shan@newcollege.com"/>
    <x v="0"/>
    <x v="2"/>
    <x v="2"/>
    <n v="31"/>
    <n v="25"/>
    <n v="62"/>
    <n v="51"/>
    <m/>
    <n v="42.25"/>
    <x v="4"/>
    <n v="0"/>
    <n v="5049"/>
  </r>
  <r>
    <s v="467225/16"/>
    <s v="Anussan"/>
    <s v="Hancock"/>
    <s v="Anussan Hancock"/>
    <s v="ahancock@newcollege.com"/>
    <x v="1"/>
    <x v="3"/>
    <x v="2"/>
    <n v="32"/>
    <n v="18"/>
    <n v="20"/>
    <n v="14"/>
    <m/>
    <n v="21"/>
    <x v="1"/>
    <n v="18"/>
    <n v="15343"/>
  </r>
  <r>
    <s v="624670/17"/>
    <s v="Muhammad"/>
    <s v="Handa"/>
    <s v="Muhammad Handa"/>
    <s v="mhanda@newcollege.com"/>
    <x v="2"/>
    <x v="0"/>
    <x v="2"/>
    <n v="74"/>
    <n v="94"/>
    <n v="61"/>
    <n v="92"/>
    <m/>
    <n v="80.25"/>
    <x v="3"/>
    <n v="0"/>
    <n v="11087"/>
  </r>
  <r>
    <s v="656137/16"/>
    <s v="Stephanie"/>
    <s v="Hannell"/>
    <s v="Stephanie Hannell"/>
    <s v="shannell@newcollege.com"/>
    <x v="1"/>
    <x v="3"/>
    <x v="2"/>
    <n v="80"/>
    <n v="80"/>
    <n v="72"/>
    <n v="67"/>
    <m/>
    <n v="74.75"/>
    <x v="2"/>
    <n v="0"/>
    <n v="5957"/>
  </r>
  <r>
    <s v="748361/15"/>
    <s v="SHUDI"/>
    <s v="Hao"/>
    <s v="SHUDI Hao"/>
    <s v="shao@newcollege.com"/>
    <x v="0"/>
    <x v="1"/>
    <x v="1"/>
    <n v="43"/>
    <n v="58"/>
    <n v="56"/>
    <n v="10"/>
    <m/>
    <n v="41.75"/>
    <x v="4"/>
    <n v="0"/>
    <n v="3881"/>
  </r>
  <r>
    <s v="103674/17"/>
    <s v="Cichun"/>
    <s v="Harb"/>
    <s v="Cichun Harb"/>
    <s v="charb@newcollege.com"/>
    <x v="2"/>
    <x v="3"/>
    <x v="2"/>
    <n v="95"/>
    <n v="91"/>
    <n v="94"/>
    <n v="72"/>
    <m/>
    <n v="88"/>
    <x v="0"/>
    <n v="0"/>
    <n v="1173"/>
  </r>
  <r>
    <s v="769245/16"/>
    <s v="Louise"/>
    <s v="Harper"/>
    <s v="Louise Harper"/>
    <s v="lharper@newcollege.com"/>
    <x v="1"/>
    <x v="1"/>
    <x v="1"/>
    <n v="39"/>
    <n v="46"/>
    <n v="46"/>
    <n v="15"/>
    <m/>
    <n v="36.5"/>
    <x v="4"/>
    <n v="0"/>
    <n v="4192"/>
  </r>
  <r>
    <s v="555415/17"/>
    <s v="Patrick"/>
    <s v="Harris"/>
    <s v="Patrick Harris"/>
    <s v="pharris@newcollege.com"/>
    <x v="2"/>
    <x v="3"/>
    <x v="0"/>
    <n v="44"/>
    <n v="32"/>
    <n v="41"/>
    <n v="22"/>
    <m/>
    <n v="34.75"/>
    <x v="1"/>
    <n v="0"/>
    <n v="15578"/>
  </r>
  <r>
    <s v="014775/16"/>
    <s v="Dongyue"/>
    <s v="Hartanto"/>
    <s v="Dongyue Hartanto"/>
    <s v="dhartanto@newcollege.com"/>
    <x v="1"/>
    <x v="1"/>
    <x v="1"/>
    <n v="61"/>
    <n v="47"/>
    <n v="43"/>
    <n v="62"/>
    <m/>
    <n v="53.25"/>
    <x v="6"/>
    <n v="0"/>
    <n v="4316"/>
  </r>
  <r>
    <s v="612613/16"/>
    <s v="Siofilisi"/>
    <s v="He"/>
    <s v="Siofilisi He"/>
    <s v="she@newcollege.com"/>
    <x v="1"/>
    <x v="2"/>
    <x v="1"/>
    <n v="20"/>
    <n v="26"/>
    <n v="41"/>
    <n v="55"/>
    <m/>
    <n v="35.5"/>
    <x v="4"/>
    <n v="0"/>
    <n v="7655"/>
  </r>
  <r>
    <s v="784082/15"/>
    <s v="Sanghoon"/>
    <s v="Hernandez"/>
    <s v="Sanghoon Hernandez"/>
    <s v="shernandez@newcollege.com"/>
    <x v="0"/>
    <x v="0"/>
    <x v="0"/>
    <n v="66"/>
    <n v="42"/>
    <n v="69"/>
    <n v="68"/>
    <m/>
    <n v="61.25"/>
    <x v="5"/>
    <n v="0"/>
    <n v="140"/>
  </r>
  <r>
    <s v="617720/17"/>
    <s v="Eric"/>
    <s v="Heung"/>
    <s v="Eric Heung"/>
    <s v="eheung@newcollege.com"/>
    <x v="2"/>
    <x v="2"/>
    <x v="0"/>
    <n v="97"/>
    <n v="90"/>
    <n v="93"/>
    <n v="73"/>
    <m/>
    <n v="88.25"/>
    <x v="0"/>
    <n v="0"/>
    <n v="2997"/>
  </r>
  <r>
    <s v="119798/17"/>
    <s v="YADNA"/>
    <s v="HIRANI"/>
    <s v="YADNA HIRANI"/>
    <s v="yhirani@newcollege.com"/>
    <x v="2"/>
    <x v="0"/>
    <x v="0"/>
    <n v="98"/>
    <n v="91"/>
    <n v="85"/>
    <n v="82"/>
    <m/>
    <n v="89"/>
    <x v="0"/>
    <n v="0"/>
    <n v="2215"/>
  </r>
  <r>
    <s v="279414/16"/>
    <s v="Alexandra"/>
    <s v="Hizbas"/>
    <s v="Alexandra Hizbas"/>
    <s v="ahizbas@newcollege.com"/>
    <x v="1"/>
    <x v="0"/>
    <x v="2"/>
    <n v="93"/>
    <n v="100"/>
    <n v="69"/>
    <n v="96"/>
    <m/>
    <n v="89.5"/>
    <x v="0"/>
    <n v="15"/>
    <n v="11834"/>
  </r>
  <r>
    <s v="013264/16"/>
    <s v="Ji"/>
    <s v="hong"/>
    <s v="Ji hong"/>
    <s v="jhong@newcollege.com"/>
    <x v="1"/>
    <x v="0"/>
    <x v="2"/>
    <n v="56"/>
    <n v="70"/>
    <n v="35"/>
    <n v="67"/>
    <m/>
    <n v="57"/>
    <x v="5"/>
    <n v="0"/>
    <n v="15443"/>
  </r>
  <r>
    <s v="667027/15"/>
    <s v="Michael"/>
    <s v="Houston"/>
    <s v="Michael Houston"/>
    <s v="mhouston@newcollege.com"/>
    <x v="0"/>
    <x v="1"/>
    <x v="1"/>
    <n v="87"/>
    <n v="98"/>
    <n v="81"/>
    <n v="78"/>
    <m/>
    <n v="86"/>
    <x v="0"/>
    <n v="0"/>
    <n v="4014"/>
  </r>
  <r>
    <s v="866042/17"/>
    <s v="Alexandra"/>
    <s v="HOYEK"/>
    <s v="Alexandra HOYEK"/>
    <s v="ahoyek@newcollege.com"/>
    <x v="2"/>
    <x v="2"/>
    <x v="2"/>
    <n v="83"/>
    <n v="91"/>
    <n v="91"/>
    <n v="74"/>
    <m/>
    <n v="84.75"/>
    <x v="3"/>
    <n v="0"/>
    <n v="6667"/>
  </r>
  <r>
    <s v="039204/17"/>
    <s v="Breanna"/>
    <s v="HU"/>
    <s v="Breanna HU"/>
    <s v="bhu@newcollege.com"/>
    <x v="2"/>
    <x v="0"/>
    <x v="0"/>
    <n v="84"/>
    <n v="76"/>
    <n v="95"/>
    <n v="65"/>
    <m/>
    <n v="80"/>
    <x v="3"/>
    <n v="0"/>
    <n v="4522"/>
  </r>
  <r>
    <s v="981801/15"/>
    <s v="Qichen"/>
    <s v="Hu"/>
    <s v="Qichen Hu"/>
    <s v="qhu@newcollege.com"/>
    <x v="0"/>
    <x v="1"/>
    <x v="2"/>
    <n v="69"/>
    <n v="65"/>
    <n v="72"/>
    <n v="63"/>
    <m/>
    <n v="67.25"/>
    <x v="2"/>
    <n v="0"/>
    <n v="11943"/>
  </r>
  <r>
    <s v="627440/15"/>
    <s v="Shiqi"/>
    <s v="Hu"/>
    <s v="Shiqi Hu"/>
    <s v="shu@newcollege.com"/>
    <x v="0"/>
    <x v="2"/>
    <x v="2"/>
    <n v="68"/>
    <n v="55"/>
    <n v="96"/>
    <n v="76"/>
    <m/>
    <n v="73.75"/>
    <x v="2"/>
    <n v="0"/>
    <n v="11207"/>
  </r>
  <r>
    <s v="958354/15"/>
    <s v="Xin"/>
    <s v="Hua"/>
    <s v="Xin Hua"/>
    <s v="xhua@newcollege.com"/>
    <x v="0"/>
    <x v="0"/>
    <x v="0"/>
    <n v="27"/>
    <n v="15"/>
    <n v="44"/>
    <n v="7"/>
    <m/>
    <n v="23.25"/>
    <x v="1"/>
    <n v="0"/>
    <n v="6126"/>
  </r>
  <r>
    <s v="631456/16"/>
    <s v="Amy"/>
    <s v="Huang"/>
    <s v="Amy Huang"/>
    <s v="ahuang@newcollege.com"/>
    <x v="1"/>
    <x v="3"/>
    <x v="2"/>
    <n v="97"/>
    <n v="59"/>
    <n v="12"/>
    <n v="38"/>
    <m/>
    <n v="51.5"/>
    <x v="6"/>
    <n v="0"/>
    <n v="4023"/>
  </r>
  <r>
    <s v="039212/16"/>
    <s v="Edin"/>
    <s v="Huang"/>
    <s v="Edin Huang"/>
    <s v="ehuang@newcollege.com"/>
    <x v="1"/>
    <x v="1"/>
    <x v="2"/>
    <n v="84"/>
    <n v="93"/>
    <n v="96"/>
    <n v="79"/>
    <m/>
    <n v="88"/>
    <x v="0"/>
    <n v="0"/>
    <n v="4201"/>
  </r>
  <r>
    <s v="985394/15"/>
    <s v="Lisa"/>
    <s v="Huang"/>
    <s v="Lisa Huang"/>
    <s v="lhuang@newcollege.com"/>
    <x v="0"/>
    <x v="0"/>
    <x v="2"/>
    <n v="83"/>
    <n v="98"/>
    <n v="94"/>
    <n v="88"/>
    <m/>
    <n v="90.75"/>
    <x v="0"/>
    <n v="0"/>
    <n v="10319"/>
  </r>
  <r>
    <s v="936733/15"/>
    <s v="Mitchell"/>
    <s v="Huang"/>
    <s v="Mitchell Huang"/>
    <s v="mhuang@newcollege.com"/>
    <x v="0"/>
    <x v="1"/>
    <x v="2"/>
    <n v="71"/>
    <n v="52"/>
    <n v="93"/>
    <n v="42"/>
    <m/>
    <n v="64.5"/>
    <x v="5"/>
    <n v="0"/>
    <n v="15669"/>
  </r>
  <r>
    <s v="040342/17"/>
    <s v="Xinyu"/>
    <s v="Huang"/>
    <s v="Xinyu Huang"/>
    <s v="xhuang@newcollege.com"/>
    <x v="2"/>
    <x v="1"/>
    <x v="2"/>
    <n v="53"/>
    <n v="56"/>
    <n v="36"/>
    <n v="38"/>
    <m/>
    <n v="45.75"/>
    <x v="6"/>
    <n v="13"/>
    <n v="6759"/>
  </r>
  <r>
    <s v="030770/16"/>
    <s v="yuting"/>
    <s v="huang"/>
    <s v="yuting huang"/>
    <s v="yhuang@newcollege.com"/>
    <x v="1"/>
    <x v="3"/>
    <x v="1"/>
    <n v="39"/>
    <n v="95"/>
    <n v="78"/>
    <n v="68"/>
    <m/>
    <n v="70"/>
    <x v="2"/>
    <n v="0"/>
    <n v="3824"/>
  </r>
  <r>
    <s v="981895/15"/>
    <s v="Zehua"/>
    <s v="HUANNG"/>
    <s v="Zehua HUANNG"/>
    <s v="zhuanng@newcollege.com"/>
    <x v="0"/>
    <x v="3"/>
    <x v="2"/>
    <n v="78"/>
    <n v="79"/>
    <n v="97"/>
    <n v="82"/>
    <m/>
    <n v="84"/>
    <x v="3"/>
    <n v="0"/>
    <n v="2044"/>
  </r>
  <r>
    <s v="589243/16"/>
    <s v="Christine"/>
    <s v="Hucke"/>
    <s v="Christine Hucke"/>
    <s v="chucke@newcollege.com"/>
    <x v="1"/>
    <x v="0"/>
    <x v="2"/>
    <n v="50"/>
    <n v="88"/>
    <n v="40"/>
    <n v="79"/>
    <m/>
    <n v="64.25"/>
    <x v="5"/>
    <n v="0"/>
    <n v="3805"/>
  </r>
  <r>
    <s v="573537/15"/>
    <s v="Joanne"/>
    <s v="Hui"/>
    <s v="Joanne Hui"/>
    <s v="jhui@newcollege.com"/>
    <x v="0"/>
    <x v="0"/>
    <x v="2"/>
    <n v="94"/>
    <n v="94"/>
    <n v="62"/>
    <n v="92"/>
    <m/>
    <n v="85.5"/>
    <x v="0"/>
    <n v="0"/>
    <n v="8074"/>
  </r>
  <r>
    <s v="941699/17"/>
    <s v="JIAHUI"/>
    <s v="Huiwen"/>
    <s v="JIAHUI Huiwen"/>
    <s v="jhuiwen@newcollege.com"/>
    <x v="2"/>
    <x v="1"/>
    <x v="2"/>
    <n v="64"/>
    <n v="57"/>
    <n v="63"/>
    <n v="47"/>
    <m/>
    <n v="57.75"/>
    <x v="5"/>
    <n v="0"/>
    <n v="220"/>
  </r>
  <r>
    <s v="647581/16"/>
    <s v="Dylan"/>
    <s v="Huynh"/>
    <s v="Dylan Huynh"/>
    <s v="dhuynh@newcollege.com"/>
    <x v="1"/>
    <x v="3"/>
    <x v="0"/>
    <n v="94"/>
    <n v="41"/>
    <n v="49"/>
    <n v="29"/>
    <m/>
    <n v="53.25"/>
    <x v="6"/>
    <n v="0"/>
    <n v="4237"/>
  </r>
  <r>
    <s v="590385/15"/>
    <s v="kexin"/>
    <s v="Huynh"/>
    <s v="kexin Huynh"/>
    <s v="khuynh@newcollege.com"/>
    <x v="0"/>
    <x v="0"/>
    <x v="0"/>
    <n v="40"/>
    <n v="90"/>
    <n v="90"/>
    <n v="91"/>
    <m/>
    <n v="77.75"/>
    <x v="3"/>
    <n v="0"/>
    <n v="1603"/>
  </r>
  <r>
    <s v="219772/16"/>
    <s v="waleed"/>
    <s v="iftikhar"/>
    <s v="waleed iftikhar"/>
    <s v="wiftikhar@newcollege.com"/>
    <x v="1"/>
    <x v="2"/>
    <x v="0"/>
    <n v="45"/>
    <n v="19"/>
    <n v="51"/>
    <n v="57"/>
    <m/>
    <n v="43"/>
    <x v="4"/>
    <n v="0"/>
    <n v="9529"/>
  </r>
  <r>
    <s v="922392/17"/>
    <s v="Rui"/>
    <s v="Ismail"/>
    <s v="Rui Ismail"/>
    <s v="rismail@newcollege.com"/>
    <x v="2"/>
    <x v="2"/>
    <x v="2"/>
    <n v="53"/>
    <n v="49"/>
    <n v="29"/>
    <n v="25"/>
    <m/>
    <n v="39"/>
    <x v="4"/>
    <n v="0"/>
    <n v="9886"/>
  </r>
  <r>
    <s v="603940/17"/>
    <s v="Mark"/>
    <s v="Jarlmo"/>
    <s v="Mark Jarlmo"/>
    <s v="mjarlmo@newcollege.com"/>
    <x v="2"/>
    <x v="0"/>
    <x v="2"/>
    <n v="68"/>
    <n v="71"/>
    <n v="89"/>
    <n v="67"/>
    <m/>
    <n v="73.75"/>
    <x v="2"/>
    <n v="0"/>
    <n v="9871"/>
  </r>
  <r>
    <s v="641664/15"/>
    <s v="Akin"/>
    <s v="Jeffrey"/>
    <s v="Akin Jeffrey"/>
    <s v="ajeffrey@newcollege.com"/>
    <x v="0"/>
    <x v="1"/>
    <x v="0"/>
    <n v="75"/>
    <n v="70"/>
    <n v="85"/>
    <n v="88"/>
    <m/>
    <n v="79.5"/>
    <x v="3"/>
    <n v="0"/>
    <n v="4250"/>
  </r>
  <r>
    <s v="727484/15"/>
    <s v="Jiaming"/>
    <s v="JIANG"/>
    <s v="Jiaming JIANG"/>
    <s v="jjiang@newcollege.com"/>
    <x v="0"/>
    <x v="0"/>
    <x v="0"/>
    <n v="96"/>
    <n v="51"/>
    <n v="76"/>
    <n v="61"/>
    <m/>
    <n v="71"/>
    <x v="2"/>
    <n v="0"/>
    <n v="11554"/>
  </r>
  <r>
    <s v="982859/17"/>
    <s v="Yuchen"/>
    <s v="Jiang"/>
    <s v="Yuchen Jiang"/>
    <s v="yjiang@newcollege.com"/>
    <x v="2"/>
    <x v="3"/>
    <x v="2"/>
    <n v="61"/>
    <n v="47"/>
    <n v="58"/>
    <n v="42"/>
    <m/>
    <n v="52"/>
    <x v="6"/>
    <n v="0"/>
    <n v="9261"/>
  </r>
  <r>
    <s v="746830/17"/>
    <s v="Yuze"/>
    <s v="Jiang"/>
    <s v="Yuze Jiang"/>
    <s v="yjiang@newcollege.com"/>
    <x v="2"/>
    <x v="2"/>
    <x v="2"/>
    <n v="50"/>
    <n v="98"/>
    <n v="98"/>
    <n v="94"/>
    <m/>
    <n v="85"/>
    <x v="0"/>
    <n v="12"/>
    <n v="561"/>
  </r>
  <r>
    <s v="653898/15"/>
    <s v="Kedun"/>
    <s v="Jimenez"/>
    <s v="Kedun Jimenez"/>
    <s v="kjimenez@newcollege.com"/>
    <x v="0"/>
    <x v="3"/>
    <x v="1"/>
    <n v="41"/>
    <n v="20"/>
    <n v="33"/>
    <n v="35"/>
    <m/>
    <n v="32.25"/>
    <x v="1"/>
    <n v="0"/>
    <n v="4623"/>
  </r>
  <r>
    <s v="623550/16"/>
    <s v="Claudia"/>
    <s v="Jin"/>
    <s v="Claudia Jin"/>
    <s v="cjin@newcollege.com"/>
    <x v="1"/>
    <x v="1"/>
    <x v="2"/>
    <n v="86"/>
    <n v="89"/>
    <n v="77"/>
    <n v="96"/>
    <m/>
    <n v="87"/>
    <x v="0"/>
    <n v="0"/>
    <n v="9298"/>
  </r>
  <r>
    <s v="623980/15"/>
    <s v="Sarah"/>
    <s v="Jones"/>
    <s v="Sarah Jones"/>
    <s v="sjones@newcollege.com"/>
    <x v="0"/>
    <x v="2"/>
    <x v="0"/>
    <n v="35"/>
    <n v="3"/>
    <n v="28"/>
    <n v="16"/>
    <m/>
    <n v="20.5"/>
    <x v="1"/>
    <n v="0"/>
    <n v="7713"/>
  </r>
  <r>
    <s v="026528/17"/>
    <s v="Zhou"/>
    <s v="Junhui"/>
    <s v="Zhou Junhui"/>
    <s v="zjunhui@newcollege.com"/>
    <x v="2"/>
    <x v="3"/>
    <x v="0"/>
    <n v="39"/>
    <n v="68"/>
    <n v="43"/>
    <n v="69"/>
    <m/>
    <n v="54.75"/>
    <x v="6"/>
    <n v="0"/>
    <n v="3795"/>
  </r>
  <r>
    <s v="554087/17"/>
    <s v="Henry"/>
    <s v="Kaiyum"/>
    <s v="Henry Kaiyum"/>
    <s v="hkaiyum@newcollege.com"/>
    <x v="2"/>
    <x v="0"/>
    <x v="0"/>
    <n v="56"/>
    <n v="86"/>
    <n v="58"/>
    <n v="79"/>
    <m/>
    <n v="69.75"/>
    <x v="2"/>
    <n v="0"/>
    <n v="4158"/>
  </r>
  <r>
    <s v="942938/15"/>
    <s v="Helen"/>
    <s v="kaur"/>
    <s v="Helen kaur"/>
    <s v="hkaur@newcollege.com"/>
    <x v="0"/>
    <x v="2"/>
    <x v="0"/>
    <n v="98"/>
    <n v="95"/>
    <n v="85"/>
    <n v="99"/>
    <m/>
    <n v="94.25"/>
    <x v="0"/>
    <n v="0"/>
    <n v="9091"/>
  </r>
  <r>
    <s v="280552/16"/>
    <s v="Dean"/>
    <s v="Kent"/>
    <s v="Dean Kent"/>
    <s v="dkent@newcollege.com"/>
    <x v="1"/>
    <x v="2"/>
    <x v="0"/>
    <n v="93"/>
    <n v="87"/>
    <n v="67"/>
    <n v="84"/>
    <m/>
    <n v="82.75"/>
    <x v="3"/>
    <n v="0"/>
    <n v="2002"/>
  </r>
  <r>
    <s v="629648/17"/>
    <s v="Burhan"/>
    <s v="Khoury"/>
    <s v="Burhan Khoury"/>
    <s v="bkhoury@newcollege.com"/>
    <x v="2"/>
    <x v="0"/>
    <x v="2"/>
    <n v="52"/>
    <n v="61"/>
    <n v="54"/>
    <n v="29"/>
    <m/>
    <n v="49"/>
    <x v="6"/>
    <n v="0"/>
    <n v="11161"/>
  </r>
  <r>
    <s v="787193/15"/>
    <s v="Rhiannon"/>
    <s v="Kidis"/>
    <s v="Rhiannon Kidis"/>
    <s v="rkidis@newcollege.com"/>
    <x v="0"/>
    <x v="3"/>
    <x v="1"/>
    <n v="74"/>
    <n v="57"/>
    <n v="43"/>
    <n v="68"/>
    <m/>
    <n v="60.5"/>
    <x v="5"/>
    <n v="0"/>
    <n v="585"/>
  </r>
  <r>
    <s v="063830/16"/>
    <s v="Christian"/>
    <s v="Kim"/>
    <s v="Christian Kim"/>
    <s v="ckim@newcollege.com"/>
    <x v="1"/>
    <x v="0"/>
    <x v="1"/>
    <n v="93"/>
    <n v="19"/>
    <n v="62"/>
    <n v="42"/>
    <m/>
    <n v="54"/>
    <x v="6"/>
    <n v="0"/>
    <n v="7071"/>
  </r>
  <r>
    <s v="636504/16"/>
    <s v="HANCHEN"/>
    <s v="Kim"/>
    <s v="HANCHEN Kim"/>
    <s v="hkim@newcollege.com"/>
    <x v="1"/>
    <x v="1"/>
    <x v="0"/>
    <n v="62"/>
    <n v="97"/>
    <n v="73"/>
    <n v="98"/>
    <m/>
    <n v="82.5"/>
    <x v="3"/>
    <n v="11"/>
    <n v="0"/>
  </r>
  <r>
    <s v="771548/16"/>
    <s v="Hongjin"/>
    <s v="Kim"/>
    <s v="Hongjin Kim"/>
    <s v="hkim@newcollege.com"/>
    <x v="1"/>
    <x v="1"/>
    <x v="1"/>
    <n v="50"/>
    <n v="64"/>
    <n v="66"/>
    <n v="64"/>
    <m/>
    <n v="61"/>
    <x v="5"/>
    <n v="0"/>
    <n v="9548"/>
  </r>
  <r>
    <s v="899246/15"/>
    <s v="Jack"/>
    <s v="Kim"/>
    <s v="Jack Kim"/>
    <s v="jkim@newcollege.com"/>
    <x v="0"/>
    <x v="3"/>
    <x v="1"/>
    <n v="46"/>
    <n v="80"/>
    <n v="73"/>
    <n v="28"/>
    <m/>
    <n v="56.75"/>
    <x v="5"/>
    <n v="0"/>
    <n v="10461"/>
  </r>
  <r>
    <s v="785258/15"/>
    <s v="Nathan"/>
    <s v="Kin"/>
    <s v="Nathan Kin"/>
    <s v="nkin@newcollege.com"/>
    <x v="0"/>
    <x v="2"/>
    <x v="1"/>
    <n v="56"/>
    <n v="64"/>
    <n v="77"/>
    <n v="43"/>
    <m/>
    <n v="60"/>
    <x v="5"/>
    <n v="0"/>
    <n v="5537"/>
  </r>
  <r>
    <s v="670605/16"/>
    <s v="Laura"/>
    <s v="Kirchberger"/>
    <s v="Laura Kirchberger"/>
    <s v="lkirchberger@newcollege.com"/>
    <x v="1"/>
    <x v="1"/>
    <x v="1"/>
    <n v="94"/>
    <n v="70"/>
    <n v="92"/>
    <n v="89"/>
    <m/>
    <n v="86.25"/>
    <x v="0"/>
    <n v="0"/>
    <n v="13910"/>
  </r>
  <r>
    <s v="623356/15"/>
    <s v="Shannan"/>
    <s v="Ko"/>
    <s v="Shannan Ko"/>
    <s v="sko@newcollege.com"/>
    <x v="0"/>
    <x v="1"/>
    <x v="0"/>
    <n v="88"/>
    <n v="100"/>
    <n v="100"/>
    <n v="90"/>
    <m/>
    <n v="94.5"/>
    <x v="0"/>
    <n v="0"/>
    <n v="4476"/>
  </r>
  <r>
    <s v="293298/16"/>
    <s v="Yu-Hsuan"/>
    <s v="Ko"/>
    <s v="Yu-Hsuan Ko"/>
    <s v="yko@newcollege.com"/>
    <x v="1"/>
    <x v="1"/>
    <x v="0"/>
    <n v="79"/>
    <n v="96"/>
    <n v="92"/>
    <n v="96"/>
    <m/>
    <n v="90.75"/>
    <x v="0"/>
    <n v="0"/>
    <n v="15303"/>
  </r>
  <r>
    <s v="560354/15"/>
    <s v="SIXIN"/>
    <s v="Kouch"/>
    <s v="SIXIN Kouch"/>
    <s v="skouch@newcollege.com"/>
    <x v="0"/>
    <x v="2"/>
    <x v="2"/>
    <n v="90"/>
    <n v="97"/>
    <n v="87"/>
    <n v="91"/>
    <m/>
    <n v="91.25"/>
    <x v="0"/>
    <n v="0"/>
    <n v="14299"/>
  </r>
  <r>
    <s v="675798/17"/>
    <s v="Ekaterina"/>
    <s v="Kozar"/>
    <s v="Ekaterina Kozar"/>
    <s v="ekozar@newcollege.com"/>
    <x v="2"/>
    <x v="2"/>
    <x v="0"/>
    <n v="62"/>
    <n v="49"/>
    <n v="68"/>
    <n v="62"/>
    <m/>
    <n v="60.25"/>
    <x v="5"/>
    <n v="0"/>
    <n v="92"/>
  </r>
  <r>
    <s v="641028/15"/>
    <s v="Jayke"/>
    <s v="Krieg"/>
    <s v="Jayke Krieg"/>
    <s v="jkrieg@newcollege.com"/>
    <x v="0"/>
    <x v="0"/>
    <x v="2"/>
    <n v="95"/>
    <n v="97"/>
    <n v="92"/>
    <n v="88"/>
    <m/>
    <n v="93"/>
    <x v="0"/>
    <n v="0"/>
    <n v="4107"/>
  </r>
  <r>
    <s v="950802/15"/>
    <s v="Sovandara"/>
    <s v="Lai"/>
    <s v="Sovandara Lai"/>
    <s v="slai@newcollege.com"/>
    <x v="0"/>
    <x v="2"/>
    <x v="2"/>
    <n v="36"/>
    <n v="16"/>
    <n v="32"/>
    <n v="24"/>
    <m/>
    <n v="27"/>
    <x v="1"/>
    <n v="0"/>
    <n v="954"/>
  </r>
  <r>
    <s v="553986/17"/>
    <s v="Elizabeth"/>
    <s v="Lajin"/>
    <s v="Elizabeth Lajin"/>
    <s v="elajin@newcollege.com"/>
    <x v="2"/>
    <x v="3"/>
    <x v="1"/>
    <n v="35"/>
    <n v="20"/>
    <n v="37"/>
    <n v="27"/>
    <m/>
    <n v="29.75"/>
    <x v="1"/>
    <n v="10"/>
    <n v="1754"/>
  </r>
  <r>
    <s v="572336/17"/>
    <s v="Jinhe"/>
    <s v="LAN"/>
    <s v="Jinhe LAN"/>
    <s v="jlan@newcollege.com"/>
    <x v="2"/>
    <x v="1"/>
    <x v="2"/>
    <n v="54"/>
    <n v="37"/>
    <n v="63"/>
    <n v="70"/>
    <m/>
    <n v="56"/>
    <x v="5"/>
    <n v="0"/>
    <n v="4989"/>
  </r>
  <r>
    <s v="651074/16"/>
    <s v="DANIEL"/>
    <s v="Lasala"/>
    <s v="DANIEL Lasala"/>
    <s v="dlasala@newcollege.com"/>
    <x v="1"/>
    <x v="1"/>
    <x v="0"/>
    <n v="42"/>
    <n v="53"/>
    <n v="27"/>
    <n v="36"/>
    <m/>
    <n v="39.5"/>
    <x v="4"/>
    <n v="0"/>
    <n v="2624"/>
  </r>
  <r>
    <s v="694772/15"/>
    <s v="Madeline"/>
    <s v="Laugesen"/>
    <s v="Madeline Laugesen"/>
    <s v="mlaugesen@newcollege.com"/>
    <x v="0"/>
    <x v="0"/>
    <x v="2"/>
    <n v="82"/>
    <n v="78"/>
    <n v="96"/>
    <n v="97"/>
    <m/>
    <n v="88.25"/>
    <x v="0"/>
    <n v="0"/>
    <n v="10029"/>
  </r>
  <r>
    <s v="628625/16"/>
    <s v="Anna"/>
    <s v="Le"/>
    <s v="Anna Le"/>
    <s v="ale@newcollege.com"/>
    <x v="1"/>
    <x v="0"/>
    <x v="2"/>
    <n v="21"/>
    <n v="2"/>
    <n v="32"/>
    <n v="24"/>
    <m/>
    <n v="19.75"/>
    <x v="1"/>
    <n v="0"/>
    <n v="3828"/>
  </r>
  <r>
    <s v="695019/16"/>
    <s v="Emma"/>
    <s v="Lee"/>
    <s v="Emma Lee"/>
    <s v="elee@newcollege.com"/>
    <x v="1"/>
    <x v="3"/>
    <x v="1"/>
    <n v="95"/>
    <n v="83"/>
    <n v="97"/>
    <n v="85"/>
    <m/>
    <n v="90"/>
    <x v="0"/>
    <n v="0"/>
    <n v="2512"/>
  </r>
  <r>
    <s v="855497/17"/>
    <s v="hinKwan"/>
    <s v="Lee"/>
    <s v="hinKwan Lee"/>
    <s v="hlee@newcollege.com"/>
    <x v="2"/>
    <x v="0"/>
    <x v="2"/>
    <n v="84"/>
    <n v="24"/>
    <n v="40"/>
    <n v="14"/>
    <m/>
    <n v="40.5"/>
    <x v="4"/>
    <n v="0"/>
    <n v="11161"/>
  </r>
  <r>
    <s v="443040/17"/>
    <s v="Jayden"/>
    <s v="Lee"/>
    <s v="Jayden Lee"/>
    <s v="jlee@newcollege.com"/>
    <x v="2"/>
    <x v="0"/>
    <x v="0"/>
    <n v="37"/>
    <n v="80"/>
    <n v="87"/>
    <n v="79"/>
    <m/>
    <n v="70.75"/>
    <x v="2"/>
    <n v="0"/>
    <n v="12732"/>
  </r>
  <r>
    <s v="191878/16"/>
    <s v="Jordan"/>
    <s v="lee"/>
    <s v="Jordan lee"/>
    <s v="jlee@newcollege.com"/>
    <x v="1"/>
    <x v="3"/>
    <x v="0"/>
    <n v="26"/>
    <n v="20"/>
    <n v="35"/>
    <n v="14"/>
    <m/>
    <n v="23.75"/>
    <x v="1"/>
    <n v="0"/>
    <n v="10825"/>
  </r>
  <r>
    <s v="907504/16"/>
    <s v="Haocong"/>
    <s v="LI"/>
    <s v="Haocong LI"/>
    <s v="hli@newcollege.com"/>
    <x v="1"/>
    <x v="1"/>
    <x v="2"/>
    <n v="98"/>
    <n v="85"/>
    <n v="57"/>
    <n v="51"/>
    <m/>
    <n v="72.75"/>
    <x v="2"/>
    <n v="0"/>
    <n v="468"/>
  </r>
  <r>
    <s v="711561/16"/>
    <s v="JESSICA"/>
    <s v="Li"/>
    <s v="JESSICA Li"/>
    <s v="jli@newcollege.com"/>
    <x v="1"/>
    <x v="1"/>
    <x v="2"/>
    <n v="81"/>
    <n v="56"/>
    <n v="71"/>
    <n v="45"/>
    <m/>
    <n v="63.25"/>
    <x v="5"/>
    <n v="0"/>
    <n v="13237"/>
  </r>
  <r>
    <s v="016077/15"/>
    <s v="Jiamao"/>
    <s v="LI"/>
    <s v="Jiamao LI"/>
    <s v="jli@newcollege.com"/>
    <x v="0"/>
    <x v="0"/>
    <x v="1"/>
    <n v="79"/>
    <n v="56"/>
    <n v="44"/>
    <n v="93"/>
    <m/>
    <n v="68"/>
    <x v="2"/>
    <n v="0"/>
    <n v="14807"/>
  </r>
  <r>
    <s v="029608/16"/>
    <s v="Kendall"/>
    <s v="Li"/>
    <s v="Kendall Li"/>
    <s v="kli@newcollege.com"/>
    <x v="1"/>
    <x v="0"/>
    <x v="1"/>
    <n v="68"/>
    <n v="94"/>
    <n v="98"/>
    <n v="97"/>
    <m/>
    <n v="89.25"/>
    <x v="0"/>
    <n v="0"/>
    <n v="14873"/>
  </r>
  <r>
    <s v="855520/17"/>
    <s v="Laura"/>
    <s v="Li"/>
    <s v="Laura Li"/>
    <s v="lli@newcollege.com"/>
    <x v="2"/>
    <x v="0"/>
    <x v="0"/>
    <n v="60"/>
    <n v="73"/>
    <n v="71"/>
    <n v="57"/>
    <m/>
    <n v="65.25"/>
    <x v="2"/>
    <n v="0"/>
    <n v="10904"/>
  </r>
  <r>
    <s v="860257/17"/>
    <s v="So"/>
    <s v="LI"/>
    <s v="So LI"/>
    <s v="sli@newcollege.com"/>
    <x v="2"/>
    <x v="0"/>
    <x v="2"/>
    <n v="59"/>
    <n v="51"/>
    <n v="56"/>
    <n v="66"/>
    <m/>
    <n v="58"/>
    <x v="5"/>
    <n v="7"/>
    <n v="2515"/>
  </r>
  <r>
    <s v="405223/16"/>
    <s v="Xiaoyi"/>
    <s v="Li"/>
    <s v="Xiaoyi Li"/>
    <s v="xli@newcollege.com"/>
    <x v="1"/>
    <x v="2"/>
    <x v="2"/>
    <n v="56"/>
    <n v="88"/>
    <n v="96"/>
    <n v="76"/>
    <m/>
    <n v="79"/>
    <x v="3"/>
    <n v="0"/>
    <n v="12501"/>
  </r>
  <r>
    <s v="899270/16"/>
    <s v="Yadong"/>
    <s v="Li"/>
    <s v="Yadong Li"/>
    <s v="yli@newcollege.com"/>
    <x v="1"/>
    <x v="0"/>
    <x v="2"/>
    <n v="56"/>
    <n v="67"/>
    <n v="51"/>
    <n v="45"/>
    <m/>
    <n v="54.75"/>
    <x v="6"/>
    <n v="0"/>
    <n v="365"/>
  </r>
  <r>
    <s v="981984/16"/>
    <s v="Yuanshuang"/>
    <s v="Li"/>
    <s v="Yuanshuang Li"/>
    <s v="yli@newcollege.com"/>
    <x v="1"/>
    <x v="2"/>
    <x v="0"/>
    <n v="48"/>
    <n v="30"/>
    <n v="35"/>
    <n v="55"/>
    <m/>
    <n v="42"/>
    <x v="4"/>
    <n v="0"/>
    <n v="6547"/>
  </r>
  <r>
    <s v="028199/15"/>
    <s v="YUQING"/>
    <s v="LI"/>
    <s v="YUQING LI"/>
    <s v="yli@newcollege.com"/>
    <x v="0"/>
    <x v="3"/>
    <x v="1"/>
    <n v="31"/>
    <n v="27"/>
    <n v="56"/>
    <n v="58"/>
    <m/>
    <n v="43"/>
    <x v="4"/>
    <n v="0"/>
    <n v="9057"/>
  </r>
  <r>
    <s v="499422/17"/>
    <s v="Cindy"/>
    <s v="Liang"/>
    <s v="Cindy Liang"/>
    <s v="cliang@newcollege.com"/>
    <x v="2"/>
    <x v="2"/>
    <x v="1"/>
    <n v="95"/>
    <n v="88"/>
    <n v="86"/>
    <n v="94"/>
    <m/>
    <n v="90.75"/>
    <x v="0"/>
    <n v="0"/>
    <n v="11650"/>
  </r>
  <r>
    <s v="747020/15"/>
    <s v="shiqian"/>
    <s v="LIANG"/>
    <s v="shiqian LIANG"/>
    <s v="sliang@newcollege.com"/>
    <x v="0"/>
    <x v="0"/>
    <x v="2"/>
    <n v="80"/>
    <n v="72"/>
    <n v="81"/>
    <n v="49"/>
    <m/>
    <n v="70.5"/>
    <x v="2"/>
    <n v="0"/>
    <n v="6681"/>
  </r>
  <r>
    <s v="831079/17"/>
    <s v="Wenyang"/>
    <s v="Liang"/>
    <s v="Wenyang Liang"/>
    <s v="wliang@newcollege.com"/>
    <x v="2"/>
    <x v="3"/>
    <x v="0"/>
    <n v="78"/>
    <n v="85"/>
    <n v="65"/>
    <n v="90"/>
    <m/>
    <n v="79.5"/>
    <x v="3"/>
    <n v="0"/>
    <n v="2739"/>
  </r>
  <r>
    <s v="747012/15"/>
    <s v="Yunyi"/>
    <s v="Liang"/>
    <s v="Yunyi Liang"/>
    <s v="yliang@newcollege.com"/>
    <x v="0"/>
    <x v="3"/>
    <x v="0"/>
    <n v="63"/>
    <n v="67"/>
    <n v="97"/>
    <n v="91"/>
    <m/>
    <n v="79.5"/>
    <x v="3"/>
    <n v="0"/>
    <n v="13598"/>
  </r>
  <r>
    <s v="514782/16"/>
    <s v="Queqi"/>
    <s v="LIAO"/>
    <s v="Queqi LIAO"/>
    <s v="qliao@newcollege.com"/>
    <x v="1"/>
    <x v="3"/>
    <x v="2"/>
    <n v="34"/>
    <n v="27"/>
    <n v="45"/>
    <n v="2"/>
    <m/>
    <n v="27"/>
    <x v="1"/>
    <n v="0"/>
    <n v="9416"/>
  </r>
  <r>
    <s v="158498/15"/>
    <s v="TAO"/>
    <s v="Liddicoat"/>
    <s v="TAO Liddicoat"/>
    <s v="tliddicoat@newcollege.com"/>
    <x v="0"/>
    <x v="0"/>
    <x v="0"/>
    <n v="78"/>
    <n v="61"/>
    <n v="87"/>
    <n v="82"/>
    <m/>
    <n v="77"/>
    <x v="3"/>
    <n v="12"/>
    <n v="12661"/>
  </r>
  <r>
    <s v="672829/16"/>
    <s v="Stuart"/>
    <s v="Liesure"/>
    <s v="Stuart Liesure"/>
    <s v="sliesure@newcollege.com"/>
    <x v="1"/>
    <x v="3"/>
    <x v="0"/>
    <n v="94"/>
    <n v="90"/>
    <n v="81"/>
    <n v="78"/>
    <m/>
    <n v="85.75"/>
    <x v="0"/>
    <n v="0"/>
    <n v="12956"/>
  </r>
  <r>
    <s v="748787/15"/>
    <s v="Haya"/>
    <s v="Lin"/>
    <s v="Haya Lin"/>
    <s v="hlin@newcollege.com"/>
    <x v="0"/>
    <x v="2"/>
    <x v="2"/>
    <n v="48"/>
    <n v="78"/>
    <n v="72"/>
    <n v="47"/>
    <m/>
    <n v="61.25"/>
    <x v="5"/>
    <n v="0"/>
    <n v="4312"/>
  </r>
  <r>
    <s v="767656/15"/>
    <s v="YANG"/>
    <s v="LINGTONG"/>
    <s v="YANG LINGTONG"/>
    <s v="ylingtong@newcollege.com"/>
    <x v="0"/>
    <x v="0"/>
    <x v="2"/>
    <n v="37"/>
    <n v="61"/>
    <n v="38"/>
    <n v="43"/>
    <m/>
    <n v="44.75"/>
    <x v="4"/>
    <n v="0"/>
    <n v="6685"/>
  </r>
  <r>
    <s v="573626/17"/>
    <s v="Justin"/>
    <s v="LIU"/>
    <s v="Justin LIU"/>
    <s v="jliu@newcollege.com"/>
    <x v="2"/>
    <x v="0"/>
    <x v="1"/>
    <n v="97"/>
    <n v="74"/>
    <n v="92"/>
    <n v="63"/>
    <m/>
    <n v="81.5"/>
    <x v="3"/>
    <n v="0"/>
    <n v="1044"/>
  </r>
  <r>
    <s v="053401/17"/>
    <s v="Kha"/>
    <s v="liu"/>
    <s v="Kha liu"/>
    <s v="kliu@newcollege.com"/>
    <x v="2"/>
    <x v="2"/>
    <x v="2"/>
    <n v="89"/>
    <n v="50"/>
    <n v="79"/>
    <n v="59"/>
    <m/>
    <n v="69.25"/>
    <x v="2"/>
    <n v="0"/>
    <n v="7773"/>
  </r>
  <r>
    <s v="573634/16"/>
    <s v="Mingyu"/>
    <s v="Liu"/>
    <s v="Mingyu Liu"/>
    <s v="mliu@newcollege.com"/>
    <x v="1"/>
    <x v="2"/>
    <x v="2"/>
    <n v="85"/>
    <n v="93"/>
    <n v="84"/>
    <n v="89"/>
    <m/>
    <n v="87.75"/>
    <x v="0"/>
    <n v="0"/>
    <n v="2574"/>
  </r>
  <r>
    <s v="576591/17"/>
    <s v="Xuanqi"/>
    <s v="Liu"/>
    <s v="Xuanqi Liu"/>
    <s v="xliu@newcollege.com"/>
    <x v="2"/>
    <x v="3"/>
    <x v="2"/>
    <n v="84"/>
    <n v="33"/>
    <n v="38"/>
    <n v="3"/>
    <m/>
    <n v="39.5"/>
    <x v="4"/>
    <n v="0"/>
    <n v="11102"/>
  </r>
  <r>
    <s v="594824/17"/>
    <s v="Yujin"/>
    <s v="Liu"/>
    <s v="Yujin Liu"/>
    <s v="yliu@newcollege.com"/>
    <x v="2"/>
    <x v="3"/>
    <x v="2"/>
    <n v="77"/>
    <n v="81"/>
    <n v="67"/>
    <n v="82"/>
    <m/>
    <n v="76.75"/>
    <x v="3"/>
    <n v="0"/>
    <n v="12198"/>
  </r>
  <r>
    <s v="053274/16"/>
    <s v="YULING"/>
    <s v="LIU"/>
    <s v="YULING LIU"/>
    <s v="yliu@newcollege.com"/>
    <x v="1"/>
    <x v="0"/>
    <x v="2"/>
    <n v="76"/>
    <n v="97"/>
    <n v="98"/>
    <n v="90"/>
    <m/>
    <n v="90.25"/>
    <x v="0"/>
    <n v="0"/>
    <n v="6904"/>
  </r>
  <r>
    <s v="959601/17"/>
    <s v="Zicheng"/>
    <s v="Liu"/>
    <s v="Zicheng Liu"/>
    <s v="zliu@newcollege.com"/>
    <x v="2"/>
    <x v="0"/>
    <x v="0"/>
    <n v="33"/>
    <n v="88"/>
    <n v="99"/>
    <n v="72"/>
    <m/>
    <n v="73"/>
    <x v="2"/>
    <n v="0"/>
    <n v="6173"/>
  </r>
  <r>
    <s v="642121/16"/>
    <s v="ZIWEI"/>
    <s v="LIU"/>
    <s v="ZIWEI LIU"/>
    <s v="zliu@newcollege.com"/>
    <x v="1"/>
    <x v="1"/>
    <x v="2"/>
    <n v="23"/>
    <n v="18"/>
    <n v="33"/>
    <n v="15"/>
    <m/>
    <n v="22.25"/>
    <x v="1"/>
    <n v="0"/>
    <n v="13857"/>
  </r>
  <r>
    <s v="560699/15"/>
    <s v="Cara"/>
    <s v="Lofstrom"/>
    <s v="Cara Lofstrom"/>
    <s v="clofstrom@newcollege.com"/>
    <x v="0"/>
    <x v="0"/>
    <x v="1"/>
    <n v="66"/>
    <n v="56"/>
    <n v="68"/>
    <n v="92"/>
    <m/>
    <n v="70.5"/>
    <x v="2"/>
    <n v="9"/>
    <n v="13883"/>
  </r>
  <r>
    <s v="614454/16"/>
    <s v="James"/>
    <s v="Lording"/>
    <s v="James Lording"/>
    <s v="jlording@newcollege.com"/>
    <x v="1"/>
    <x v="0"/>
    <x v="2"/>
    <n v="20"/>
    <n v="44"/>
    <n v="20"/>
    <n v="37"/>
    <m/>
    <n v="30.25"/>
    <x v="1"/>
    <n v="0"/>
    <n v="4662"/>
  </r>
  <r>
    <s v="592078/16"/>
    <s v="Keerthana"/>
    <s v="Lu"/>
    <s v="Keerthana Lu"/>
    <s v="klu@newcollege.com"/>
    <x v="1"/>
    <x v="0"/>
    <x v="2"/>
    <n v="82"/>
    <n v="53"/>
    <n v="41"/>
    <n v="35"/>
    <m/>
    <n v="52.75"/>
    <x v="6"/>
    <n v="0"/>
    <n v="9817"/>
  </r>
  <r>
    <s v="791395/17"/>
    <s v="Wanxin"/>
    <s v="Lu"/>
    <s v="Wanxin Lu"/>
    <s v="wlu@newcollege.com"/>
    <x v="2"/>
    <x v="2"/>
    <x v="1"/>
    <n v="34"/>
    <n v="80"/>
    <n v="94"/>
    <n v="67"/>
    <m/>
    <n v="68.75"/>
    <x v="2"/>
    <n v="0"/>
    <n v="15658"/>
  </r>
  <r>
    <s v="573669/17"/>
    <s v="Stephanie"/>
    <s v="Ly"/>
    <s v="Stephanie Ly"/>
    <s v="sly@newcollege.com"/>
    <x v="2"/>
    <x v="1"/>
    <x v="2"/>
    <n v="31"/>
    <n v="36"/>
    <n v="23"/>
    <n v="48"/>
    <m/>
    <n v="34.5"/>
    <x v="1"/>
    <n v="0"/>
    <n v="3608"/>
  </r>
  <r>
    <s v="684300/17"/>
    <s v="Andrew"/>
    <s v="Lyndon"/>
    <s v="Andrew Lyndon"/>
    <s v="alyndon@newcollege.com"/>
    <x v="2"/>
    <x v="3"/>
    <x v="1"/>
    <n v="53"/>
    <n v="49"/>
    <n v="40"/>
    <n v="48"/>
    <m/>
    <n v="47.5"/>
    <x v="6"/>
    <n v="0"/>
    <n v="5529"/>
  </r>
  <r>
    <s v="034016/16"/>
    <s v="wangying"/>
    <s v="ma"/>
    <s v="wangying ma"/>
    <s v="wma@newcollege.com"/>
    <x v="1"/>
    <x v="3"/>
    <x v="1"/>
    <n v="99"/>
    <n v="56"/>
    <n v="84"/>
    <n v="36"/>
    <m/>
    <n v="68.75"/>
    <x v="2"/>
    <n v="0"/>
    <n v="11568"/>
  </r>
  <r>
    <s v="037872/16"/>
    <s v="xiaoyu"/>
    <s v="ma"/>
    <s v="xiaoyu ma"/>
    <s v="xma@newcollege.com"/>
    <x v="1"/>
    <x v="1"/>
    <x v="0"/>
    <n v="61"/>
    <n v="92"/>
    <n v="97"/>
    <n v="97"/>
    <m/>
    <n v="86.75"/>
    <x v="0"/>
    <n v="0"/>
    <n v="2858"/>
  </r>
  <r>
    <s v="631529/15"/>
    <s v="Jared"/>
    <s v="Mackay"/>
    <s v="Jared Mackay"/>
    <s v="jmackay@newcollege.com"/>
    <x v="0"/>
    <x v="0"/>
    <x v="2"/>
    <n v="43"/>
    <n v="69"/>
    <n v="42"/>
    <n v="72"/>
    <m/>
    <n v="56.5"/>
    <x v="5"/>
    <n v="0"/>
    <n v="3571"/>
  </r>
  <r>
    <s v="587651/17"/>
    <s v="Ann"/>
    <s v="MacRae"/>
    <s v="Ann MacRae"/>
    <s v="amacrae@newcollege.com"/>
    <x v="2"/>
    <x v="0"/>
    <x v="2"/>
    <n v="51"/>
    <n v="38"/>
    <n v="44"/>
    <n v="39"/>
    <m/>
    <n v="43"/>
    <x v="4"/>
    <n v="0"/>
    <n v="7961"/>
  </r>
  <r>
    <s v="676026/15"/>
    <s v="Benjamin"/>
    <s v="Major-Mills"/>
    <s v="Benjamin Major-Mills"/>
    <s v="bmajor-mills@newcollege.com"/>
    <x v="0"/>
    <x v="3"/>
    <x v="2"/>
    <n v="95"/>
    <n v="93"/>
    <n v="85"/>
    <n v="93"/>
    <m/>
    <n v="91.5"/>
    <x v="0"/>
    <n v="0"/>
    <n v="9901"/>
  </r>
  <r>
    <s v="487033/17"/>
    <s v="zahab"/>
    <s v="makhdoom"/>
    <s v="zahab makhdoom"/>
    <s v="zmakhdoom@newcollege.com"/>
    <x v="2"/>
    <x v="2"/>
    <x v="2"/>
    <n v="81"/>
    <n v="77"/>
    <n v="63"/>
    <n v="68"/>
    <m/>
    <n v="72.25"/>
    <x v="2"/>
    <n v="0"/>
    <n v="2004"/>
  </r>
  <r>
    <s v="679920/15"/>
    <s v="Timothy"/>
    <s v="Man"/>
    <s v="Timothy Man"/>
    <s v="tman@newcollege.com"/>
    <x v="0"/>
    <x v="3"/>
    <x v="0"/>
    <n v="87"/>
    <n v="94"/>
    <n v="97"/>
    <n v="92"/>
    <m/>
    <n v="92.5"/>
    <x v="0"/>
    <n v="15"/>
    <n v="14069"/>
  </r>
  <r>
    <s v="592620/16"/>
    <s v="Jing"/>
    <s v="Manalo"/>
    <s v="Jing Manalo"/>
    <s v="jmanalo@newcollege.com"/>
    <x v="1"/>
    <x v="2"/>
    <x v="2"/>
    <n v="38"/>
    <n v="38"/>
    <n v="69"/>
    <n v="36"/>
    <m/>
    <n v="45.25"/>
    <x v="6"/>
    <n v="0"/>
    <n v="12153"/>
  </r>
  <r>
    <s v="558961/16"/>
    <s v="James"/>
    <s v="Manickam"/>
    <s v="James Manickam"/>
    <s v="jmanickam@newcollege.com"/>
    <x v="1"/>
    <x v="0"/>
    <x v="1"/>
    <n v="69"/>
    <n v="68"/>
    <n v="83"/>
    <n v="49"/>
    <m/>
    <n v="67.25"/>
    <x v="2"/>
    <n v="0"/>
    <n v="239"/>
  </r>
  <r>
    <s v="589360/15"/>
    <s v="Jing"/>
    <s v="Mansour"/>
    <s v="Jing Mansour"/>
    <s v="jmansour@newcollege.com"/>
    <x v="0"/>
    <x v="3"/>
    <x v="1"/>
    <n v="93"/>
    <n v="96"/>
    <n v="76"/>
    <n v="87"/>
    <m/>
    <n v="88"/>
    <x v="0"/>
    <n v="0"/>
    <n v="15060"/>
  </r>
  <r>
    <s v="802893/15"/>
    <s v="Nicole"/>
    <s v="Marcus"/>
    <s v="Nicole Marcus"/>
    <s v="nmarcus@newcollege.com"/>
    <x v="0"/>
    <x v="1"/>
    <x v="0"/>
    <n v="62"/>
    <n v="63"/>
    <n v="39"/>
    <n v="46"/>
    <m/>
    <n v="52.5"/>
    <x v="6"/>
    <n v="0"/>
    <n v="11460"/>
  </r>
  <r>
    <s v="943628/17"/>
    <s v="Sunny"/>
    <s v="Marshall"/>
    <s v="Sunny Marshall"/>
    <s v="smarshall@newcollege.com"/>
    <x v="2"/>
    <x v="2"/>
    <x v="2"/>
    <n v="77"/>
    <n v="62"/>
    <n v="86"/>
    <n v="61"/>
    <m/>
    <n v="71.5"/>
    <x v="2"/>
    <n v="0"/>
    <n v="4822"/>
  </r>
  <r>
    <s v="592272/17"/>
    <s v="Jared"/>
    <s v="Mathias"/>
    <s v="Jared Mathias"/>
    <s v="jmathias@newcollege.com"/>
    <x v="2"/>
    <x v="0"/>
    <x v="1"/>
    <n v="62"/>
    <n v="60"/>
    <n v="51"/>
    <n v="69"/>
    <m/>
    <n v="60.5"/>
    <x v="5"/>
    <n v="0"/>
    <n v="10334"/>
  </r>
  <r>
    <s v="285082/17"/>
    <s v="Anna"/>
    <s v="Matthias"/>
    <s v="Anna Matthias"/>
    <s v="amatthias@newcollege.com"/>
    <x v="2"/>
    <x v="3"/>
    <x v="0"/>
    <n v="43"/>
    <n v="71"/>
    <n v="79"/>
    <n v="66"/>
    <m/>
    <n v="64.75"/>
    <x v="5"/>
    <n v="0"/>
    <n v="7924"/>
  </r>
  <r>
    <s v="556349/15"/>
    <s v="Cameron"/>
    <s v="McAlpine"/>
    <s v="Cameron McAlpine"/>
    <s v="cmcalpine@newcollege.com"/>
    <x v="0"/>
    <x v="0"/>
    <x v="0"/>
    <n v="46"/>
    <n v="64"/>
    <n v="54"/>
    <n v="29"/>
    <m/>
    <n v="48.25"/>
    <x v="6"/>
    <n v="0"/>
    <n v="654"/>
  </r>
  <r>
    <s v="650884/16"/>
    <s v="Thomas"/>
    <s v="Mccarthy"/>
    <s v="Thomas Mccarthy"/>
    <s v="tmccarthy@newcollege.com"/>
    <x v="1"/>
    <x v="2"/>
    <x v="2"/>
    <n v="45"/>
    <n v="34"/>
    <n v="52"/>
    <n v="29"/>
    <m/>
    <n v="40"/>
    <x v="4"/>
    <n v="0"/>
    <n v="6755"/>
  </r>
  <r>
    <s v="614896/15"/>
    <s v="Danica"/>
    <s v="McKinnon"/>
    <s v="Danica McKinnon"/>
    <s v="dmckinnon@newcollege.com"/>
    <x v="0"/>
    <x v="3"/>
    <x v="0"/>
    <n v="74"/>
    <n v="52"/>
    <n v="100"/>
    <n v="82"/>
    <m/>
    <n v="77"/>
    <x v="3"/>
    <n v="0"/>
    <n v="4262"/>
  </r>
  <r>
    <s v="560370/15"/>
    <s v="William"/>
    <s v="McMurray"/>
    <s v="William McMurray"/>
    <s v="wmcmurray@newcollege.com"/>
    <x v="0"/>
    <x v="1"/>
    <x v="2"/>
    <n v="59"/>
    <n v="54"/>
    <n v="49"/>
    <n v="77"/>
    <m/>
    <n v="59.75"/>
    <x v="5"/>
    <n v="0"/>
    <n v="5880"/>
  </r>
  <r>
    <s v="284663/17"/>
    <s v="Pauline"/>
    <s v="McWhinney"/>
    <s v="Pauline McWhinney"/>
    <s v="pmcwhinney@newcollege.com"/>
    <x v="2"/>
    <x v="0"/>
    <x v="1"/>
    <n v="97"/>
    <n v="96"/>
    <n v="94"/>
    <n v="90"/>
    <m/>
    <n v="94.25"/>
    <x v="0"/>
    <n v="15"/>
    <n v="6843"/>
  </r>
  <r>
    <s v="628986/16"/>
    <s v="Djordy"/>
    <s v="Mehmet"/>
    <s v="Djordy Mehmet"/>
    <s v="dmehmet@newcollege.com"/>
    <x v="1"/>
    <x v="2"/>
    <x v="0"/>
    <n v="41"/>
    <n v="56"/>
    <n v="33"/>
    <n v="30"/>
    <m/>
    <n v="40"/>
    <x v="4"/>
    <n v="0"/>
    <n v="4012"/>
  </r>
  <r>
    <s v="751990/16"/>
    <s v="panpan"/>
    <s v="MEN"/>
    <s v="panpan MEN"/>
    <s v="pmen@newcollege.com"/>
    <x v="1"/>
    <x v="3"/>
    <x v="2"/>
    <n v="88"/>
    <n v="74"/>
    <n v="84"/>
    <n v="53"/>
    <m/>
    <n v="74.75"/>
    <x v="2"/>
    <n v="0"/>
    <n v="10733"/>
  </r>
  <r>
    <s v="673643/15"/>
    <s v="Daniel"/>
    <s v="Meyer-Williams"/>
    <s v="Daniel Meyer-Williams"/>
    <s v="dmeyer-williams@newcollege.com"/>
    <x v="0"/>
    <x v="2"/>
    <x v="1"/>
    <n v="91"/>
    <n v="97"/>
    <n v="91"/>
    <n v="99"/>
    <m/>
    <n v="94.5"/>
    <x v="0"/>
    <n v="0"/>
    <n v="1402"/>
  </r>
  <r>
    <s v="848699/17"/>
    <s v="Gianni"/>
    <s v="Michael"/>
    <s v="Gianni Michael"/>
    <s v="gmichael@newcollege.com"/>
    <x v="2"/>
    <x v="1"/>
    <x v="0"/>
    <n v="93"/>
    <n v="100"/>
    <n v="84"/>
    <n v="82"/>
    <m/>
    <n v="89.75"/>
    <x v="0"/>
    <n v="0"/>
    <n v="12535"/>
  </r>
  <r>
    <s v="650752/15"/>
    <s v="Joshua"/>
    <s v="Mirels"/>
    <s v="Joshua Mirels"/>
    <s v="jmirels@newcollege.com"/>
    <x v="0"/>
    <x v="3"/>
    <x v="0"/>
    <n v="96"/>
    <n v="89"/>
    <n v="67"/>
    <n v="83"/>
    <m/>
    <n v="83.75"/>
    <x v="3"/>
    <n v="0"/>
    <n v="7707"/>
  </r>
  <r>
    <s v="949316/16"/>
    <s v="Keren"/>
    <s v="Mohan"/>
    <s v="Keren Mohan"/>
    <s v="kmohan@newcollege.com"/>
    <x v="1"/>
    <x v="1"/>
    <x v="1"/>
    <n v="70"/>
    <n v="78"/>
    <n v="92"/>
    <n v="52"/>
    <m/>
    <n v="73"/>
    <x v="2"/>
    <n v="0"/>
    <n v="11612"/>
  </r>
  <r>
    <s v="628222/15"/>
    <s v="Amanda"/>
    <s v="Mohr"/>
    <s v="Amanda Mohr"/>
    <s v="amohr@newcollege.com"/>
    <x v="0"/>
    <x v="2"/>
    <x v="1"/>
    <n v="94"/>
    <n v="85"/>
    <n v="82"/>
    <n v="76"/>
    <m/>
    <n v="84.25"/>
    <x v="3"/>
    <n v="0"/>
    <n v="3969"/>
  </r>
  <r>
    <s v="612915/16"/>
    <s v="Nicole"/>
    <s v="Morfuni"/>
    <s v="Nicole Morfuni"/>
    <s v="nmorfuni@newcollege.com"/>
    <x v="1"/>
    <x v="1"/>
    <x v="0"/>
    <n v="34"/>
    <n v="40"/>
    <n v="38"/>
    <n v="39"/>
    <m/>
    <n v="37.75"/>
    <x v="4"/>
    <n v="0"/>
    <n v="14794"/>
  </r>
  <r>
    <s v="591020/16"/>
    <s v="Matthew"/>
    <s v="Munasinghe"/>
    <s v="Matthew Munasinghe"/>
    <s v="mmunasinghe@newcollege.com"/>
    <x v="1"/>
    <x v="2"/>
    <x v="2"/>
    <n v="98"/>
    <n v="93"/>
    <n v="87"/>
    <n v="98"/>
    <m/>
    <n v="94"/>
    <x v="0"/>
    <n v="0"/>
    <n v="11063"/>
  </r>
  <r>
    <s v="593694/15"/>
    <s v="Daniel"/>
    <s v="Murdocca"/>
    <s v="Daniel Murdocca"/>
    <s v="dmurdocca@newcollege.com"/>
    <x v="0"/>
    <x v="1"/>
    <x v="0"/>
    <n v="65"/>
    <n v="72"/>
    <n v="73"/>
    <n v="55"/>
    <m/>
    <n v="66.25"/>
    <x v="2"/>
    <n v="0"/>
    <n v="4328"/>
  </r>
  <r>
    <s v="875653/16"/>
    <s v="Nalen"/>
    <s v="Mustafa"/>
    <s v="Nalen Mustafa"/>
    <s v="nmustafa@newcollege.com"/>
    <x v="1"/>
    <x v="0"/>
    <x v="0"/>
    <n v="29"/>
    <n v="35"/>
    <n v="17"/>
    <n v="61"/>
    <m/>
    <n v="35.5"/>
    <x v="4"/>
    <n v="0"/>
    <n v="52"/>
  </r>
  <r>
    <s v="475244/17"/>
    <s v="Nicolas"/>
    <s v="Mutamba"/>
    <s v="Nicolas Mutamba"/>
    <s v="nmutamba@newcollege.com"/>
    <x v="2"/>
    <x v="2"/>
    <x v="0"/>
    <n v="28"/>
    <n v="16"/>
    <n v="18"/>
    <n v="25"/>
    <m/>
    <n v="21.75"/>
    <x v="1"/>
    <n v="12"/>
    <n v="1655"/>
  </r>
  <r>
    <s v="632037/17"/>
    <s v="Theresa"/>
    <s v="Nanthakumar"/>
    <s v="Theresa Nanthakumar"/>
    <s v="tnanthakumar@newcollege.com"/>
    <x v="2"/>
    <x v="1"/>
    <x v="2"/>
    <n v="44"/>
    <n v="25"/>
    <n v="31"/>
    <n v="27"/>
    <m/>
    <n v="31.75"/>
    <x v="1"/>
    <n v="0"/>
    <n v="13488"/>
  </r>
  <r>
    <s v="009577/16"/>
    <s v="Zhou"/>
    <s v="Nanxue"/>
    <s v="Zhou Nanxue"/>
    <s v="znanxue@newcollege.com"/>
    <x v="1"/>
    <x v="3"/>
    <x v="0"/>
    <n v="54"/>
    <n v="69"/>
    <n v="65"/>
    <n v="49"/>
    <m/>
    <n v="59.25"/>
    <x v="5"/>
    <n v="0"/>
    <n v="14892"/>
  </r>
  <r>
    <s v="631693/16"/>
    <s v="Christopher"/>
    <s v="Narayan"/>
    <s v="Christopher Narayan"/>
    <s v="cnarayan@newcollege.com"/>
    <x v="1"/>
    <x v="1"/>
    <x v="0"/>
    <n v="96"/>
    <n v="99"/>
    <n v="98"/>
    <n v="73"/>
    <m/>
    <n v="91.5"/>
    <x v="0"/>
    <n v="0"/>
    <n v="15283"/>
  </r>
  <r>
    <s v="787657/16"/>
    <s v="Vincent"/>
    <s v="Narayana"/>
    <s v="Vincent Narayana"/>
    <s v="vnarayana@newcollege.com"/>
    <x v="1"/>
    <x v="3"/>
    <x v="2"/>
    <n v="59"/>
    <n v="81"/>
    <n v="49"/>
    <n v="39"/>
    <m/>
    <n v="57"/>
    <x v="5"/>
    <n v="0"/>
    <n v="11889"/>
  </r>
  <r>
    <s v="584822/16"/>
    <s v="jeongmin"/>
    <s v="Nesan"/>
    <s v="jeongmin Nesan"/>
    <s v="jnesan@newcollege.com"/>
    <x v="1"/>
    <x v="0"/>
    <x v="1"/>
    <n v="32"/>
    <n v="19"/>
    <n v="17"/>
    <n v="24"/>
    <m/>
    <n v="23"/>
    <x v="1"/>
    <n v="0"/>
    <n v="11336"/>
  </r>
  <r>
    <s v="681727/15"/>
    <s v="Gibson"/>
    <s v="Newell"/>
    <s v="Gibson Newell"/>
    <s v="gnewell@newcollege.com"/>
    <x v="0"/>
    <x v="3"/>
    <x v="2"/>
    <n v="86"/>
    <n v="83"/>
    <n v="95"/>
    <n v="92"/>
    <m/>
    <n v="89"/>
    <x v="0"/>
    <n v="0"/>
    <n v="10209"/>
  </r>
  <r>
    <s v="335535/16"/>
    <s v="Tony"/>
    <s v="Nguyen"/>
    <s v="Tony Nguyen"/>
    <s v="tnguyen@newcollege.com"/>
    <x v="1"/>
    <x v="0"/>
    <x v="0"/>
    <n v="93"/>
    <n v="86"/>
    <n v="72"/>
    <n v="98"/>
    <m/>
    <n v="87.25"/>
    <x v="0"/>
    <n v="9"/>
    <n v="11629"/>
  </r>
  <r>
    <s v="713173/17"/>
    <s v="Andrew"/>
    <s v="Nguyen"/>
    <s v="Andrew Nguyen"/>
    <s v="anguyen@newcollege.com"/>
    <x v="2"/>
    <x v="2"/>
    <x v="0"/>
    <n v="90"/>
    <n v="80"/>
    <n v="96"/>
    <n v="76"/>
    <m/>
    <n v="85.5"/>
    <x v="0"/>
    <n v="0"/>
    <n v="7895"/>
  </r>
  <r>
    <s v="642172/15"/>
    <s v="Annierose"/>
    <s v="Nguyen"/>
    <s v="Annierose Nguyen"/>
    <s v="anguyen@newcollege.com"/>
    <x v="0"/>
    <x v="0"/>
    <x v="2"/>
    <n v="87"/>
    <n v="71"/>
    <n v="63"/>
    <n v="74"/>
    <m/>
    <n v="73.75"/>
    <x v="2"/>
    <n v="0"/>
    <n v="5532"/>
  </r>
  <r>
    <s v="649304/15"/>
    <s v="Edward"/>
    <s v="Nguyen"/>
    <s v="Edward Nguyen"/>
    <s v="enguyen@newcollege.com"/>
    <x v="0"/>
    <x v="3"/>
    <x v="1"/>
    <n v="85"/>
    <n v="44"/>
    <n v="78"/>
    <n v="43"/>
    <m/>
    <n v="62.5"/>
    <x v="5"/>
    <n v="0"/>
    <n v="3056"/>
  </r>
  <r>
    <s v="507115/15"/>
    <s v="Jennifer"/>
    <s v="Nguyen"/>
    <s v="Jennifer Nguyen"/>
    <s v="jnguyen@newcollege.com"/>
    <x v="0"/>
    <x v="0"/>
    <x v="0"/>
    <n v="78"/>
    <n v="91"/>
    <n v="88"/>
    <n v="82"/>
    <m/>
    <n v="84.75"/>
    <x v="3"/>
    <n v="0"/>
    <n v="12430"/>
  </r>
  <r>
    <s v="729088/16"/>
    <s v="JUNTAO"/>
    <s v="Nguyen"/>
    <s v="JUNTAO Nguyen"/>
    <s v="jnguyen@newcollege.com"/>
    <x v="1"/>
    <x v="1"/>
    <x v="2"/>
    <n v="77"/>
    <n v="54"/>
    <n v="90"/>
    <n v="65"/>
    <m/>
    <n v="71.5"/>
    <x v="2"/>
    <n v="0"/>
    <n v="2761"/>
  </r>
  <r>
    <s v="935455/17"/>
    <s v="Kailin"/>
    <s v="Nguyen"/>
    <s v="Kailin Nguyen"/>
    <s v="knguyen@newcollege.com"/>
    <x v="2"/>
    <x v="2"/>
    <x v="2"/>
    <n v="68"/>
    <n v="77"/>
    <n v="53"/>
    <n v="66"/>
    <m/>
    <n v="66"/>
    <x v="2"/>
    <n v="0"/>
    <n v="10089"/>
  </r>
  <r>
    <s v="833543/17"/>
    <s v="Maja"/>
    <s v="Nguyen"/>
    <s v="Maja Nguyen"/>
    <s v="mnguyen@newcollege.com"/>
    <x v="2"/>
    <x v="3"/>
    <x v="2"/>
    <n v="49"/>
    <n v="74"/>
    <n v="73"/>
    <n v="75"/>
    <m/>
    <n v="67.75"/>
    <x v="2"/>
    <n v="0"/>
    <n v="15696"/>
  </r>
  <r>
    <s v="852978/16"/>
    <s v="NEGIN"/>
    <s v="Nguyen"/>
    <s v="NEGIN Nguyen"/>
    <s v="nnguyen@newcollege.com"/>
    <x v="1"/>
    <x v="1"/>
    <x v="0"/>
    <n v="47"/>
    <n v="66"/>
    <n v="62"/>
    <n v="78"/>
    <m/>
    <n v="63.25"/>
    <x v="5"/>
    <n v="0"/>
    <n v="2755"/>
  </r>
  <r>
    <s v="620519/15"/>
    <s v="Lily"/>
    <s v="Northridge"/>
    <s v="Lily Northridge"/>
    <s v="lnorthridge@newcollege.com"/>
    <x v="0"/>
    <x v="0"/>
    <x v="2"/>
    <n v="42"/>
    <n v="52"/>
    <n v="25"/>
    <n v="48"/>
    <m/>
    <n v="41.75"/>
    <x v="4"/>
    <n v="0"/>
    <n v="5750"/>
  </r>
  <r>
    <s v="637620/16"/>
    <s v="Shannon"/>
    <s v="O'Donnell"/>
    <s v="Shannon O'Donnell"/>
    <s v="so'donnell@newcollege.com"/>
    <x v="1"/>
    <x v="1"/>
    <x v="0"/>
    <n v="23"/>
    <n v="59"/>
    <n v="4"/>
    <n v="38"/>
    <m/>
    <n v="31"/>
    <x v="1"/>
    <n v="0"/>
    <n v="14962"/>
  </r>
  <r>
    <s v="666586/17"/>
    <s v="Panchami"/>
    <s v="Oni"/>
    <s v="Panchami Oni"/>
    <s v="poni@newcollege.com"/>
    <x v="2"/>
    <x v="0"/>
    <x v="0"/>
    <n v="93"/>
    <n v="76"/>
    <n v="96"/>
    <n v="82"/>
    <m/>
    <n v="86.75"/>
    <x v="0"/>
    <n v="0"/>
    <n v="13575"/>
  </r>
  <r>
    <s v="691986/15"/>
    <s v="wenyi"/>
    <s v="ou"/>
    <s v="wenyi ou"/>
    <s v="wou@newcollege.com"/>
    <x v="0"/>
    <x v="1"/>
    <x v="2"/>
    <n v="61"/>
    <n v="90"/>
    <n v="48"/>
    <n v="56"/>
    <m/>
    <n v="63.75"/>
    <x v="5"/>
    <n v="0"/>
    <n v="15069"/>
  </r>
  <r>
    <s v="752059/15"/>
    <s v="Sharon"/>
    <s v="Ouyang"/>
    <s v="Sharon Ouyang"/>
    <s v="souyang@newcollege.com"/>
    <x v="0"/>
    <x v="0"/>
    <x v="1"/>
    <n v="89"/>
    <n v="86"/>
    <n v="63"/>
    <n v="98"/>
    <m/>
    <n v="84"/>
    <x v="3"/>
    <n v="0"/>
    <n v="13446"/>
  </r>
  <r>
    <s v="626955/15"/>
    <s v="Jannik"/>
    <s v="Oxford"/>
    <s v="Jannik Oxford"/>
    <s v="joxford@newcollege.com"/>
    <x v="0"/>
    <x v="3"/>
    <x v="2"/>
    <n v="84"/>
    <n v="94"/>
    <n v="82"/>
    <n v="60"/>
    <m/>
    <n v="80"/>
    <x v="3"/>
    <n v="0"/>
    <n v="4613"/>
  </r>
  <r>
    <s v="620535/16"/>
    <s v="William"/>
    <s v="Pan"/>
    <s v="William Pan"/>
    <s v="wpan@newcollege.com"/>
    <x v="1"/>
    <x v="3"/>
    <x v="0"/>
    <n v="86"/>
    <n v="84"/>
    <n v="92"/>
    <n v="61"/>
    <m/>
    <n v="80.75"/>
    <x v="3"/>
    <n v="0"/>
    <n v="3353"/>
  </r>
  <r>
    <s v="573022/17"/>
    <s v="Yan"/>
    <s v="Pan"/>
    <s v="Yan Pan"/>
    <s v="ypan@newcollege.com"/>
    <x v="2"/>
    <x v="0"/>
    <x v="0"/>
    <n v="83"/>
    <n v="94"/>
    <n v="99"/>
    <n v="55"/>
    <m/>
    <n v="82.75"/>
    <x v="3"/>
    <n v="0"/>
    <n v="1159"/>
  </r>
  <r>
    <s v="028148/15"/>
    <s v="ZEPENG"/>
    <s v="PAN"/>
    <s v="ZEPENG PAN"/>
    <s v="zpan@newcollege.com"/>
    <x v="0"/>
    <x v="2"/>
    <x v="1"/>
    <n v="77"/>
    <n v="68"/>
    <n v="94"/>
    <n v="59"/>
    <m/>
    <n v="74.5"/>
    <x v="2"/>
    <n v="16"/>
    <n v="12615"/>
  </r>
  <r>
    <s v="577001/16"/>
    <s v="Pannha"/>
    <s v="Pandey"/>
    <s v="Pannha Pandey"/>
    <s v="ppandey@newcollege.com"/>
    <x v="1"/>
    <x v="3"/>
    <x v="2"/>
    <n v="64"/>
    <n v="63"/>
    <n v="55"/>
    <n v="85"/>
    <m/>
    <n v="66.75"/>
    <x v="2"/>
    <n v="0"/>
    <n v="12042"/>
  </r>
  <r>
    <s v="896812/15"/>
    <s v="Christopher"/>
    <s v="Park"/>
    <s v="Christopher Park"/>
    <s v="cpark@newcollege.com"/>
    <x v="0"/>
    <x v="1"/>
    <x v="0"/>
    <n v="67"/>
    <n v="30"/>
    <n v="73"/>
    <n v="42"/>
    <m/>
    <n v="53"/>
    <x v="6"/>
    <n v="0"/>
    <n v="6442"/>
  </r>
  <r>
    <s v="009704/16"/>
    <s v="Wonkwon"/>
    <s v="Park"/>
    <s v="Wonkwon Park"/>
    <s v="wpark@newcollege.com"/>
    <x v="1"/>
    <x v="2"/>
    <x v="2"/>
    <n v="33"/>
    <n v="49"/>
    <n v="43"/>
    <n v="52"/>
    <m/>
    <n v="44.25"/>
    <x v="4"/>
    <n v="0"/>
    <n v="2134"/>
  </r>
  <r>
    <s v="587813/17"/>
    <s v="Jasmine"/>
    <s v="Paulsen"/>
    <s v="Jasmine Paulsen"/>
    <s v="jpaulsen@newcollege.com"/>
    <x v="2"/>
    <x v="1"/>
    <x v="2"/>
    <n v="33"/>
    <n v="29"/>
    <n v="29"/>
    <n v="25"/>
    <m/>
    <n v="29"/>
    <x v="1"/>
    <n v="0"/>
    <n v="3985"/>
  </r>
  <r>
    <s v="364217/17"/>
    <s v="YU"/>
    <s v="PEI"/>
    <s v="YU PEI"/>
    <s v="ypei@newcollege.com"/>
    <x v="2"/>
    <x v="1"/>
    <x v="1"/>
    <n v="81"/>
    <n v="68"/>
    <n v="56"/>
    <n v="50"/>
    <m/>
    <n v="63.75"/>
    <x v="5"/>
    <n v="0"/>
    <n v="554"/>
  </r>
  <r>
    <s v="311156/17"/>
    <s v="Daniel"/>
    <s v="PENFOLD"/>
    <s v="Daniel PENFOLD"/>
    <s v="dpenfold@newcollege.com"/>
    <x v="2"/>
    <x v="2"/>
    <x v="0"/>
    <n v="65"/>
    <n v="63"/>
    <n v="86"/>
    <n v="71"/>
    <m/>
    <n v="71.25"/>
    <x v="2"/>
    <n v="0"/>
    <n v="9111"/>
  </r>
  <r>
    <s v="967736/15"/>
    <s v="Duoling"/>
    <s v="Peng"/>
    <s v="Duoling Peng"/>
    <s v="dpeng@newcollege.com"/>
    <x v="0"/>
    <x v="0"/>
    <x v="0"/>
    <n v="96"/>
    <n v="95"/>
    <n v="98"/>
    <n v="95"/>
    <m/>
    <n v="96"/>
    <x v="0"/>
    <n v="0"/>
    <n v="5220"/>
  </r>
  <r>
    <s v="675836/16"/>
    <s v="jooho"/>
    <s v="Peterson"/>
    <s v="jooho Peterson"/>
    <s v="jpeterson@newcollege.com"/>
    <x v="1"/>
    <x v="1"/>
    <x v="0"/>
    <n v="46"/>
    <n v="62"/>
    <n v="65"/>
    <n v="66"/>
    <m/>
    <n v="59.75"/>
    <x v="5"/>
    <n v="0"/>
    <n v="3638"/>
  </r>
  <r>
    <s v="627327/16"/>
    <s v="Guangmeng"/>
    <s v="Pham"/>
    <s v="Guangmeng Pham"/>
    <s v="gpham@newcollege.com"/>
    <x v="1"/>
    <x v="0"/>
    <x v="0"/>
    <n v="93"/>
    <n v="82"/>
    <n v="82"/>
    <n v="39"/>
    <m/>
    <n v="74"/>
    <x v="2"/>
    <n v="0"/>
    <n v="14131"/>
  </r>
  <r>
    <s v="555873/15"/>
    <s v="Kristofer"/>
    <s v="Pham"/>
    <s v="Kristofer Pham"/>
    <s v="kpham@newcollege.com"/>
    <x v="0"/>
    <x v="1"/>
    <x v="2"/>
    <n v="58"/>
    <n v="98"/>
    <n v="89"/>
    <n v="68"/>
    <m/>
    <n v="78.25"/>
    <x v="3"/>
    <n v="0"/>
    <n v="3563"/>
  </r>
  <r>
    <s v="580525/15"/>
    <s v="Sella"/>
    <s v="Phoung"/>
    <s v="Sella Phoung"/>
    <s v="sphoung@newcollege.com"/>
    <x v="0"/>
    <x v="1"/>
    <x v="1"/>
    <n v="72"/>
    <n v="96"/>
    <n v="59"/>
    <n v="79"/>
    <m/>
    <n v="76.5"/>
    <x v="3"/>
    <n v="0"/>
    <n v="12772"/>
  </r>
  <r>
    <s v="647573/15"/>
    <s v="DONG"/>
    <s v="Pious"/>
    <s v="DONG Pious"/>
    <s v="dpious@newcollege.com"/>
    <x v="0"/>
    <x v="2"/>
    <x v="0"/>
    <n v="80"/>
    <n v="79"/>
    <n v="92"/>
    <n v="99"/>
    <m/>
    <n v="87.5"/>
    <x v="0"/>
    <n v="15"/>
    <n v="9036"/>
  </r>
  <r>
    <s v="583788/16"/>
    <s v="Daniel"/>
    <s v="Polkinghorne"/>
    <s v="Daniel Polkinghorne"/>
    <s v="dpolkinghorne@newcollege.com"/>
    <x v="1"/>
    <x v="3"/>
    <x v="0"/>
    <n v="43"/>
    <n v="64"/>
    <n v="69"/>
    <n v="30"/>
    <m/>
    <n v="51.5"/>
    <x v="6"/>
    <n v="0"/>
    <n v="8996"/>
  </r>
  <r>
    <s v="616058/15"/>
    <s v="Liam"/>
    <s v="Porreca"/>
    <s v="Liam Porreca"/>
    <s v="lporreca@newcollege.com"/>
    <x v="0"/>
    <x v="0"/>
    <x v="2"/>
    <n v="65"/>
    <n v="68"/>
    <n v="64"/>
    <n v="40"/>
    <m/>
    <n v="59.25"/>
    <x v="5"/>
    <n v="0"/>
    <n v="11533"/>
  </r>
  <r>
    <s v="643802/16"/>
    <s v="Roberto"/>
    <s v="Price"/>
    <s v="Roberto Price"/>
    <s v="rprice@newcollege.com"/>
    <x v="1"/>
    <x v="3"/>
    <x v="2"/>
    <n v="33"/>
    <n v="41"/>
    <n v="20"/>
    <n v="12"/>
    <m/>
    <n v="26.5"/>
    <x v="1"/>
    <n v="0"/>
    <n v="411"/>
  </r>
  <r>
    <s v="028970/15"/>
    <s v="Ashim"/>
    <s v="Pushparajah"/>
    <s v="Ashim Pushparajah"/>
    <s v="apushparajah@newcollege.com"/>
    <x v="0"/>
    <x v="2"/>
    <x v="0"/>
    <n v="7"/>
    <n v="29"/>
    <n v="11"/>
    <n v="-1"/>
    <m/>
    <n v="11.5"/>
    <x v="1"/>
    <n v="0"/>
    <n v="3499"/>
  </r>
  <r>
    <s v="643683/15"/>
    <s v="Xin"/>
    <s v="Qi"/>
    <s v="Xin Qi"/>
    <s v="xqi@newcollege.com"/>
    <x v="0"/>
    <x v="3"/>
    <x v="2"/>
    <n v="49"/>
    <n v="31"/>
    <n v="54"/>
    <n v="58"/>
    <m/>
    <n v="48"/>
    <x v="6"/>
    <n v="0"/>
    <n v="1647"/>
  </r>
  <r>
    <s v="981852/15"/>
    <s v="Sibo"/>
    <s v="Qu"/>
    <s v="Sibo Qu"/>
    <s v="squ@newcollege.com"/>
    <x v="0"/>
    <x v="2"/>
    <x v="0"/>
    <n v="95"/>
    <n v="78"/>
    <n v="91"/>
    <n v="97"/>
    <m/>
    <n v="90.25"/>
    <x v="0"/>
    <n v="0"/>
    <n v="13620"/>
  </r>
  <r>
    <s v="911176/16"/>
    <s v="KUENHEE"/>
    <s v="Ragavan"/>
    <s v="KUENHEE Ragavan"/>
    <s v="kragavan@newcollege.com"/>
    <x v="1"/>
    <x v="1"/>
    <x v="0"/>
    <n v="59"/>
    <n v="55"/>
    <n v="49"/>
    <n v="79"/>
    <m/>
    <n v="60.5"/>
    <x v="5"/>
    <n v="0"/>
    <n v="7904"/>
  </r>
  <r>
    <s v="643918/17"/>
    <s v="Sales"/>
    <s v="Rahmani"/>
    <s v="Sales Rahmani"/>
    <s v="srahmani@newcollege.com"/>
    <x v="2"/>
    <x v="3"/>
    <x v="1"/>
    <n v="94"/>
    <n v="70"/>
    <n v="97"/>
    <n v="97"/>
    <m/>
    <n v="89.5"/>
    <x v="0"/>
    <n v="0"/>
    <n v="11879"/>
  </r>
  <r>
    <s v="860397/15"/>
    <s v="Niko"/>
    <s v="Ranzolin"/>
    <s v="Niko Ranzolin"/>
    <s v="nranzolin@newcollege.com"/>
    <x v="0"/>
    <x v="3"/>
    <x v="0"/>
    <n v="67"/>
    <n v="65"/>
    <n v="69"/>
    <n v="40"/>
    <m/>
    <n v="60.25"/>
    <x v="5"/>
    <n v="0"/>
    <n v="11797"/>
  </r>
  <r>
    <s v="561865/15"/>
    <s v="Samuel"/>
    <s v="Record"/>
    <s v="Samuel Record"/>
    <s v="srecord@newcollege.com"/>
    <x v="0"/>
    <x v="1"/>
    <x v="0"/>
    <n v="64"/>
    <n v="80"/>
    <n v="49"/>
    <n v="53"/>
    <m/>
    <n v="61.5"/>
    <x v="5"/>
    <n v="0"/>
    <n v="5289"/>
  </r>
  <r>
    <s v="592175/17"/>
    <s v="Xavier"/>
    <s v="Rego"/>
    <s v="Xavier Rego"/>
    <s v="xrego@newcollege.com"/>
    <x v="2"/>
    <x v="1"/>
    <x v="2"/>
    <n v="55"/>
    <n v="46"/>
    <n v="44"/>
    <n v="57"/>
    <m/>
    <n v="50.5"/>
    <x v="6"/>
    <n v="0"/>
    <n v="11905"/>
  </r>
  <r>
    <s v="748981/16"/>
    <s v="YUE"/>
    <s v="REN"/>
    <s v="YUE REN"/>
    <s v="yren@newcollege.com"/>
    <x v="1"/>
    <x v="0"/>
    <x v="2"/>
    <n v="61"/>
    <n v="66"/>
    <n v="83"/>
    <n v="80"/>
    <m/>
    <n v="72.5"/>
    <x v="2"/>
    <n v="6"/>
    <n v="4433"/>
  </r>
  <r>
    <s v="558341/16"/>
    <s v="Caitlin"/>
    <s v="Reneman"/>
    <s v="Caitlin Reneman"/>
    <s v="creneman@newcollege.com"/>
    <x v="1"/>
    <x v="0"/>
    <x v="0"/>
    <n v="52"/>
    <n v="70"/>
    <n v="41"/>
    <n v="47"/>
    <m/>
    <n v="52.5"/>
    <x v="6"/>
    <n v="0"/>
    <n v="11661"/>
  </r>
  <r>
    <s v="982433/16"/>
    <s v="Nelly"/>
    <s v="REZAEI"/>
    <s v="Nelly REZAEI"/>
    <s v="nrezaei@newcollege.com"/>
    <x v="1"/>
    <x v="2"/>
    <x v="1"/>
    <n v="95"/>
    <n v="88"/>
    <n v="89"/>
    <n v="71"/>
    <m/>
    <n v="85.75"/>
    <x v="0"/>
    <n v="0"/>
    <n v="6859"/>
  </r>
  <r>
    <s v="926855/16"/>
    <s v="Elbron"/>
    <s v="Robinson"/>
    <s v="Elbron Robinson"/>
    <s v="erobinson@newcollege.com"/>
    <x v="1"/>
    <x v="3"/>
    <x v="0"/>
    <n v="52"/>
    <n v="43"/>
    <n v="71"/>
    <n v="40"/>
    <m/>
    <n v="51.5"/>
    <x v="6"/>
    <n v="0"/>
    <n v="214"/>
  </r>
  <r>
    <s v="670109/16"/>
    <s v="Caroline"/>
    <s v="Rodriguez"/>
    <s v="Caroline Rodriguez"/>
    <s v="crodriguez@newcollege.com"/>
    <x v="1"/>
    <x v="2"/>
    <x v="2"/>
    <n v="22"/>
    <n v="34"/>
    <n v="50"/>
    <n v="18"/>
    <m/>
    <n v="31"/>
    <x v="1"/>
    <n v="0"/>
    <n v="4293"/>
  </r>
  <r>
    <s v="610548/15"/>
    <s v="Olakunle"/>
    <s v="Roqueza"/>
    <s v="Olakunle Roqueza"/>
    <s v="oroqueza@newcollege.com"/>
    <x v="0"/>
    <x v="0"/>
    <x v="1"/>
    <n v="51"/>
    <n v="42"/>
    <n v="40"/>
    <n v="74"/>
    <m/>
    <n v="51.75"/>
    <x v="6"/>
    <n v="0"/>
    <n v="3594"/>
  </r>
  <r>
    <s v="867030/16"/>
    <s v="Bryce"/>
    <s v="Rosman"/>
    <s v="Bryce Rosman"/>
    <s v="brosman@newcollege.com"/>
    <x v="1"/>
    <x v="1"/>
    <x v="0"/>
    <n v="95"/>
    <n v="69"/>
    <n v="72"/>
    <n v="95"/>
    <m/>
    <n v="82.75"/>
    <x v="3"/>
    <n v="0"/>
    <n v="6386"/>
  </r>
  <r>
    <s v="796079/15"/>
    <s v="Anita"/>
    <s v="Saikia"/>
    <s v="Anita Saikia"/>
    <s v="asaikia@newcollege.com"/>
    <x v="0"/>
    <x v="3"/>
    <x v="2"/>
    <n v="97"/>
    <n v="95"/>
    <n v="91"/>
    <n v="98"/>
    <m/>
    <n v="95.25"/>
    <x v="0"/>
    <n v="0"/>
    <n v="4359"/>
  </r>
  <r>
    <s v="631138/15"/>
    <s v="Luke"/>
    <s v="Salaa"/>
    <s v="Luke Salaa"/>
    <s v="lsalaa@newcollege.com"/>
    <x v="0"/>
    <x v="0"/>
    <x v="0"/>
    <n v="85"/>
    <n v="100"/>
    <n v="67"/>
    <n v="81"/>
    <m/>
    <n v="83.25"/>
    <x v="3"/>
    <n v="0"/>
    <n v="5621"/>
  </r>
  <r>
    <s v="622287/15"/>
    <s v="Michael"/>
    <s v="Saleh"/>
    <s v="Michael Saleh"/>
    <s v="msaleh@newcollege.com"/>
    <x v="0"/>
    <x v="1"/>
    <x v="0"/>
    <n v="43"/>
    <n v="71"/>
    <n v="46"/>
    <n v="26"/>
    <m/>
    <n v="46.5"/>
    <x v="6"/>
    <n v="0"/>
    <n v="10321"/>
  </r>
  <r>
    <s v="752121/17"/>
    <s v="Cindy"/>
    <s v="Samuel"/>
    <s v="Cindy Samuel"/>
    <s v="csamuel@newcollege.com"/>
    <x v="2"/>
    <x v="0"/>
    <x v="2"/>
    <n v="96"/>
    <n v="88"/>
    <n v="96"/>
    <n v="68"/>
    <m/>
    <n v="87"/>
    <x v="0"/>
    <n v="0"/>
    <n v="4281"/>
  </r>
  <r>
    <s v="276024/16"/>
    <s v="Rebecca"/>
    <s v="Sareen"/>
    <s v="Rebecca Sareen"/>
    <s v="rsareen@newcollege.com"/>
    <x v="1"/>
    <x v="1"/>
    <x v="2"/>
    <n v="33"/>
    <n v="49"/>
    <n v="27"/>
    <n v="24"/>
    <m/>
    <n v="33.25"/>
    <x v="1"/>
    <n v="0"/>
    <n v="7406"/>
  </r>
  <r>
    <s v="648677/17"/>
    <s v="Mai"/>
    <s v="Sarvaiya"/>
    <s v="Mai Sarvaiya"/>
    <s v="msarvaiya@newcollege.com"/>
    <x v="2"/>
    <x v="2"/>
    <x v="0"/>
    <n v="65"/>
    <n v="61"/>
    <n v="82"/>
    <n v="77"/>
    <m/>
    <n v="71.25"/>
    <x v="2"/>
    <n v="0"/>
    <n v="8192"/>
  </r>
  <r>
    <s v="586027/15"/>
    <s v="Callum"/>
    <s v="Scott"/>
    <s v="Callum Scott"/>
    <s v="cscott@newcollege.com"/>
    <x v="0"/>
    <x v="3"/>
    <x v="2"/>
    <n v="45"/>
    <n v="78"/>
    <n v="36"/>
    <n v="75"/>
    <m/>
    <n v="58.5"/>
    <x v="5"/>
    <n v="0"/>
    <n v="12546"/>
  </r>
  <r>
    <s v="059221/15"/>
    <s v="Hongkai"/>
    <s v="See"/>
    <s v="Hongkai See"/>
    <s v="hsee@newcollege.com"/>
    <x v="0"/>
    <x v="3"/>
    <x v="1"/>
    <n v="71"/>
    <n v="36"/>
    <n v="63"/>
    <n v="54"/>
    <m/>
    <n v="56"/>
    <x v="5"/>
    <n v="0"/>
    <n v="5947"/>
  </r>
  <r>
    <s v="649606/17"/>
    <s v="Roger"/>
    <s v="Setiadi"/>
    <s v="Roger Setiadi"/>
    <s v="rsetiadi@newcollege.com"/>
    <x v="2"/>
    <x v="3"/>
    <x v="2"/>
    <n v="48"/>
    <n v="46"/>
    <n v="58"/>
    <n v="30"/>
    <m/>
    <n v="45.5"/>
    <x v="6"/>
    <n v="0"/>
    <n v="12287"/>
  </r>
  <r>
    <s v="928777/17"/>
    <s v="JIACHENG"/>
    <s v="SETIJADI"/>
    <s v="JIACHENG SETIJADI"/>
    <s v="jsetijadi@newcollege.com"/>
    <x v="2"/>
    <x v="0"/>
    <x v="2"/>
    <n v="51"/>
    <n v="52"/>
    <n v="32"/>
    <n v="60"/>
    <m/>
    <n v="48.75"/>
    <x v="6"/>
    <n v="0"/>
    <n v="2398"/>
  </r>
  <r>
    <s v="681034/16"/>
    <s v="Max"/>
    <s v="Severino"/>
    <s v="Max Severino"/>
    <s v="mseverino@newcollege.com"/>
    <x v="1"/>
    <x v="1"/>
    <x v="2"/>
    <n v="51"/>
    <n v="78"/>
    <n v="43"/>
    <n v="29"/>
    <m/>
    <n v="50.25"/>
    <x v="6"/>
    <n v="0"/>
    <n v="6551"/>
  </r>
  <r>
    <s v="678010/15"/>
    <s v="Caitlin"/>
    <s v="Shahid"/>
    <s v="Caitlin Shahid"/>
    <s v="cshahid@newcollege.com"/>
    <x v="0"/>
    <x v="0"/>
    <x v="2"/>
    <n v="54"/>
    <n v="26"/>
    <n v="66"/>
    <n v="61"/>
    <m/>
    <n v="51.75"/>
    <x v="6"/>
    <n v="0"/>
    <n v="7768"/>
  </r>
  <r>
    <s v="883714/17"/>
    <s v="Zachary"/>
    <s v="Shanahan"/>
    <s v="Zachary Shanahan"/>
    <s v="zshanahan@newcollege.com"/>
    <x v="2"/>
    <x v="0"/>
    <x v="0"/>
    <n v="98"/>
    <n v="81"/>
    <n v="73"/>
    <n v="96"/>
    <m/>
    <n v="87"/>
    <x v="0"/>
    <n v="0"/>
    <n v="7923"/>
  </r>
  <r>
    <s v="025548/16"/>
    <s v="ZhenBang"/>
    <s v="Shang"/>
    <s v="ZhenBang Shang"/>
    <s v="zshang@newcollege.com"/>
    <x v="1"/>
    <x v="0"/>
    <x v="2"/>
    <n v="48"/>
    <n v="48"/>
    <n v="20"/>
    <n v="22"/>
    <m/>
    <n v="34.5"/>
    <x v="1"/>
    <n v="0"/>
    <n v="11733"/>
  </r>
  <r>
    <s v="078419/15"/>
    <s v="xudong"/>
    <s v="shangguan"/>
    <s v="xudong shangguan"/>
    <s v="xshangguan@newcollege.com"/>
    <x v="0"/>
    <x v="0"/>
    <x v="1"/>
    <n v="74"/>
    <n v="55"/>
    <n v="59"/>
    <n v="72"/>
    <m/>
    <n v="65"/>
    <x v="2"/>
    <n v="0"/>
    <n v="1594"/>
  </r>
  <r>
    <s v="054742/16"/>
    <s v="Mingyan"/>
    <s v="shao"/>
    <s v="Mingyan shao"/>
    <s v="mshao@newcollege.com"/>
    <x v="1"/>
    <x v="3"/>
    <x v="0"/>
    <n v="99"/>
    <n v="70"/>
    <n v="84"/>
    <n v="88"/>
    <m/>
    <n v="85.25"/>
    <x v="0"/>
    <n v="0"/>
    <n v="0"/>
  </r>
  <r>
    <s v="654162/15"/>
    <s v="ZHIYU"/>
    <s v="SHEN"/>
    <s v="ZHIYU SHEN"/>
    <s v="zshen@newcollege.com"/>
    <x v="0"/>
    <x v="1"/>
    <x v="0"/>
    <n v="62"/>
    <n v="52"/>
    <n v="68"/>
    <n v="68"/>
    <m/>
    <n v="62.5"/>
    <x v="5"/>
    <n v="0"/>
    <n v="5454"/>
  </r>
  <r>
    <s v="794436/15"/>
    <s v="Deidre"/>
    <s v="Shi"/>
    <s v="Deidre Shi"/>
    <s v="dshi@newcollege.com"/>
    <x v="0"/>
    <x v="0"/>
    <x v="2"/>
    <n v="78"/>
    <n v="97"/>
    <n v="87"/>
    <n v="85"/>
    <m/>
    <n v="86.75"/>
    <x v="0"/>
    <n v="0"/>
    <n v="13511"/>
  </r>
  <r>
    <s v="011857/17"/>
    <s v="xiaowei"/>
    <s v="shi"/>
    <s v="xiaowei shi"/>
    <s v="xshi@newcollege.com"/>
    <x v="2"/>
    <x v="0"/>
    <x v="0"/>
    <n v="34"/>
    <n v="28"/>
    <n v="60"/>
    <n v="34"/>
    <m/>
    <n v="39"/>
    <x v="4"/>
    <n v="0"/>
    <n v="0"/>
  </r>
  <r>
    <s v="573847/16"/>
    <s v="YULONG"/>
    <s v="SHI"/>
    <s v="YULONG SHI"/>
    <s v="yshi@newcollege.com"/>
    <x v="1"/>
    <x v="1"/>
    <x v="2"/>
    <n v="18"/>
    <n v="60"/>
    <n v="42"/>
    <n v="20"/>
    <m/>
    <n v="35"/>
    <x v="4"/>
    <n v="0"/>
    <n v="3592"/>
  </r>
  <r>
    <s v="558600/17"/>
    <s v="FANG"/>
    <s v="Shoostovian"/>
    <s v="FANG Shoostovian"/>
    <s v="fshoostovian@newcollege.com"/>
    <x v="2"/>
    <x v="0"/>
    <x v="1"/>
    <n v="87"/>
    <n v="90"/>
    <n v="57"/>
    <n v="84"/>
    <m/>
    <n v="79.5"/>
    <x v="3"/>
    <n v="0"/>
    <n v="1613"/>
  </r>
  <r>
    <s v="986890/17"/>
    <s v="Sivsork"/>
    <s v="Sikalu"/>
    <s v="Sivsork Sikalu"/>
    <s v="ssikalu@newcollege.com"/>
    <x v="2"/>
    <x v="1"/>
    <x v="2"/>
    <n v="56"/>
    <n v="63"/>
    <n v="19"/>
    <n v="23"/>
    <m/>
    <n v="40.25"/>
    <x v="4"/>
    <n v="0"/>
    <n v="12727"/>
  </r>
  <r>
    <s v="598009/16"/>
    <s v="DaoMing"/>
    <s v="Sinclair"/>
    <s v="DaoMing Sinclair"/>
    <s v="dsinclair@newcollege.com"/>
    <x v="1"/>
    <x v="1"/>
    <x v="0"/>
    <n v="51"/>
    <n v="57"/>
    <n v="63"/>
    <n v="75"/>
    <m/>
    <n v="61.5"/>
    <x v="5"/>
    <n v="0"/>
    <n v="10217"/>
  </r>
  <r>
    <s v="269079/16"/>
    <s v="JUNJIE"/>
    <s v="Singh"/>
    <s v="JUNJIE Singh"/>
    <s v="jsingh@newcollege.com"/>
    <x v="1"/>
    <x v="0"/>
    <x v="0"/>
    <n v="96"/>
    <n v="98"/>
    <n v="86"/>
    <n v="91"/>
    <m/>
    <n v="92.75"/>
    <x v="0"/>
    <n v="0"/>
    <n v="2099"/>
  </r>
  <r>
    <s v="971923/15"/>
    <s v="Charity"/>
    <s v="Skaane"/>
    <s v="Charity Skaane"/>
    <s v="cskaane@newcollege.com"/>
    <x v="0"/>
    <x v="1"/>
    <x v="1"/>
    <n v="38"/>
    <n v="18"/>
    <n v="51"/>
    <n v="71"/>
    <m/>
    <n v="44.5"/>
    <x v="4"/>
    <n v="0"/>
    <n v="2584"/>
  </r>
  <r>
    <s v="591179/16"/>
    <s v="Jenny"/>
    <s v="Small"/>
    <s v="Jenny Small"/>
    <s v="jsmall@newcollege.com"/>
    <x v="1"/>
    <x v="3"/>
    <x v="1"/>
    <n v="49"/>
    <n v="88"/>
    <n v="48"/>
    <n v="70"/>
    <m/>
    <n v="63.75"/>
    <x v="5"/>
    <n v="0"/>
    <n v="0"/>
  </r>
  <r>
    <s v="711235/15"/>
    <s v="Jake"/>
    <s v="So"/>
    <s v="Jake So"/>
    <s v="jso@newcollege.com"/>
    <x v="0"/>
    <x v="0"/>
    <x v="2"/>
    <n v="92"/>
    <n v="81"/>
    <n v="98"/>
    <n v="73"/>
    <m/>
    <n v="86"/>
    <x v="0"/>
    <n v="0"/>
    <n v="14688"/>
  </r>
  <r>
    <s v="469817/17"/>
    <s v="usama"/>
    <s v="SO"/>
    <s v="usama SO"/>
    <s v="uso@newcollege.com"/>
    <x v="2"/>
    <x v="1"/>
    <x v="1"/>
    <n v="76"/>
    <n v="88"/>
    <n v="98"/>
    <n v="74"/>
    <m/>
    <n v="84"/>
    <x v="3"/>
    <n v="0"/>
    <n v="901"/>
  </r>
  <r>
    <s v="026560/15"/>
    <s v="ZIMING"/>
    <s v="SONG"/>
    <s v="ZIMING SONG"/>
    <s v="zsong@newcollege.com"/>
    <x v="0"/>
    <x v="1"/>
    <x v="2"/>
    <n v="33"/>
    <n v="2"/>
    <n v="6"/>
    <n v="23"/>
    <m/>
    <n v="16"/>
    <x v="1"/>
    <n v="0"/>
    <n v="15873"/>
  </r>
  <r>
    <s v="565119/16"/>
    <s v="Michael"/>
    <s v="Sorbello"/>
    <s v="Michael Sorbello"/>
    <s v="msorbello@newcollege.com"/>
    <x v="1"/>
    <x v="0"/>
    <x v="2"/>
    <n v="86"/>
    <n v="97"/>
    <n v="89"/>
    <n v="99"/>
    <m/>
    <n v="92.75"/>
    <x v="0"/>
    <n v="0"/>
    <n v="7463"/>
  </r>
  <r>
    <s v="629938/17"/>
    <s v="Linglan"/>
    <s v="Stanhope"/>
    <s v="Linglan Stanhope"/>
    <s v="lstanhope@newcollege.com"/>
    <x v="2"/>
    <x v="1"/>
    <x v="2"/>
    <n v="44"/>
    <n v="68"/>
    <n v="60"/>
    <n v="26"/>
    <m/>
    <n v="49.5"/>
    <x v="6"/>
    <n v="0"/>
    <n v="13854"/>
  </r>
  <r>
    <s v="610181/17"/>
    <s v="Lliam"/>
    <s v="Su"/>
    <s v="Lliam Su"/>
    <s v="lsu@newcollege.com"/>
    <x v="2"/>
    <x v="1"/>
    <x v="0"/>
    <n v="86"/>
    <n v="94"/>
    <n v="93"/>
    <n v="92"/>
    <m/>
    <n v="91.25"/>
    <x v="0"/>
    <n v="0"/>
    <n v="5061"/>
  </r>
  <r>
    <s v="995233/16"/>
    <s v="Tiffany"/>
    <s v="SUI"/>
    <s v="Tiffany SUI"/>
    <s v="tsui@newcollege.com"/>
    <x v="1"/>
    <x v="3"/>
    <x v="2"/>
    <n v="91"/>
    <n v="94"/>
    <n v="96"/>
    <n v="96"/>
    <m/>
    <n v="94.25"/>
    <x v="0"/>
    <n v="0"/>
    <n v="3279"/>
  </r>
  <r>
    <s v="622309/15"/>
    <s v="Gyoungtae"/>
    <s v="Sun"/>
    <s v="Gyoungtae Sun"/>
    <s v="gsun@newcollege.com"/>
    <x v="0"/>
    <x v="3"/>
    <x v="2"/>
    <n v="47"/>
    <n v="20"/>
    <n v="28"/>
    <n v="34"/>
    <m/>
    <n v="32.25"/>
    <x v="1"/>
    <n v="0"/>
    <n v="2332"/>
  </r>
  <r>
    <s v="015399/17"/>
    <s v="Keyan"/>
    <s v="Supangat"/>
    <s v="Keyan Supangat"/>
    <s v="ksupangat@newcollege.com"/>
    <x v="2"/>
    <x v="2"/>
    <x v="0"/>
    <n v="44"/>
    <n v="64"/>
    <n v="28"/>
    <n v="29"/>
    <m/>
    <n v="41.25"/>
    <x v="4"/>
    <n v="0"/>
    <n v="9690"/>
  </r>
  <r>
    <s v="678149/17"/>
    <s v="Gordon"/>
    <s v="Sut"/>
    <s v="Gordon Sut"/>
    <s v="gsut@newcollege.com"/>
    <x v="2"/>
    <x v="2"/>
    <x v="1"/>
    <n v="98"/>
    <n v="81"/>
    <n v="85"/>
    <n v="95"/>
    <m/>
    <n v="89.75"/>
    <x v="0"/>
    <n v="0"/>
    <n v="8582"/>
  </r>
  <r>
    <s v="634722/17"/>
    <s v="Julia"/>
    <s v="Sutedjo"/>
    <s v="Julia Sutedjo"/>
    <s v="jsutedjo@newcollege.com"/>
    <x v="2"/>
    <x v="1"/>
    <x v="2"/>
    <n v="54"/>
    <n v="79"/>
    <n v="41"/>
    <n v="58"/>
    <m/>
    <n v="58"/>
    <x v="5"/>
    <n v="0"/>
    <n v="8348"/>
  </r>
  <r>
    <s v="684041/17"/>
    <s v="Hania"/>
    <s v="Syed"/>
    <s v="Hania Syed"/>
    <s v="hsyed@newcollege.com"/>
    <x v="2"/>
    <x v="3"/>
    <x v="0"/>
    <n v="88"/>
    <n v="96"/>
    <n v="62"/>
    <n v="90"/>
    <m/>
    <n v="84"/>
    <x v="3"/>
    <n v="0"/>
    <n v="289"/>
  </r>
  <r>
    <s v="042264/15"/>
    <s v="ALANA"/>
    <s v="Tahsinuzzaman"/>
    <s v="ALANA Tahsinuzzaman"/>
    <s v="atahsinuzzaman@newcollege.com"/>
    <x v="0"/>
    <x v="0"/>
    <x v="0"/>
    <n v="98"/>
    <n v="79"/>
    <n v="98"/>
    <n v="72"/>
    <m/>
    <n v="86.75"/>
    <x v="0"/>
    <n v="0"/>
    <n v="7646"/>
  </r>
  <r>
    <s v="584772/16"/>
    <s v="Shuaiguojia"/>
    <s v="Taing"/>
    <s v="Shuaiguojia Taing"/>
    <s v="staing@newcollege.com"/>
    <x v="1"/>
    <x v="2"/>
    <x v="1"/>
    <n v="47"/>
    <n v="63"/>
    <n v="56"/>
    <n v="71"/>
    <m/>
    <n v="59.25"/>
    <x v="5"/>
    <n v="0"/>
    <n v="15143"/>
  </r>
  <r>
    <s v="956521/16"/>
    <s v="Qi"/>
    <s v="TAM"/>
    <s v="Qi TAM"/>
    <s v="qtam@newcollege.com"/>
    <x v="1"/>
    <x v="3"/>
    <x v="2"/>
    <n v="44"/>
    <n v="25"/>
    <n v="71"/>
    <n v="60"/>
    <m/>
    <n v="50"/>
    <x v="6"/>
    <n v="0"/>
    <n v="1626"/>
  </r>
  <r>
    <s v="018568/16"/>
    <s v="William"/>
    <s v="Tampubolon"/>
    <s v="William Tampubolon"/>
    <s v="wtampubolon@newcollege.com"/>
    <x v="1"/>
    <x v="3"/>
    <x v="0"/>
    <n v="86"/>
    <n v="71"/>
    <n v="100"/>
    <n v="96"/>
    <m/>
    <n v="88.25"/>
    <x v="0"/>
    <n v="0"/>
    <n v="2754"/>
  </r>
  <r>
    <s v="586876/15"/>
    <s v="Andreas"/>
    <s v="Tan"/>
    <s v="Andreas Tan"/>
    <s v="atan@newcollege.com"/>
    <x v="0"/>
    <x v="2"/>
    <x v="2"/>
    <n v="79"/>
    <n v="16"/>
    <n v="7"/>
    <n v="5"/>
    <m/>
    <n v="26.75"/>
    <x v="1"/>
    <n v="0"/>
    <n v="11467"/>
  </r>
  <r>
    <s v="747438/15"/>
    <s v="jingfengchen"/>
    <s v="Tan"/>
    <s v="jingfengchen Tan"/>
    <s v="jtan@newcollege.com"/>
    <x v="0"/>
    <x v="1"/>
    <x v="1"/>
    <n v="19"/>
    <n v="68"/>
    <n v="88"/>
    <n v="69"/>
    <m/>
    <n v="61"/>
    <x v="5"/>
    <n v="0"/>
    <n v="12029"/>
  </r>
  <r>
    <s v="370608/15"/>
    <s v="Tara"/>
    <s v="TAO"/>
    <s v="Tara TAO"/>
    <s v="ttao@newcollege.com"/>
    <x v="0"/>
    <x v="1"/>
    <x v="1"/>
    <n v="77"/>
    <n v="73"/>
    <n v="94"/>
    <n v="76"/>
    <m/>
    <n v="80"/>
    <x v="3"/>
    <n v="0"/>
    <n v="12080"/>
  </r>
  <r>
    <s v="573073/17"/>
    <s v="Maolin"/>
    <s v="Tasfia"/>
    <s v="Maolin Tasfia"/>
    <s v="mtasfia@newcollege.com"/>
    <x v="2"/>
    <x v="1"/>
    <x v="1"/>
    <n v="81"/>
    <n v="97"/>
    <n v="79"/>
    <n v="77"/>
    <m/>
    <n v="83.5"/>
    <x v="3"/>
    <n v="0"/>
    <n v="12286"/>
  </r>
  <r>
    <s v="079257/17"/>
    <s v="Trang"/>
    <s v="Tazwar"/>
    <s v="Trang Tazwar"/>
    <s v="ttazwar@newcollege.com"/>
    <x v="2"/>
    <x v="0"/>
    <x v="2"/>
    <n v="31"/>
    <n v="37"/>
    <n v="8"/>
    <n v="50"/>
    <m/>
    <n v="31.5"/>
    <x v="1"/>
    <n v="0"/>
    <n v="11580"/>
  </r>
  <r>
    <s v="671652/17"/>
    <s v="Philip"/>
    <s v="Than"/>
    <s v="Philip Than"/>
    <s v="pthan@newcollege.com"/>
    <x v="2"/>
    <x v="3"/>
    <x v="2"/>
    <n v="53"/>
    <n v="41"/>
    <n v="53"/>
    <n v="62"/>
    <m/>
    <n v="52.25"/>
    <x v="6"/>
    <n v="0"/>
    <n v="1724"/>
  </r>
  <r>
    <s v="563841/15"/>
    <s v="kanglin"/>
    <s v="Thang"/>
    <s v="kanglin Thang"/>
    <s v="kthang@newcollege.com"/>
    <x v="0"/>
    <x v="3"/>
    <x v="0"/>
    <n v="40"/>
    <n v="67"/>
    <n v="46"/>
    <n v="20"/>
    <m/>
    <n v="43.25"/>
    <x v="4"/>
    <n v="0"/>
    <n v="1728"/>
  </r>
  <r>
    <s v="588798/17"/>
    <s v="Madeline"/>
    <s v="Thompson"/>
    <s v="Madeline Thompson"/>
    <s v="mthompson@newcollege.com"/>
    <x v="2"/>
    <x v="0"/>
    <x v="2"/>
    <n v="98"/>
    <n v="100"/>
    <n v="86"/>
    <n v="89"/>
    <m/>
    <n v="93.25"/>
    <x v="0"/>
    <n v="0"/>
    <n v="12773"/>
  </r>
  <r>
    <s v="593589/16"/>
    <s v="Adrian"/>
    <s v="Threlfo"/>
    <s v="Adrian Threlfo"/>
    <s v="athrelfo@newcollege.com"/>
    <x v="1"/>
    <x v="1"/>
    <x v="2"/>
    <n v="96"/>
    <n v="98"/>
    <n v="63"/>
    <n v="74"/>
    <m/>
    <n v="82.75"/>
    <x v="3"/>
    <n v="0"/>
    <n v="8607"/>
  </r>
  <r>
    <s v="595190/17"/>
    <s v="Luoqi"/>
    <s v="Thung-Winata"/>
    <s v="Luoqi Thung-Winata"/>
    <s v="lthung-winata@newcollege.com"/>
    <x v="2"/>
    <x v="0"/>
    <x v="2"/>
    <n v="86"/>
    <n v="81"/>
    <n v="47"/>
    <n v="69"/>
    <m/>
    <n v="70.75"/>
    <x v="2"/>
    <n v="0"/>
    <n v="7518"/>
  </r>
  <r>
    <s v="588143/16"/>
    <s v="Maharshi"/>
    <s v="Tjahjadi"/>
    <s v="Maharshi Tjahjadi"/>
    <s v="mtjahjadi@newcollege.com"/>
    <x v="1"/>
    <x v="3"/>
    <x v="0"/>
    <n v="66"/>
    <n v="58"/>
    <n v="74"/>
    <n v="47"/>
    <m/>
    <n v="61.25"/>
    <x v="5"/>
    <n v="0"/>
    <n v="2300"/>
  </r>
  <r>
    <s v="056583/17"/>
    <s v="JIAYI"/>
    <s v="TONG"/>
    <s v="JIAYI TONG"/>
    <s v="jtong@newcollege.com"/>
    <x v="2"/>
    <x v="3"/>
    <x v="0"/>
    <n v="71"/>
    <n v="53"/>
    <n v="49"/>
    <n v="34"/>
    <m/>
    <n v="51.75"/>
    <x v="6"/>
    <n v="0"/>
    <n v="6514"/>
  </r>
  <r>
    <s v="042361/16"/>
    <s v="XINLING"/>
    <s v="TONG"/>
    <s v="XINLING TONG"/>
    <s v="xtong@newcollege.com"/>
    <x v="1"/>
    <x v="1"/>
    <x v="2"/>
    <n v="47"/>
    <n v="87"/>
    <n v="48"/>
    <n v="55"/>
    <m/>
    <n v="59.25"/>
    <x v="5"/>
    <n v="0"/>
    <n v="10800"/>
  </r>
  <r>
    <s v="622317/16"/>
    <s v="TIAN"/>
    <s v="Torres"/>
    <s v="TIAN Torres"/>
    <s v="ttorres@newcollege.com"/>
    <x v="1"/>
    <x v="3"/>
    <x v="0"/>
    <n v="39"/>
    <n v="27"/>
    <n v="19"/>
    <n v="3"/>
    <m/>
    <n v="22"/>
    <x v="1"/>
    <n v="0"/>
    <n v="15509"/>
  </r>
  <r>
    <s v="618018/17"/>
    <s v="Ashlina"/>
    <s v="Touma"/>
    <s v="Ashlina Touma"/>
    <s v="atouma@newcollege.com"/>
    <x v="2"/>
    <x v="1"/>
    <x v="0"/>
    <n v="76"/>
    <n v="82"/>
    <n v="77"/>
    <n v="80"/>
    <m/>
    <n v="78.75"/>
    <x v="3"/>
    <n v="0"/>
    <n v="6779"/>
  </r>
  <r>
    <s v="642598/17"/>
    <s v="Vinura"/>
    <s v="Trang"/>
    <s v="Vinura Trang"/>
    <s v="vtrang@newcollege.com"/>
    <x v="2"/>
    <x v="0"/>
    <x v="2"/>
    <n v="29"/>
    <n v="27"/>
    <n v="40"/>
    <n v="41"/>
    <m/>
    <n v="34.25"/>
    <x v="1"/>
    <n v="0"/>
    <n v="3852"/>
  </r>
  <r>
    <s v="613202/15"/>
    <s v="Anwar"/>
    <s v="Tregunna"/>
    <s v="Anwar Tregunna"/>
    <s v="atregunna@newcollege.com"/>
    <x v="0"/>
    <x v="2"/>
    <x v="0"/>
    <n v="22"/>
    <n v="6"/>
    <n v="13"/>
    <n v="13"/>
    <m/>
    <n v="13.5"/>
    <x v="1"/>
    <n v="0"/>
    <n v="15748"/>
  </r>
  <r>
    <s v="676618/15"/>
    <s v="Vijay"/>
    <s v="TRINH"/>
    <s v="Vijay TRINH"/>
    <s v="vtrinh@newcollege.com"/>
    <x v="0"/>
    <x v="1"/>
    <x v="1"/>
    <n v="37"/>
    <n v="59"/>
    <n v="28"/>
    <n v="18"/>
    <m/>
    <n v="35.5"/>
    <x v="4"/>
    <n v="0"/>
    <n v="8997"/>
  </r>
  <r>
    <s v="553757/17"/>
    <s v="Darcy"/>
    <s v="Trini"/>
    <s v="Darcy Trini"/>
    <s v="dtrini@newcollege.com"/>
    <x v="2"/>
    <x v="0"/>
    <x v="0"/>
    <n v="44"/>
    <n v="20"/>
    <n v="63"/>
    <n v="17"/>
    <m/>
    <n v="36"/>
    <x v="4"/>
    <n v="0"/>
    <n v="15511"/>
  </r>
  <r>
    <s v="962835/15"/>
    <s v="Chang"/>
    <s v="Tropp"/>
    <s v="Chang Tropp"/>
    <s v="ctropp@newcollege.com"/>
    <x v="0"/>
    <x v="0"/>
    <x v="0"/>
    <n v="74"/>
    <n v="64"/>
    <n v="65"/>
    <n v="74"/>
    <m/>
    <n v="69.25"/>
    <x v="2"/>
    <n v="0"/>
    <n v="14161"/>
  </r>
  <r>
    <s v="670265/17"/>
    <s v="Saleha"/>
    <s v="Truong"/>
    <s v="Saleha Truong"/>
    <s v="struong@newcollege.com"/>
    <x v="2"/>
    <x v="1"/>
    <x v="2"/>
    <n v="79"/>
    <n v="80"/>
    <n v="82"/>
    <n v="70"/>
    <m/>
    <n v="77.75"/>
    <x v="3"/>
    <n v="0"/>
    <n v="8269"/>
  </r>
  <r>
    <s v="673949/15"/>
    <s v="John"/>
    <s v="Tunge"/>
    <s v="John Tunge"/>
    <s v="jtunge@newcollege.com"/>
    <x v="0"/>
    <x v="1"/>
    <x v="2"/>
    <n v="34"/>
    <n v="18"/>
    <n v="70"/>
    <n v="27"/>
    <m/>
    <n v="37.25"/>
    <x v="4"/>
    <n v="0"/>
    <n v="12008"/>
  </r>
  <r>
    <s v="619774/17"/>
    <s v="Mengxue"/>
    <s v="Turner"/>
    <s v="Mengxue Turner"/>
    <s v="mturner@newcollege.com"/>
    <x v="2"/>
    <x v="1"/>
    <x v="0"/>
    <n v="58"/>
    <n v="32"/>
    <n v="56"/>
    <n v="34"/>
    <m/>
    <n v="45"/>
    <x v="6"/>
    <n v="0"/>
    <n v="8034"/>
  </r>
  <r>
    <s v="573081/17"/>
    <s v="Mudit"/>
    <s v="Uddin"/>
    <s v="Mudit Uddin"/>
    <s v="muddin@newcollege.com"/>
    <x v="2"/>
    <x v="2"/>
    <x v="2"/>
    <n v="87"/>
    <n v="98"/>
    <n v="99"/>
    <n v="77"/>
    <m/>
    <n v="90.25"/>
    <x v="0"/>
    <n v="0"/>
    <n v="8767"/>
  </r>
  <r>
    <s v="595034/17"/>
    <s v="Aaron"/>
    <s v="Ukwatta"/>
    <s v="Aaron Ukwatta"/>
    <s v="aukwatta@newcollege.com"/>
    <x v="2"/>
    <x v="1"/>
    <x v="1"/>
    <n v="33"/>
    <n v="13"/>
    <n v="32"/>
    <n v="44"/>
    <m/>
    <n v="30.5"/>
    <x v="1"/>
    <n v="0"/>
    <n v="14914"/>
  </r>
  <r>
    <s v="653987/16"/>
    <s v="Claudia"/>
    <s v="Vallet"/>
    <s v="Claudia Vallet"/>
    <s v="cvallet@newcollege.com"/>
    <x v="1"/>
    <x v="0"/>
    <x v="0"/>
    <n v="96"/>
    <n v="84"/>
    <n v="84"/>
    <n v="92"/>
    <m/>
    <n v="89"/>
    <x v="0"/>
    <n v="0"/>
    <n v="7628"/>
  </r>
  <r>
    <s v="019661/17"/>
    <s v="ser-young"/>
    <s v="Veronica"/>
    <s v="ser-young Veronica"/>
    <s v="sveronica@newcollege.com"/>
    <x v="2"/>
    <x v="3"/>
    <x v="2"/>
    <n v="30"/>
    <n v="26"/>
    <n v="51"/>
    <n v="26"/>
    <m/>
    <n v="33.25"/>
    <x v="1"/>
    <n v="0"/>
    <n v="12192"/>
  </r>
  <r>
    <s v="299032/15"/>
    <s v="PEILIN"/>
    <s v="Villanueva"/>
    <s v="PEILIN Villanueva"/>
    <s v="pvillanueva@newcollege.com"/>
    <x v="0"/>
    <x v="0"/>
    <x v="1"/>
    <n v="69"/>
    <n v="81"/>
    <n v="49"/>
    <n v="74"/>
    <m/>
    <n v="68.25"/>
    <x v="2"/>
    <n v="0"/>
    <n v="7115"/>
  </r>
  <r>
    <s v="710719/16"/>
    <s v="Tszho"/>
    <s v="Vo"/>
    <s v="Tszho Vo"/>
    <s v="tvo@newcollege.com"/>
    <x v="1"/>
    <x v="0"/>
    <x v="1"/>
    <n v="42"/>
    <n v="33"/>
    <n v="48"/>
    <n v="24"/>
    <m/>
    <n v="36.75"/>
    <x v="4"/>
    <n v="0"/>
    <n v="9630"/>
  </r>
  <r>
    <s v="587767/16"/>
    <s v="Thomas"/>
    <s v="Vu"/>
    <s v="Thomas Vu"/>
    <s v="tvu@newcollege.com"/>
    <x v="1"/>
    <x v="0"/>
    <x v="2"/>
    <n v="54"/>
    <n v="72"/>
    <n v="30"/>
    <n v="75"/>
    <m/>
    <n v="57.75"/>
    <x v="5"/>
    <n v="0"/>
    <n v="0"/>
  </r>
  <r>
    <s v="769594/17"/>
    <s v="David"/>
    <s v="Wang"/>
    <s v="David Wang"/>
    <s v="dwang@newcollege.com"/>
    <x v="2"/>
    <x v="3"/>
    <x v="1"/>
    <n v="79"/>
    <n v="65"/>
    <n v="77"/>
    <n v="78"/>
    <m/>
    <n v="74.75"/>
    <x v="2"/>
    <n v="0"/>
    <n v="670"/>
  </r>
  <r>
    <s v="476805/17"/>
    <s v="Jiarong"/>
    <s v="Wang"/>
    <s v="Jiarong Wang"/>
    <s v="jwang@newcollege.com"/>
    <x v="2"/>
    <x v="1"/>
    <x v="1"/>
    <n v="75"/>
    <n v="9"/>
    <n v="21"/>
    <n v="60"/>
    <m/>
    <n v="41.25"/>
    <x v="4"/>
    <n v="0"/>
    <n v="7590"/>
  </r>
  <r>
    <s v="749090/17"/>
    <s v="JINGWEN"/>
    <s v="Wang"/>
    <s v="JINGWEN Wang"/>
    <s v="jwang@newcollege.com"/>
    <x v="2"/>
    <x v="1"/>
    <x v="1"/>
    <n v="74"/>
    <n v="94"/>
    <n v="91"/>
    <n v="73"/>
    <m/>
    <n v="83"/>
    <x v="3"/>
    <n v="0"/>
    <n v="14558"/>
  </r>
  <r>
    <s v="743447/17"/>
    <s v="Michael"/>
    <s v="Wang"/>
    <s v="Michael Wang"/>
    <s v="mwang@newcollege.com"/>
    <x v="2"/>
    <x v="2"/>
    <x v="2"/>
    <n v="70"/>
    <n v="90"/>
    <n v="59"/>
    <n v="60"/>
    <m/>
    <n v="69.75"/>
    <x v="2"/>
    <n v="0"/>
    <n v="4073"/>
  </r>
  <r>
    <s v="610408/16"/>
    <s v="Seang"/>
    <s v="Wang"/>
    <s v="Seang Wang"/>
    <s v="swang@newcollege.com"/>
    <x v="1"/>
    <x v="0"/>
    <x v="2"/>
    <n v="55"/>
    <n v="31"/>
    <n v="25"/>
    <n v="42"/>
    <m/>
    <n v="38.25"/>
    <x v="4"/>
    <n v="0"/>
    <n v="0"/>
  </r>
  <r>
    <s v="982875/15"/>
    <s v="Simon"/>
    <s v="Wang"/>
    <s v="Simon Wang"/>
    <s v="swang@newcollege.com"/>
    <x v="0"/>
    <x v="0"/>
    <x v="0"/>
    <n v="51"/>
    <n v="76"/>
    <n v="59"/>
    <n v="95"/>
    <m/>
    <n v="70.25"/>
    <x v="2"/>
    <n v="0"/>
    <n v="6892"/>
  </r>
  <r>
    <s v="754627/16"/>
    <s v="YUE"/>
    <s v="WANG"/>
    <s v="YUE WANG"/>
    <s v="ywang@newcollege.com"/>
    <x v="1"/>
    <x v="0"/>
    <x v="0"/>
    <n v="50"/>
    <n v="29"/>
    <n v="58"/>
    <n v="63"/>
    <m/>
    <n v="50"/>
    <x v="6"/>
    <n v="0"/>
    <n v="15948"/>
  </r>
  <r>
    <s v="754694/17"/>
    <s v="Yuesheng"/>
    <s v="Wang"/>
    <s v="Yuesheng Wang"/>
    <s v="ywang@newcollege.com"/>
    <x v="2"/>
    <x v="3"/>
    <x v="0"/>
    <n v="49"/>
    <n v="62"/>
    <n v="46"/>
    <n v="35"/>
    <m/>
    <n v="48"/>
    <x v="6"/>
    <n v="0"/>
    <n v="14646"/>
  </r>
  <r>
    <s v="986319/16"/>
    <s v="ZHENFEI"/>
    <s v="WANG"/>
    <s v="ZHENFEI WANG"/>
    <s v="zwang@newcollege.com"/>
    <x v="1"/>
    <x v="0"/>
    <x v="2"/>
    <n v="33"/>
    <n v="100"/>
    <n v="78"/>
    <n v="92"/>
    <m/>
    <n v="75.75"/>
    <x v="3"/>
    <n v="0"/>
    <n v="748"/>
  </r>
  <r>
    <s v="885691/15"/>
    <s v="Christian"/>
    <s v="Ward"/>
    <s v="Christian Ward"/>
    <s v="cward@newcollege.com"/>
    <x v="0"/>
    <x v="0"/>
    <x v="1"/>
    <n v="81"/>
    <n v="56"/>
    <n v="87"/>
    <n v="60"/>
    <m/>
    <n v="71"/>
    <x v="2"/>
    <n v="0"/>
    <n v="15575"/>
  </r>
  <r>
    <s v="981933/15"/>
    <s v="Hyeonhee"/>
    <s v="Wei"/>
    <s v="Hyeonhee Wei"/>
    <s v="hwei@newcollege.com"/>
    <x v="0"/>
    <x v="2"/>
    <x v="2"/>
    <n v="96"/>
    <n v="69"/>
    <n v="97"/>
    <n v="92"/>
    <m/>
    <n v="88.5"/>
    <x v="0"/>
    <n v="0"/>
    <n v="1126"/>
  </r>
  <r>
    <s v="646441/16"/>
    <s v="Xiaoyu"/>
    <s v="Wei"/>
    <s v="Xiaoyu Wei"/>
    <s v="xwei@newcollege.com"/>
    <x v="1"/>
    <x v="3"/>
    <x v="2"/>
    <n v="91"/>
    <n v="49"/>
    <n v="38"/>
    <n v="41"/>
    <m/>
    <n v="54.75"/>
    <x v="6"/>
    <n v="0"/>
    <n v="8677"/>
  </r>
  <r>
    <s v="969208/16"/>
    <s v="yujie"/>
    <s v="wei"/>
    <s v="yujie wei"/>
    <s v="ywei@newcollege.com"/>
    <x v="1"/>
    <x v="2"/>
    <x v="0"/>
    <n v="49"/>
    <n v="97"/>
    <n v="96"/>
    <n v="90"/>
    <m/>
    <n v="83"/>
    <x v="3"/>
    <n v="0"/>
    <n v="674"/>
  </r>
  <r>
    <s v="660835/15"/>
    <s v="Damien"/>
    <s v="WERNER"/>
    <s v="Damien WERNER"/>
    <s v="dwerner@newcollege.com"/>
    <x v="0"/>
    <x v="2"/>
    <x v="0"/>
    <n v="91"/>
    <n v="100"/>
    <n v="100"/>
    <n v="98"/>
    <m/>
    <n v="97.25"/>
    <x v="0"/>
    <n v="0"/>
    <n v="11402"/>
  </r>
  <r>
    <s v="677707/17"/>
    <s v="Sabrina"/>
    <s v="Wherrett"/>
    <s v="Sabrina Wherrett"/>
    <s v="swherrett@newcollege.com"/>
    <x v="2"/>
    <x v="3"/>
    <x v="1"/>
    <n v="83"/>
    <n v="98"/>
    <n v="60"/>
    <n v="93"/>
    <m/>
    <n v="83.5"/>
    <x v="3"/>
    <n v="0"/>
    <n v="11133"/>
  </r>
  <r>
    <s v="588801/16"/>
    <s v="Carmen"/>
    <s v="Wiggins"/>
    <s v="Carmen Wiggins"/>
    <s v="cwiggins@newcollege.com"/>
    <x v="1"/>
    <x v="0"/>
    <x v="2"/>
    <n v="88"/>
    <n v="94"/>
    <n v="92"/>
    <n v="97"/>
    <m/>
    <n v="92.75"/>
    <x v="0"/>
    <n v="0"/>
    <n v="10869"/>
  </r>
  <r>
    <s v="772645/15"/>
    <s v="Choye"/>
    <s v="Wiranata"/>
    <s v="Choye Wiranata"/>
    <s v="cwiranata@newcollege.com"/>
    <x v="0"/>
    <x v="1"/>
    <x v="2"/>
    <n v="80"/>
    <n v="83"/>
    <n v="96"/>
    <n v="57"/>
    <m/>
    <n v="79"/>
    <x v="3"/>
    <n v="0"/>
    <n v="3697"/>
  </r>
  <r>
    <s v="557469/17"/>
    <s v="Evita"/>
    <s v="Wong"/>
    <s v="Evita Wong"/>
    <s v="ewong@newcollege.com"/>
    <x v="2"/>
    <x v="1"/>
    <x v="2"/>
    <n v="43"/>
    <n v="45"/>
    <n v="10"/>
    <n v="11"/>
    <m/>
    <n v="27.25"/>
    <x v="1"/>
    <n v="0"/>
    <n v="1378"/>
  </r>
  <r>
    <s v="943040/15"/>
    <s v="Jordan"/>
    <s v="Wong"/>
    <s v="Jordan Wong"/>
    <s v="jwong@newcollege.com"/>
    <x v="0"/>
    <x v="3"/>
    <x v="0"/>
    <n v="36"/>
    <n v="46"/>
    <n v="16"/>
    <n v="52"/>
    <m/>
    <n v="37.5"/>
    <x v="4"/>
    <n v="0"/>
    <n v="6874"/>
  </r>
  <r>
    <s v="641768/15"/>
    <s v="TSZYAN"/>
    <s v="Wong"/>
    <s v="TSZYAN Wong"/>
    <s v="twong@newcollege.com"/>
    <x v="0"/>
    <x v="1"/>
    <x v="1"/>
    <n v="34"/>
    <n v="18"/>
    <n v="27"/>
    <n v="52"/>
    <m/>
    <n v="32.75"/>
    <x v="1"/>
    <n v="0"/>
    <n v="14769"/>
  </r>
  <r>
    <s v="593961/17"/>
    <s v="Calvin"/>
    <s v="Woods"/>
    <s v="Calvin Woods"/>
    <s v="cwoods@newcollege.com"/>
    <x v="2"/>
    <x v="0"/>
    <x v="2"/>
    <n v="23"/>
    <n v="15"/>
    <n v="57"/>
    <n v="12"/>
    <m/>
    <n v="26.75"/>
    <x v="1"/>
    <n v="0"/>
    <n v="4038"/>
  </r>
  <r>
    <s v="030835/15"/>
    <s v="Haoyang"/>
    <s v="WU"/>
    <s v="Haoyang WU"/>
    <s v="hwu@newcollege.com"/>
    <x v="0"/>
    <x v="1"/>
    <x v="2"/>
    <n v="95"/>
    <n v="100"/>
    <n v="92"/>
    <n v="88"/>
    <m/>
    <n v="93.75"/>
    <x v="0"/>
    <n v="0"/>
    <n v="7072"/>
  </r>
  <r>
    <s v="680747/16"/>
    <s v="minglu"/>
    <s v="Wu"/>
    <s v="minglu Wu"/>
    <s v="mwu@newcollege.com"/>
    <x v="1"/>
    <x v="0"/>
    <x v="2"/>
    <n v="96"/>
    <n v="88"/>
    <n v="97"/>
    <n v="96"/>
    <m/>
    <n v="94.25"/>
    <x v="0"/>
    <n v="0"/>
    <n v="14267"/>
  </r>
  <r>
    <s v="752466/17"/>
    <s v="YUTONG"/>
    <s v="WU"/>
    <s v="YUTONG WU"/>
    <s v="ywu@newcollege.com"/>
    <x v="2"/>
    <x v="1"/>
    <x v="0"/>
    <n v="95"/>
    <n v="67"/>
    <n v="59"/>
    <n v="67"/>
    <m/>
    <n v="72"/>
    <x v="2"/>
    <n v="0"/>
    <n v="0"/>
  </r>
  <r>
    <s v="027885/15"/>
    <s v="ZESHENG"/>
    <s v="WU"/>
    <s v="ZESHENG WU"/>
    <s v="zwu@newcollege.com"/>
    <x v="0"/>
    <x v="0"/>
    <x v="2"/>
    <n v="60"/>
    <n v="97"/>
    <n v="94"/>
    <n v="86"/>
    <m/>
    <n v="84.25"/>
    <x v="3"/>
    <n v="0"/>
    <n v="1128"/>
  </r>
  <r>
    <s v="559240/15"/>
    <s v="Jason"/>
    <s v="Wunsch"/>
    <s v="Jason Wunsch"/>
    <s v="jwunsch@newcollege.com"/>
    <x v="0"/>
    <x v="3"/>
    <x v="0"/>
    <n v="75"/>
    <n v="55"/>
    <n v="48"/>
    <n v="90"/>
    <m/>
    <n v="67"/>
    <x v="2"/>
    <n v="0"/>
    <n v="9192"/>
  </r>
  <r>
    <s v="911036/16"/>
    <s v="Tj"/>
    <s v="Wyllie"/>
    <s v="Tj Wyllie"/>
    <s v="twyllie@newcollege.com"/>
    <x v="1"/>
    <x v="0"/>
    <x v="1"/>
    <n v="53"/>
    <n v="51"/>
    <n v="66"/>
    <n v="72"/>
    <m/>
    <n v="60.5"/>
    <x v="5"/>
    <n v="0"/>
    <n v="1384"/>
  </r>
  <r>
    <s v="509126/15"/>
    <s v="Louise"/>
    <s v="xia"/>
    <s v="Louise xia"/>
    <s v="lxia@newcollege.com"/>
    <x v="0"/>
    <x v="2"/>
    <x v="2"/>
    <n v="77"/>
    <n v="83"/>
    <n v="94"/>
    <n v="57"/>
    <m/>
    <n v="77.75"/>
    <x v="3"/>
    <n v="0"/>
    <n v="8592"/>
  </r>
  <r>
    <s v="009836/17"/>
    <s v="Ruolan"/>
    <s v="XIA"/>
    <s v="Ruolan XIA"/>
    <s v="rxia@newcollege.com"/>
    <x v="2"/>
    <x v="2"/>
    <x v="0"/>
    <n v="49"/>
    <n v="35"/>
    <n v="52"/>
    <n v="55"/>
    <m/>
    <n v="47.75"/>
    <x v="6"/>
    <n v="0"/>
    <n v="1342"/>
  </r>
  <r>
    <s v="037740/15"/>
    <s v="YUQIAO"/>
    <s v="XIA"/>
    <s v="YUQIAO XIA"/>
    <s v="yxia@newcollege.com"/>
    <x v="0"/>
    <x v="3"/>
    <x v="2"/>
    <n v="37"/>
    <n v="39"/>
    <n v="53"/>
    <n v="24"/>
    <m/>
    <n v="38.25"/>
    <x v="4"/>
    <n v="0"/>
    <n v="1371"/>
  </r>
  <r>
    <s v="981496/17"/>
    <s v="Karina"/>
    <s v="Xing"/>
    <s v="Karina Xing"/>
    <s v="kxing@newcollege.com"/>
    <x v="2"/>
    <x v="0"/>
    <x v="2"/>
    <n v="97"/>
    <n v="35"/>
    <n v="67"/>
    <n v="32"/>
    <m/>
    <n v="57.75"/>
    <x v="5"/>
    <n v="0"/>
    <n v="7423"/>
  </r>
  <r>
    <s v="573138/17"/>
    <s v="zihan"/>
    <s v="xing"/>
    <s v="zihan xing"/>
    <s v="zxing@newcollege.com"/>
    <x v="2"/>
    <x v="1"/>
    <x v="0"/>
    <n v="45"/>
    <n v="97"/>
    <n v="98"/>
    <n v="95"/>
    <m/>
    <n v="83.75"/>
    <x v="3"/>
    <n v="0"/>
    <n v="11513"/>
  </r>
  <r>
    <s v="747691/17"/>
    <s v="Huilin"/>
    <s v="Xu"/>
    <s v="Huilin Xu"/>
    <s v="hxu@newcollege.com"/>
    <x v="2"/>
    <x v="2"/>
    <x v="1"/>
    <n v="96"/>
    <n v="61"/>
    <n v="59"/>
    <n v="82"/>
    <m/>
    <n v="74.5"/>
    <x v="2"/>
    <n v="0"/>
    <n v="4542"/>
  </r>
  <r>
    <s v="533531/15"/>
    <s v="JIARONG"/>
    <s v="Xu"/>
    <s v="JIARONG Xu"/>
    <s v="jxu@newcollege.com"/>
    <x v="0"/>
    <x v="0"/>
    <x v="2"/>
    <n v="90"/>
    <n v="88"/>
    <n v="91"/>
    <n v="91"/>
    <m/>
    <n v="90"/>
    <x v="0"/>
    <n v="0"/>
    <n v="15588"/>
  </r>
  <r>
    <s v="766633/16"/>
    <s v="Kevin"/>
    <s v="Xu"/>
    <s v="Kevin Xu"/>
    <s v="kxu@newcollege.com"/>
    <x v="1"/>
    <x v="2"/>
    <x v="2"/>
    <n v="75"/>
    <n v="97"/>
    <n v="86"/>
    <n v="91"/>
    <m/>
    <n v="87.25"/>
    <x v="0"/>
    <n v="0"/>
    <n v="11779"/>
  </r>
  <r>
    <s v="065728/15"/>
    <s v="Peter"/>
    <s v="XU"/>
    <s v="Peter XU"/>
    <s v="pxu@newcollege.com"/>
    <x v="0"/>
    <x v="3"/>
    <x v="2"/>
    <n v="69"/>
    <n v="73"/>
    <n v="80"/>
    <n v="50"/>
    <m/>
    <n v="68"/>
    <x v="2"/>
    <n v="0"/>
    <n v="1365"/>
  </r>
  <r>
    <s v="753779/15"/>
    <s v="wei"/>
    <s v="xu"/>
    <s v="wei xu"/>
    <s v="wxu@newcollege.com"/>
    <x v="0"/>
    <x v="0"/>
    <x v="2"/>
    <n v="60"/>
    <n v="51"/>
    <n v="78"/>
    <n v="93"/>
    <m/>
    <n v="70.5"/>
    <x v="2"/>
    <n v="0"/>
    <n v="13774"/>
  </r>
  <r>
    <s v="507573/16"/>
    <s v="Jianyi"/>
    <s v="Yang"/>
    <s v="Jianyi Yang"/>
    <s v="jyang@newcollege.com"/>
    <x v="1"/>
    <x v="0"/>
    <x v="1"/>
    <n v="98"/>
    <n v="92"/>
    <n v="94"/>
    <n v="90"/>
    <m/>
    <n v="93.5"/>
    <x v="0"/>
    <n v="0"/>
    <n v="526"/>
  </r>
  <r>
    <s v="747721/16"/>
    <s v="Liqun"/>
    <s v="YANG"/>
    <s v="Liqun YANG"/>
    <s v="lyang@newcollege.com"/>
    <x v="1"/>
    <x v="0"/>
    <x v="2"/>
    <n v="94"/>
    <n v="15"/>
    <n v="34"/>
    <n v="47"/>
    <m/>
    <n v="47.5"/>
    <x v="6"/>
    <n v="0"/>
    <n v="14058"/>
  </r>
  <r>
    <s v="430511/15"/>
    <s v="YINGYING"/>
    <s v="YANG"/>
    <s v="YINGYING YANG"/>
    <s v="yyang@newcollege.com"/>
    <x v="0"/>
    <x v="3"/>
    <x v="0"/>
    <n v="25"/>
    <n v="96"/>
    <n v="79"/>
    <n v="94"/>
    <m/>
    <n v="73.5"/>
    <x v="2"/>
    <n v="0"/>
    <n v="10816"/>
  </r>
  <r>
    <s v="488234/15"/>
    <s v="Jillian"/>
    <s v="YAO"/>
    <s v="Jillian YAO"/>
    <s v="jyao@newcollege.com"/>
    <x v="0"/>
    <x v="1"/>
    <x v="0"/>
    <n v="91"/>
    <n v="92"/>
    <n v="76"/>
    <n v="84"/>
    <m/>
    <n v="85.75"/>
    <x v="0"/>
    <n v="0"/>
    <n v="13040"/>
  </r>
  <r>
    <s v="027966/17"/>
    <s v="Jianan"/>
    <s v="Ye"/>
    <s v="Jianan Ye"/>
    <s v="jye@newcollege.com"/>
    <x v="2"/>
    <x v="3"/>
    <x v="0"/>
    <n v="42"/>
    <n v="31"/>
    <n v="53"/>
    <n v="13"/>
    <m/>
    <n v="34.75"/>
    <x v="1"/>
    <n v="0"/>
    <n v="8309"/>
  </r>
  <r>
    <s v="747055/17"/>
    <s v="Linhan"/>
    <s v="YONGNI"/>
    <s v="Linhan YONGNI"/>
    <s v="lyongni@newcollege.com"/>
    <x v="2"/>
    <x v="0"/>
    <x v="2"/>
    <n v="45"/>
    <n v="19"/>
    <n v="59"/>
    <n v="54"/>
    <m/>
    <n v="44.25"/>
    <x v="4"/>
    <n v="0"/>
    <n v="7803"/>
  </r>
  <r>
    <s v="246109/16"/>
    <s v="RUOYU"/>
    <s v="You"/>
    <s v="RUOYU You"/>
    <s v="ryou@newcollege.com"/>
    <x v="1"/>
    <x v="3"/>
    <x v="2"/>
    <n v="44"/>
    <n v="53"/>
    <n v="62"/>
    <n v="53"/>
    <m/>
    <n v="53"/>
    <x v="6"/>
    <n v="0"/>
    <n v="4559"/>
  </r>
  <r>
    <s v="666213/16"/>
    <s v="Romy"/>
    <s v="Yu"/>
    <s v="Romy Yu"/>
    <s v="ryu@newcollege.com"/>
    <x v="1"/>
    <x v="3"/>
    <x v="0"/>
    <n v="51"/>
    <n v="67"/>
    <n v="62"/>
    <n v="73"/>
    <m/>
    <n v="63.25"/>
    <x v="5"/>
    <n v="0"/>
    <n v="5555"/>
  </r>
  <r>
    <s v="030460/16"/>
    <s v="yalan"/>
    <s v="Yuan"/>
    <s v="yalan Yuan"/>
    <s v="yyuan@newcollege.com"/>
    <x v="1"/>
    <x v="0"/>
    <x v="2"/>
    <n v="33"/>
    <n v="48"/>
    <n v="36"/>
    <n v="56"/>
    <m/>
    <n v="43.25"/>
    <x v="4"/>
    <n v="0"/>
    <n v="3417"/>
  </r>
  <r>
    <s v="025416/15"/>
    <s v="Wu"/>
    <s v="Yuanjia(Don)"/>
    <s v="Wu Yuanjia(Don)"/>
    <s v="wyuanjia(don)@newcollege.com"/>
    <x v="0"/>
    <x v="2"/>
    <x v="0"/>
    <n v="55"/>
    <n v="44"/>
    <n v="75"/>
    <n v="75"/>
    <m/>
    <n v="62.25"/>
    <x v="5"/>
    <n v="0"/>
    <n v="0"/>
  </r>
  <r>
    <s v="029462/15"/>
    <s v="Dongzi"/>
    <s v="YUHAN"/>
    <s v="Dongzi YUHAN"/>
    <s v="dyuhan@newcollege.com"/>
    <x v="0"/>
    <x v="1"/>
    <x v="2"/>
    <n v="19"/>
    <n v="38"/>
    <n v="50"/>
    <n v="59"/>
    <m/>
    <n v="41.5"/>
    <x v="4"/>
    <n v="0"/>
    <n v="15412"/>
  </r>
  <r>
    <s v="617522/16"/>
    <s v="Chris"/>
    <s v="Yunwen"/>
    <s v="Chris Yunwen"/>
    <s v="cyunwen@newcollege.com"/>
    <x v="1"/>
    <x v="2"/>
    <x v="2"/>
    <n v="98"/>
    <n v="97"/>
    <n v="79"/>
    <n v="91"/>
    <m/>
    <n v="91.25"/>
    <x v="0"/>
    <n v="0"/>
    <n v="9462"/>
  </r>
  <r>
    <s v="573197/16"/>
    <s v="Zheng"/>
    <s v="yupeng"/>
    <s v="Zheng yupeng"/>
    <s v="zyupeng@newcollege.com"/>
    <x v="1"/>
    <x v="2"/>
    <x v="2"/>
    <n v="93"/>
    <n v="80"/>
    <n v="93"/>
    <n v="86"/>
    <m/>
    <n v="88"/>
    <x v="0"/>
    <n v="0"/>
    <n v="9177"/>
  </r>
  <r>
    <s v="584237/17"/>
    <s v="boya"/>
    <s v="Zalac"/>
    <s v="boya Zalac"/>
    <s v="bzalac@newcollege.com"/>
    <x v="2"/>
    <x v="0"/>
    <x v="0"/>
    <n v="62"/>
    <n v="54"/>
    <n v="80"/>
    <n v="59"/>
    <m/>
    <n v="63.75"/>
    <x v="5"/>
    <n v="0"/>
    <n v="15297"/>
  </r>
  <r>
    <s v="747802/16"/>
    <s v="Maria"/>
    <s v="Zang"/>
    <s v="Maria Zang"/>
    <s v="mzang@newcollege.com"/>
    <x v="1"/>
    <x v="1"/>
    <x v="2"/>
    <n v="60"/>
    <n v="66"/>
    <n v="57"/>
    <n v="40"/>
    <m/>
    <n v="55.75"/>
    <x v="5"/>
    <n v="0"/>
    <n v="5517"/>
  </r>
  <r>
    <s v="747829/15"/>
    <s v="lixing"/>
    <s v="ZENG"/>
    <s v="lixing ZENG"/>
    <s v="lzeng@newcollege.com"/>
    <x v="0"/>
    <x v="1"/>
    <x v="2"/>
    <n v="63"/>
    <n v="37"/>
    <n v="42"/>
    <n v="65"/>
    <m/>
    <n v="51.75"/>
    <x v="6"/>
    <n v="0"/>
    <n v="8081"/>
  </r>
  <r>
    <s v="978975/17"/>
    <s v="Aaron"/>
    <s v="Zhang"/>
    <s v="Aaron Zhang"/>
    <s v="azhang@newcollege.com"/>
    <x v="2"/>
    <x v="0"/>
    <x v="1"/>
    <n v="87"/>
    <n v="71"/>
    <n v="70"/>
    <n v="57"/>
    <m/>
    <n v="71.25"/>
    <x v="2"/>
    <n v="0"/>
    <n v="2885"/>
  </r>
  <r>
    <s v="995950/15"/>
    <s v="Brian"/>
    <s v="zhang"/>
    <s v="Brian zhang"/>
    <s v="bzhang@newcollege.com"/>
    <x v="0"/>
    <x v="1"/>
    <x v="2"/>
    <n v="73"/>
    <n v="83"/>
    <n v="77"/>
    <n v="63"/>
    <m/>
    <n v="74"/>
    <x v="2"/>
    <n v="0"/>
    <n v="12494"/>
  </r>
  <r>
    <s v="981542/17"/>
    <s v="Dung"/>
    <s v="Zhang"/>
    <s v="Dung Zhang"/>
    <s v="dzhang@newcollege.com"/>
    <x v="2"/>
    <x v="3"/>
    <x v="1"/>
    <n v="72"/>
    <n v="44"/>
    <n v="48"/>
    <n v="64"/>
    <m/>
    <n v="57"/>
    <x v="5"/>
    <n v="0"/>
    <n v="15014"/>
  </r>
  <r>
    <s v="577318/17"/>
    <s v="harkamaldeep"/>
    <s v="Zhang"/>
    <s v="harkamaldeep Zhang"/>
    <s v="hzhang@newcollege.com"/>
    <x v="2"/>
    <x v="3"/>
    <x v="1"/>
    <n v="67"/>
    <n v="34"/>
    <n v="49"/>
    <n v="62"/>
    <m/>
    <n v="53"/>
    <x v="6"/>
    <n v="0"/>
    <n v="307"/>
  </r>
  <r>
    <s v="707602/17"/>
    <s v="huixue"/>
    <s v="Zhang"/>
    <s v="huixue Zhang"/>
    <s v="hzhang@newcollege.com"/>
    <x v="2"/>
    <x v="1"/>
    <x v="1"/>
    <n v="66"/>
    <n v="28"/>
    <n v="65"/>
    <n v="28"/>
    <m/>
    <n v="46.75"/>
    <x v="6"/>
    <n v="0"/>
    <n v="10041"/>
  </r>
  <r>
    <s v="854222/15"/>
    <s v="Jiaqi"/>
    <s v="ZHANG"/>
    <s v="Jiaqi ZHANG"/>
    <s v="jzhang@newcollege.com"/>
    <x v="0"/>
    <x v="2"/>
    <x v="2"/>
    <n v="51"/>
    <n v="58"/>
    <n v="55"/>
    <n v="30"/>
    <m/>
    <n v="48.5"/>
    <x v="6"/>
    <n v="0"/>
    <n v="14422"/>
  </r>
  <r>
    <s v="158327/17"/>
    <s v="Job-Russel"/>
    <s v="Zhang"/>
    <s v="Job-Russel Zhang"/>
    <s v="jzhang@newcollege.com"/>
    <x v="2"/>
    <x v="0"/>
    <x v="1"/>
    <n v="47"/>
    <n v="56"/>
    <n v="76"/>
    <n v="85"/>
    <m/>
    <n v="66"/>
    <x v="2"/>
    <n v="0"/>
    <n v="11315"/>
  </r>
  <r>
    <s v="001185/17"/>
    <s v="Qian"/>
    <s v="Zhang"/>
    <s v="Qian Zhang"/>
    <s v="qzhang@newcollege.com"/>
    <x v="2"/>
    <x v="0"/>
    <x v="1"/>
    <n v="42"/>
    <n v="61"/>
    <n v="61"/>
    <n v="70"/>
    <m/>
    <n v="58.5"/>
    <x v="5"/>
    <n v="0"/>
    <n v="15751"/>
  </r>
  <r>
    <s v="026323/17"/>
    <s v="Shourhoung"/>
    <s v="zhang"/>
    <s v="Shourhoung zhang"/>
    <s v="szhang@newcollege.com"/>
    <x v="2"/>
    <x v="0"/>
    <x v="0"/>
    <n v="40"/>
    <n v="84"/>
    <n v="72"/>
    <n v="98"/>
    <m/>
    <n v="73.5"/>
    <x v="2"/>
    <n v="0"/>
    <n v="14354"/>
  </r>
  <r>
    <s v="343902/16"/>
    <s v="Shuning"/>
    <s v="ZHANG"/>
    <s v="Shuning ZHANG"/>
    <s v="szhang@newcollege.com"/>
    <x v="1"/>
    <x v="0"/>
    <x v="2"/>
    <n v="38"/>
    <n v="62"/>
    <n v="58"/>
    <n v="32"/>
    <m/>
    <n v="47.5"/>
    <x v="6"/>
    <n v="0"/>
    <n v="9762"/>
  </r>
  <r>
    <s v="752644/15"/>
    <s v="Yuxiang"/>
    <s v="zhang"/>
    <s v="Yuxiang zhang"/>
    <s v="yzhang@newcollege.com"/>
    <x v="0"/>
    <x v="2"/>
    <x v="2"/>
    <n v="33"/>
    <n v="42"/>
    <n v="21"/>
    <n v="27"/>
    <m/>
    <n v="30.75"/>
    <x v="1"/>
    <n v="0"/>
    <n v="0"/>
  </r>
  <r>
    <s v="048580/16"/>
    <s v="Zihui"/>
    <s v="Zhang"/>
    <s v="Zihui Zhang"/>
    <s v="zzhang@newcollege.com"/>
    <x v="1"/>
    <x v="1"/>
    <x v="1"/>
    <n v="27"/>
    <n v="30"/>
    <n v="73"/>
    <n v="42"/>
    <m/>
    <n v="43"/>
    <x v="4"/>
    <n v="0"/>
    <n v="9056"/>
  </r>
  <r>
    <s v="030886/17"/>
    <s v="Ziyun"/>
    <s v="Zhang"/>
    <s v="Ziyun Zhang"/>
    <s v="zzhang@newcollege.com"/>
    <x v="2"/>
    <x v="2"/>
    <x v="1"/>
    <n v="27"/>
    <n v="50"/>
    <n v="16"/>
    <n v="21"/>
    <m/>
    <n v="28.5"/>
    <x v="1"/>
    <n v="0"/>
    <n v="5863"/>
  </r>
  <r>
    <s v="572638/15"/>
    <s v="PENG"/>
    <s v="ZHAO"/>
    <s v="PENG ZHAO"/>
    <s v="pzhao@newcollege.com"/>
    <x v="0"/>
    <x v="0"/>
    <x v="1"/>
    <n v="97"/>
    <n v="94"/>
    <n v="84"/>
    <n v="91"/>
    <m/>
    <n v="91.5"/>
    <x v="0"/>
    <n v="0"/>
    <n v="343"/>
  </r>
  <r>
    <s v="058942/16"/>
    <s v="Runqun"/>
    <s v="Zhao"/>
    <s v="Runqun Zhao"/>
    <s v="rzhao@newcollege.com"/>
    <x v="1"/>
    <x v="2"/>
    <x v="2"/>
    <n v="54"/>
    <n v="41"/>
    <n v="75"/>
    <n v="62"/>
    <m/>
    <n v="58"/>
    <x v="5"/>
    <n v="0"/>
    <n v="13850"/>
  </r>
  <r>
    <s v="034113/17"/>
    <s v="Shiman"/>
    <s v="zhao"/>
    <s v="Shiman zhao"/>
    <s v="szhao@newcollege.com"/>
    <x v="2"/>
    <x v="0"/>
    <x v="0"/>
    <n v="50"/>
    <n v="38"/>
    <n v="45"/>
    <n v="51"/>
    <m/>
    <n v="46"/>
    <x v="6"/>
    <n v="0"/>
    <n v="10357"/>
  </r>
  <r>
    <s v="927513/16"/>
    <s v="WANYU"/>
    <s v="ZHAO"/>
    <s v="WANYU ZHAO"/>
    <s v="wzhao@newcollege.com"/>
    <x v="1"/>
    <x v="1"/>
    <x v="0"/>
    <n v="47"/>
    <n v="20"/>
    <n v="10"/>
    <n v="63"/>
    <m/>
    <n v="35"/>
    <x v="4"/>
    <n v="0"/>
    <n v="0"/>
  </r>
  <r>
    <s v="083750/16"/>
    <s v="Ziliang"/>
    <s v="Zhao"/>
    <s v="Ziliang Zhao"/>
    <s v="zzhao@newcollege.com"/>
    <x v="1"/>
    <x v="3"/>
    <x v="2"/>
    <n v="41"/>
    <n v="34"/>
    <n v="55"/>
    <n v="7"/>
    <m/>
    <n v="34.25"/>
    <x v="1"/>
    <n v="0"/>
    <n v="12892"/>
  </r>
  <r>
    <s v="749384/15"/>
    <s v="zuhui"/>
    <s v="zhao"/>
    <s v="zuhui zhao"/>
    <s v="zzhao@newcollege.com"/>
    <x v="0"/>
    <x v="1"/>
    <x v="0"/>
    <n v="41"/>
    <n v="37"/>
    <n v="30"/>
    <n v="70"/>
    <m/>
    <n v="44.5"/>
    <x v="4"/>
    <n v="0"/>
    <n v="8625"/>
  </r>
  <r>
    <s v="566220/15"/>
    <s v="Angshuman"/>
    <s v="Zheng"/>
    <s v="Angshuman Zheng"/>
    <s v="azheng@newcollege.com"/>
    <x v="0"/>
    <x v="3"/>
    <x v="0"/>
    <n v="48"/>
    <n v="58"/>
    <n v="18"/>
    <n v="50"/>
    <m/>
    <n v="43.5"/>
    <x v="4"/>
    <n v="0"/>
    <n v="4708"/>
  </r>
  <r>
    <s v="574142/16"/>
    <s v="Xinyuan"/>
    <s v="ZHENG"/>
    <s v="Xinyuan ZHENG"/>
    <s v="xzheng@newcollege.com"/>
    <x v="1"/>
    <x v="3"/>
    <x v="1"/>
    <n v="42"/>
    <n v="65"/>
    <n v="48"/>
    <n v="55"/>
    <m/>
    <n v="52.5"/>
    <x v="6"/>
    <n v="0"/>
    <n v="6860"/>
  </r>
  <r>
    <s v="048998/16"/>
    <s v="Elisha"/>
    <s v="Zhiltcova"/>
    <s v="Elisha Zhiltcova"/>
    <s v="ezhiltcova@newcollege.com"/>
    <x v="1"/>
    <x v="1"/>
    <x v="2"/>
    <n v="89"/>
    <n v="90"/>
    <n v="71"/>
    <n v="83"/>
    <m/>
    <n v="83.25"/>
    <x v="3"/>
    <n v="0"/>
    <n v="9025"/>
  </r>
  <r>
    <s v="610726/15"/>
    <s v="William"/>
    <s v="Zhong"/>
    <s v="William Zhong"/>
    <s v="wzhong@newcollege.com"/>
    <x v="0"/>
    <x v="1"/>
    <x v="2"/>
    <n v="96"/>
    <n v="56"/>
    <n v="67"/>
    <n v="78"/>
    <m/>
    <n v="74.25"/>
    <x v="2"/>
    <n v="0"/>
    <n v="15528"/>
  </r>
  <r>
    <s v="971814/16"/>
    <s v="YUTING"/>
    <s v="ZHONG"/>
    <s v="YUTING ZHONG"/>
    <s v="yzhong@newcollege.com"/>
    <x v="1"/>
    <x v="2"/>
    <x v="2"/>
    <n v="65"/>
    <n v="100"/>
    <n v="78"/>
    <n v="93"/>
    <m/>
    <n v="84"/>
    <x v="3"/>
    <n v="0"/>
    <n v="5098"/>
  </r>
  <r>
    <s v="662483/15"/>
    <s v="Dileepann"/>
    <s v="ZHONGJUN"/>
    <s v="Dileepann ZHONGJUN"/>
    <s v="dzhongjun@newcollege.com"/>
    <x v="0"/>
    <x v="0"/>
    <x v="2"/>
    <n v="67"/>
    <n v="38"/>
    <n v="58"/>
    <n v="56"/>
    <m/>
    <n v="54.75"/>
    <x v="6"/>
    <n v="0"/>
    <n v="15287"/>
  </r>
  <r>
    <s v="032196/17"/>
    <s v="Yifei"/>
    <s v="ZHOU"/>
    <s v="Yifei ZHOU"/>
    <s v="yzhou@newcollege.com"/>
    <x v="2"/>
    <x v="1"/>
    <x v="2"/>
    <n v="62"/>
    <n v="57"/>
    <n v="68"/>
    <n v="69"/>
    <m/>
    <n v="64"/>
    <x v="5"/>
    <n v="0"/>
    <n v="415"/>
  </r>
  <r>
    <s v="032447/15"/>
    <s v="Yuxuan"/>
    <s v="Zhou"/>
    <s v="Yuxuan Zhou"/>
    <s v="yzhou@newcollege.com"/>
    <x v="0"/>
    <x v="1"/>
    <x v="2"/>
    <n v="57"/>
    <n v="62"/>
    <n v="73"/>
    <n v="84"/>
    <m/>
    <n v="69"/>
    <x v="2"/>
    <n v="0"/>
    <n v="1491"/>
  </r>
  <r>
    <s v="854419/17"/>
    <s v="Katrina"/>
    <s v="zhu"/>
    <s v="Katrina zhu"/>
    <s v="kzhu@newcollege.com"/>
    <x v="2"/>
    <x v="2"/>
    <x v="2"/>
    <n v="67"/>
    <n v="78"/>
    <n v="90"/>
    <n v="67"/>
    <m/>
    <n v="75.5"/>
    <x v="3"/>
    <n v="0"/>
    <n v="5655"/>
  </r>
  <r>
    <s v="627432/17"/>
    <s v="Scott"/>
    <s v="Zhu"/>
    <s v="Scott Zhu"/>
    <s v="szhu@newcollege.com"/>
    <x v="2"/>
    <x v="2"/>
    <x v="1"/>
    <n v="66"/>
    <n v="48"/>
    <n v="85"/>
    <n v="39"/>
    <m/>
    <n v="59.5"/>
    <x v="5"/>
    <n v="0"/>
    <n v="2486"/>
  </r>
  <r>
    <s v="060726/15"/>
    <s v="Asma"/>
    <s v="Zian"/>
    <s v="Asma Zian"/>
    <s v="azian@newcollege.com"/>
    <x v="0"/>
    <x v="0"/>
    <x v="1"/>
    <n v="82"/>
    <n v="67"/>
    <n v="81"/>
    <n v="53"/>
    <m/>
    <n v="70.75"/>
    <x v="2"/>
    <n v="0"/>
    <n v="11588"/>
  </r>
  <r>
    <s v="574150/16"/>
    <s v="Wanghaohai"/>
    <s v="Zou"/>
    <s v="Wanghaohai Zou"/>
    <s v="wzou@newcollege.com"/>
    <x v="1"/>
    <x v="2"/>
    <x v="1"/>
    <n v="66"/>
    <n v="66"/>
    <n v="68"/>
    <n v="75"/>
    <m/>
    <n v="68.75"/>
    <x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B890A-6A76-4919-AE11-103A590A62A9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7:E26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Page" multipleItemSelectionAllowed="1" showAll="0">
      <items count="5">
        <item x="0"/>
        <item x="2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numFmtId="164" showAll="0"/>
    <pivotField axis="axisRow" showAll="0">
      <items count="8">
        <item x="0"/>
        <item x="3"/>
        <item x="2"/>
        <item x="5"/>
        <item x="6"/>
        <item x="4"/>
        <item x="1"/>
        <item t="default"/>
      </items>
    </pivotField>
    <pivotField showAll="0"/>
    <pivotField numFmtId="165"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6" hier="-1"/>
  </pageFields>
  <dataFields count="1">
    <dataField name="Average of Final Mark" fld="13" subtotal="average" baseField="0" baseItem="0"/>
  </dataFields>
  <formats count="1">
    <format dxfId="4">
      <pivotArea collapsedLevelsAreSubtotals="1" fieldPosition="0">
        <references count="1">
          <reference field="14" count="0"/>
        </references>
      </pivotArea>
    </format>
  </format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FC54DA-A41B-415A-A84B-C05E826BD3A5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2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numFmtId="164" showAll="0"/>
    <pivotField axis="axisRow" dataField="1" showAll="0">
      <items count="8">
        <item x="0"/>
        <item x="3"/>
        <item x="2"/>
        <item x="5"/>
        <item x="6"/>
        <item x="4"/>
        <item x="1"/>
        <item t="default"/>
      </items>
    </pivotField>
    <pivotField showAll="0"/>
    <pivotField numFmtId="165"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Grade" fld="14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A48F30-BE55-444A-B4D8-8E1608068D08}" name="Report" displayName="Report" ref="A3:Q466" totalsRowCount="1" headerRowDxfId="17" headerRowBorderDxfId="23" headerRowCellStyle="Heading 3">
  <tableColumns count="17">
    <tableColumn id="1" xr3:uid="{6BB25040-2069-4A46-888C-E7F945D17D8F}" name="Student ID" totalsRowLabel="Total" dataDxfId="22" totalsRowDxfId="7"/>
    <tableColumn id="2" xr3:uid="{7EAB100F-FC68-4097-AED5-6BF43DE61FF2}" name="First Name"/>
    <tableColumn id="3" xr3:uid="{ABB362C2-0AA3-4C64-9707-DBE8945CDEB8}" name="Surname"/>
    <tableColumn id="4" xr3:uid="{E40AECB7-6663-406F-9279-698F18D6D232}" name="Full Name">
      <calculatedColumnFormula>_xlfn.CONCAT(B4, " ", C4)</calculatedColumnFormula>
    </tableColumn>
    <tableColumn id="5" xr3:uid="{4348F28D-81D1-4280-97E1-6BC5EADC4E9E}" name="Email Address">
      <calculatedColumnFormula>LOWER(_xlfn.CONCAT(LEFT(B4,1), C4,"@newcollege.com"))</calculatedColumnFormula>
    </tableColumn>
    <tableColumn id="6" xr3:uid="{FACBA52F-04C7-451D-A722-0575D353C1AF}" name="Year Enrolled" totalsRowFunction="count">
      <calculatedColumnFormula>_xlfn.CONCAT(20,RIGHT(A4,2))</calculatedColumnFormula>
    </tableColumn>
    <tableColumn id="7" xr3:uid="{D0BE9AD3-8D16-43CA-A22A-03F0B5DD2C26}" name="Teacher"/>
    <tableColumn id="8" xr3:uid="{F22D4755-B2AF-460D-AEF1-544C8653001D}" name="Student Type"/>
    <tableColumn id="9" xr3:uid="{0149B863-60CE-47E8-ACA7-8D75A8DCE619}" name="Term 1 Mark">
      <calculatedColumnFormula>'Marks Term 1'!I4</calculatedColumnFormula>
    </tableColumn>
    <tableColumn id="10" xr3:uid="{5F829D61-688C-457E-997A-825B4D260CBB}" name="Term 2 Mark">
      <calculatedColumnFormula>'Marks Term 2'!I4</calculatedColumnFormula>
    </tableColumn>
    <tableColumn id="11" xr3:uid="{FD6FEF92-EA48-4DAF-B9A5-C4306FD85810}" name="Term 3 Mark">
      <calculatedColumnFormula>'Marks Term 3'!I4</calculatedColumnFormula>
    </tableColumn>
    <tableColumn id="12" xr3:uid="{CA066405-B0C5-46AA-9DD8-5DA980FB47A7}" name="Term 4 Mark">
      <calculatedColumnFormula>'Marks Term 4'!I4</calculatedColumnFormula>
    </tableColumn>
    <tableColumn id="13" xr3:uid="{494FC929-6720-48BA-B886-686A68F31D70}" name="Trend"/>
    <tableColumn id="14" xr3:uid="{990DEB6B-A6EB-4B5F-B6D7-AB76EC693DE1}" name="Final Mark" dataDxfId="21">
      <calculatedColumnFormula>AVERAGE(I4:L4)</calculatedColumnFormula>
    </tableColumn>
    <tableColumn id="15" xr3:uid="{55A3625A-6E1A-4A58-ABD2-CC2B96C229AC}" name="Grade" dataDxfId="20" totalsRowDxfId="6">
      <calculatedColumnFormula>Calc!B4</calculatedColumnFormula>
    </tableColumn>
    <tableColumn id="16" xr3:uid="{82339F18-04AC-4D71-A865-CEBF77D7DB3B}" name="Days Absent" dataDxfId="19" totalsRowDxfId="5">
      <calculatedColumnFormula>IFERROR(VLOOKUP(A4,'Absence Report'!$A$4:$B$29,2,0),0)</calculatedColumnFormula>
    </tableColumn>
    <tableColumn id="17" xr3:uid="{9F3C56A2-B6DC-4F8E-A995-E21CB2460802}" name="Fees Owing" totalsRowFunction="sum" dataDxfId="18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 x14ac:dyDescent="0.35">
      <c r="A1" s="3" t="s">
        <v>1066</v>
      </c>
    </row>
    <row r="3" spans="1:9" ht="15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5">
      <c r="A4" s="4" t="s">
        <v>1081</v>
      </c>
      <c r="B4" t="s">
        <v>65</v>
      </c>
      <c r="C4" t="s">
        <v>1245</v>
      </c>
      <c r="D4" t="s">
        <v>1228</v>
      </c>
      <c r="E4">
        <v>9</v>
      </c>
      <c r="F4">
        <v>10</v>
      </c>
      <c r="G4">
        <v>29</v>
      </c>
      <c r="H4">
        <v>50</v>
      </c>
      <c r="I4">
        <f t="shared" ref="I4:I67" si="0">SUM(E4:H4)</f>
        <v>98</v>
      </c>
    </row>
    <row r="5" spans="1:9" x14ac:dyDescent="0.25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4</v>
      </c>
      <c r="G5">
        <v>11</v>
      </c>
      <c r="H5">
        <v>27</v>
      </c>
      <c r="I5">
        <f t="shared" si="0"/>
        <v>46</v>
      </c>
    </row>
    <row r="6" spans="1:9" x14ac:dyDescent="0.25">
      <c r="A6" s="4" t="s">
        <v>790</v>
      </c>
      <c r="B6" t="s">
        <v>95</v>
      </c>
      <c r="C6" t="s">
        <v>92</v>
      </c>
      <c r="D6" t="s">
        <v>1229</v>
      </c>
      <c r="E6">
        <v>8</v>
      </c>
      <c r="F6">
        <v>6</v>
      </c>
      <c r="G6">
        <v>28</v>
      </c>
      <c r="H6">
        <v>45</v>
      </c>
      <c r="I6">
        <f t="shared" si="0"/>
        <v>87</v>
      </c>
    </row>
    <row r="7" spans="1:9" x14ac:dyDescent="0.25">
      <c r="A7" s="4" t="s">
        <v>1193</v>
      </c>
      <c r="B7" t="s">
        <v>1231</v>
      </c>
      <c r="C7" t="s">
        <v>600</v>
      </c>
      <c r="D7" t="s">
        <v>1227</v>
      </c>
      <c r="E7">
        <v>10</v>
      </c>
      <c r="F7">
        <v>10</v>
      </c>
      <c r="G7">
        <v>30</v>
      </c>
      <c r="H7">
        <v>40</v>
      </c>
      <c r="I7">
        <f t="shared" si="0"/>
        <v>90</v>
      </c>
    </row>
    <row r="8" spans="1:9" x14ac:dyDescent="0.25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5</v>
      </c>
      <c r="G8">
        <v>23</v>
      </c>
      <c r="H8">
        <v>28</v>
      </c>
      <c r="I8">
        <f t="shared" si="0"/>
        <v>63</v>
      </c>
    </row>
    <row r="9" spans="1:9" x14ac:dyDescent="0.25">
      <c r="A9" s="4" t="s">
        <v>840</v>
      </c>
      <c r="B9" t="s">
        <v>1233</v>
      </c>
      <c r="C9" t="s">
        <v>239</v>
      </c>
      <c r="D9" t="s">
        <v>1227</v>
      </c>
      <c r="E9">
        <v>5</v>
      </c>
      <c r="F9">
        <v>6</v>
      </c>
      <c r="G9">
        <v>11</v>
      </c>
      <c r="H9">
        <v>16</v>
      </c>
      <c r="I9">
        <f t="shared" si="0"/>
        <v>38</v>
      </c>
    </row>
    <row r="10" spans="1:9" x14ac:dyDescent="0.25">
      <c r="A10" s="4" t="s">
        <v>1114</v>
      </c>
      <c r="B10" t="s">
        <v>1248</v>
      </c>
      <c r="C10" t="s">
        <v>1249</v>
      </c>
      <c r="D10" t="s">
        <v>1228</v>
      </c>
      <c r="E10">
        <v>6</v>
      </c>
      <c r="F10">
        <v>4</v>
      </c>
      <c r="G10">
        <v>20</v>
      </c>
      <c r="H10">
        <v>21</v>
      </c>
      <c r="I10">
        <f t="shared" si="0"/>
        <v>51</v>
      </c>
    </row>
    <row r="11" spans="1:9" x14ac:dyDescent="0.25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10</v>
      </c>
      <c r="G11">
        <v>24</v>
      </c>
      <c r="H11">
        <v>38</v>
      </c>
      <c r="I11">
        <f t="shared" si="0"/>
        <v>80</v>
      </c>
    </row>
    <row r="12" spans="1:9" x14ac:dyDescent="0.25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5</v>
      </c>
      <c r="G12">
        <v>10</v>
      </c>
      <c r="H12">
        <v>7</v>
      </c>
      <c r="I12">
        <f t="shared" si="0"/>
        <v>25</v>
      </c>
    </row>
    <row r="13" spans="1:9" x14ac:dyDescent="0.2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6</v>
      </c>
      <c r="G13">
        <v>22</v>
      </c>
      <c r="H13">
        <v>35</v>
      </c>
      <c r="I13">
        <f t="shared" si="0"/>
        <v>69</v>
      </c>
    </row>
    <row r="14" spans="1:9" x14ac:dyDescent="0.25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8</v>
      </c>
      <c r="G14">
        <v>17</v>
      </c>
      <c r="H14">
        <v>37</v>
      </c>
      <c r="I14">
        <f t="shared" si="0"/>
        <v>68</v>
      </c>
    </row>
    <row r="15" spans="1:9" x14ac:dyDescent="0.25">
      <c r="A15" s="4" t="s">
        <v>833</v>
      </c>
      <c r="B15" t="s">
        <v>223</v>
      </c>
      <c r="C15" t="s">
        <v>219</v>
      </c>
      <c r="D15" t="s">
        <v>1227</v>
      </c>
      <c r="E15">
        <v>4</v>
      </c>
      <c r="F15">
        <v>2</v>
      </c>
      <c r="G15">
        <v>12</v>
      </c>
      <c r="H15">
        <v>25</v>
      </c>
      <c r="I15">
        <f t="shared" si="0"/>
        <v>43</v>
      </c>
    </row>
    <row r="16" spans="1:9" x14ac:dyDescent="0.25">
      <c r="A16" s="4" t="s">
        <v>967</v>
      </c>
      <c r="B16" t="s">
        <v>543</v>
      </c>
      <c r="C16" t="s">
        <v>542</v>
      </c>
      <c r="D16" t="s">
        <v>1226</v>
      </c>
      <c r="E16">
        <v>5</v>
      </c>
      <c r="F16">
        <v>3</v>
      </c>
      <c r="G16">
        <v>15</v>
      </c>
      <c r="H16">
        <v>34</v>
      </c>
      <c r="I16">
        <f t="shared" si="0"/>
        <v>57</v>
      </c>
    </row>
    <row r="17" spans="1:9" x14ac:dyDescent="0.25">
      <c r="A17" s="4" t="s">
        <v>916</v>
      </c>
      <c r="B17" t="s">
        <v>203</v>
      </c>
      <c r="C17" t="s">
        <v>51</v>
      </c>
      <c r="D17" t="s">
        <v>1228</v>
      </c>
      <c r="E17">
        <v>7</v>
      </c>
      <c r="F17">
        <v>7</v>
      </c>
      <c r="G17">
        <v>22</v>
      </c>
      <c r="H17">
        <v>29</v>
      </c>
      <c r="I17">
        <f t="shared" si="0"/>
        <v>65</v>
      </c>
    </row>
    <row r="18" spans="1:9" x14ac:dyDescent="0.25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9</v>
      </c>
      <c r="G18">
        <v>21</v>
      </c>
      <c r="H18">
        <v>25</v>
      </c>
      <c r="I18">
        <f t="shared" si="0"/>
        <v>62</v>
      </c>
    </row>
    <row r="19" spans="1:9" x14ac:dyDescent="0.25">
      <c r="A19" s="4" t="s">
        <v>1160</v>
      </c>
      <c r="B19" t="s">
        <v>436</v>
      </c>
      <c r="C19" t="s">
        <v>437</v>
      </c>
      <c r="D19" t="s">
        <v>1227</v>
      </c>
      <c r="E19">
        <v>7</v>
      </c>
      <c r="F19">
        <v>8</v>
      </c>
      <c r="G19">
        <v>22</v>
      </c>
      <c r="H19">
        <v>41</v>
      </c>
      <c r="I19">
        <f t="shared" si="0"/>
        <v>78</v>
      </c>
    </row>
    <row r="20" spans="1:9" x14ac:dyDescent="0.25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6</v>
      </c>
      <c r="G20">
        <v>15</v>
      </c>
      <c r="H20">
        <v>23</v>
      </c>
      <c r="I20">
        <f t="shared" si="0"/>
        <v>50</v>
      </c>
    </row>
    <row r="21" spans="1:9" x14ac:dyDescent="0.25">
      <c r="A21" s="4" t="s">
        <v>892</v>
      </c>
      <c r="B21" t="s">
        <v>375</v>
      </c>
      <c r="C21" t="s">
        <v>372</v>
      </c>
      <c r="D21" t="s">
        <v>1229</v>
      </c>
      <c r="E21">
        <v>4</v>
      </c>
      <c r="F21">
        <v>5</v>
      </c>
      <c r="G21">
        <v>9</v>
      </c>
      <c r="H21">
        <v>10</v>
      </c>
      <c r="I21">
        <f t="shared" si="0"/>
        <v>28</v>
      </c>
    </row>
    <row r="22" spans="1:9" x14ac:dyDescent="0.2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50</v>
      </c>
      <c r="I22">
        <f t="shared" si="0"/>
        <v>97</v>
      </c>
    </row>
    <row r="23" spans="1:9" x14ac:dyDescent="0.25">
      <c r="A23" s="4" t="s">
        <v>1156</v>
      </c>
      <c r="B23" t="s">
        <v>203</v>
      </c>
      <c r="C23" t="s">
        <v>424</v>
      </c>
      <c r="D23" t="s">
        <v>1229</v>
      </c>
      <c r="E23">
        <v>5</v>
      </c>
      <c r="F23">
        <v>3</v>
      </c>
      <c r="G23">
        <v>15</v>
      </c>
      <c r="H23">
        <v>23</v>
      </c>
      <c r="I23">
        <f t="shared" si="0"/>
        <v>46</v>
      </c>
    </row>
    <row r="24" spans="1:9" x14ac:dyDescent="0.25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4</v>
      </c>
      <c r="G24">
        <v>8</v>
      </c>
      <c r="H24">
        <v>18</v>
      </c>
      <c r="I24">
        <f t="shared" si="0"/>
        <v>33</v>
      </c>
    </row>
    <row r="25" spans="1:9" x14ac:dyDescent="0.2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19</v>
      </c>
      <c r="H25">
        <v>40</v>
      </c>
      <c r="I25">
        <f t="shared" si="0"/>
        <v>70</v>
      </c>
    </row>
    <row r="26" spans="1:9" x14ac:dyDescent="0.25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9</v>
      </c>
      <c r="G26">
        <v>18</v>
      </c>
      <c r="H26">
        <v>41</v>
      </c>
      <c r="I26">
        <f t="shared" si="0"/>
        <v>75</v>
      </c>
    </row>
    <row r="27" spans="1:9" x14ac:dyDescent="0.25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8</v>
      </c>
      <c r="G27">
        <v>30</v>
      </c>
      <c r="H27">
        <v>47</v>
      </c>
      <c r="I27">
        <f t="shared" si="0"/>
        <v>95</v>
      </c>
    </row>
    <row r="28" spans="1:9" x14ac:dyDescent="0.25">
      <c r="A28" s="4" t="s">
        <v>1100</v>
      </c>
      <c r="B28" t="s">
        <v>140</v>
      </c>
      <c r="C28" t="s">
        <v>139</v>
      </c>
      <c r="D28" t="s">
        <v>1227</v>
      </c>
      <c r="E28">
        <v>5</v>
      </c>
      <c r="F28">
        <v>4</v>
      </c>
      <c r="G28">
        <v>11</v>
      </c>
      <c r="H28">
        <v>31</v>
      </c>
      <c r="I28">
        <f t="shared" si="0"/>
        <v>51</v>
      </c>
    </row>
    <row r="29" spans="1:9" x14ac:dyDescent="0.25">
      <c r="A29" s="4" t="s">
        <v>791</v>
      </c>
      <c r="B29" t="s">
        <v>106</v>
      </c>
      <c r="C29" t="s">
        <v>103</v>
      </c>
      <c r="D29" t="s">
        <v>1229</v>
      </c>
      <c r="E29">
        <v>9</v>
      </c>
      <c r="F29">
        <v>10</v>
      </c>
      <c r="G29">
        <v>25</v>
      </c>
      <c r="H29">
        <v>39</v>
      </c>
      <c r="I29">
        <f t="shared" si="0"/>
        <v>83</v>
      </c>
    </row>
    <row r="30" spans="1:9" x14ac:dyDescent="0.25">
      <c r="A30" s="4" t="s">
        <v>810</v>
      </c>
      <c r="B30" t="s">
        <v>160</v>
      </c>
      <c r="C30" t="s">
        <v>157</v>
      </c>
      <c r="D30" t="s">
        <v>1228</v>
      </c>
      <c r="E30">
        <v>3</v>
      </c>
      <c r="F30">
        <v>3</v>
      </c>
      <c r="G30">
        <v>9</v>
      </c>
      <c r="H30">
        <v>21</v>
      </c>
      <c r="I30">
        <f t="shared" si="0"/>
        <v>36</v>
      </c>
    </row>
    <row r="31" spans="1:9" x14ac:dyDescent="0.25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16</v>
      </c>
      <c r="H31">
        <v>21</v>
      </c>
      <c r="I31">
        <f t="shared" si="0"/>
        <v>44</v>
      </c>
    </row>
    <row r="32" spans="1:9" x14ac:dyDescent="0.25">
      <c r="A32" s="4" t="s">
        <v>1182</v>
      </c>
      <c r="B32" t="s">
        <v>558</v>
      </c>
      <c r="C32" t="s">
        <v>557</v>
      </c>
      <c r="D32" t="s">
        <v>1228</v>
      </c>
      <c r="E32">
        <v>4</v>
      </c>
      <c r="F32">
        <v>4</v>
      </c>
      <c r="G32">
        <v>13</v>
      </c>
      <c r="H32">
        <v>14</v>
      </c>
      <c r="I32">
        <f t="shared" si="0"/>
        <v>35</v>
      </c>
    </row>
    <row r="33" spans="1:9" x14ac:dyDescent="0.25">
      <c r="A33" s="4" t="s">
        <v>883</v>
      </c>
      <c r="B33" t="s">
        <v>355</v>
      </c>
      <c r="C33" t="s">
        <v>353</v>
      </c>
      <c r="D33" t="s">
        <v>1228</v>
      </c>
      <c r="E33">
        <v>8</v>
      </c>
      <c r="F33">
        <v>9</v>
      </c>
      <c r="G33">
        <v>23</v>
      </c>
      <c r="H33">
        <v>32</v>
      </c>
      <c r="I33">
        <f t="shared" si="0"/>
        <v>72</v>
      </c>
    </row>
    <row r="34" spans="1:9" x14ac:dyDescent="0.2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9</v>
      </c>
      <c r="G34">
        <v>23</v>
      </c>
      <c r="H34">
        <v>40</v>
      </c>
      <c r="I34">
        <f t="shared" si="0"/>
        <v>81</v>
      </c>
    </row>
    <row r="35" spans="1:9" x14ac:dyDescent="0.25">
      <c r="A35" s="4" t="s">
        <v>900</v>
      </c>
      <c r="B35" t="s">
        <v>3</v>
      </c>
      <c r="C35" t="s">
        <v>395</v>
      </c>
      <c r="D35" t="s">
        <v>1226</v>
      </c>
      <c r="E35">
        <v>7</v>
      </c>
      <c r="F35">
        <v>8</v>
      </c>
      <c r="G35">
        <v>23</v>
      </c>
      <c r="H35">
        <v>42</v>
      </c>
      <c r="I35">
        <f t="shared" si="0"/>
        <v>80</v>
      </c>
    </row>
    <row r="36" spans="1:9" x14ac:dyDescent="0.25">
      <c r="A36" s="4" t="s">
        <v>996</v>
      </c>
      <c r="B36" t="s">
        <v>620</v>
      </c>
      <c r="C36" t="s">
        <v>619</v>
      </c>
      <c r="D36" t="s">
        <v>1226</v>
      </c>
      <c r="E36">
        <v>5</v>
      </c>
      <c r="F36">
        <v>3</v>
      </c>
      <c r="G36">
        <v>19</v>
      </c>
      <c r="H36">
        <v>34</v>
      </c>
      <c r="I36">
        <f t="shared" si="0"/>
        <v>61</v>
      </c>
    </row>
    <row r="37" spans="1:9" x14ac:dyDescent="0.25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4</v>
      </c>
      <c r="G37">
        <v>11</v>
      </c>
      <c r="H37">
        <v>23</v>
      </c>
      <c r="I37">
        <f t="shared" si="0"/>
        <v>41</v>
      </c>
    </row>
    <row r="38" spans="1:9" x14ac:dyDescent="0.25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1</v>
      </c>
      <c r="G38">
        <v>9</v>
      </c>
      <c r="H38">
        <v>15</v>
      </c>
      <c r="I38">
        <f t="shared" si="0"/>
        <v>28</v>
      </c>
    </row>
    <row r="39" spans="1:9" x14ac:dyDescent="0.25">
      <c r="A39" s="4" t="s">
        <v>1174</v>
      </c>
      <c r="B39" t="s">
        <v>529</v>
      </c>
      <c r="C39" t="s">
        <v>528</v>
      </c>
      <c r="D39" t="s">
        <v>1229</v>
      </c>
      <c r="E39">
        <v>9</v>
      </c>
      <c r="F39">
        <v>10</v>
      </c>
      <c r="G39">
        <v>27</v>
      </c>
      <c r="H39">
        <v>44</v>
      </c>
      <c r="I39">
        <f t="shared" si="0"/>
        <v>90</v>
      </c>
    </row>
    <row r="40" spans="1:9" x14ac:dyDescent="0.25">
      <c r="A40" s="4" t="s">
        <v>1171</v>
      </c>
      <c r="B40" t="s">
        <v>498</v>
      </c>
      <c r="C40" t="s">
        <v>497</v>
      </c>
      <c r="D40" t="s">
        <v>1227</v>
      </c>
      <c r="E40">
        <v>6</v>
      </c>
      <c r="F40">
        <v>6</v>
      </c>
      <c r="G40">
        <v>16</v>
      </c>
      <c r="H40">
        <v>40</v>
      </c>
      <c r="I40">
        <f t="shared" si="0"/>
        <v>68</v>
      </c>
    </row>
    <row r="41" spans="1:9" x14ac:dyDescent="0.2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6</v>
      </c>
      <c r="G41">
        <v>23</v>
      </c>
      <c r="H41">
        <v>27</v>
      </c>
      <c r="I41">
        <f t="shared" si="0"/>
        <v>63</v>
      </c>
    </row>
    <row r="42" spans="1:9" x14ac:dyDescent="0.25">
      <c r="A42" s="4" t="s">
        <v>1142</v>
      </c>
      <c r="B42" t="s">
        <v>324</v>
      </c>
      <c r="C42" t="s">
        <v>321</v>
      </c>
      <c r="D42" t="s">
        <v>1226</v>
      </c>
      <c r="E42">
        <v>9</v>
      </c>
      <c r="F42">
        <v>7</v>
      </c>
      <c r="G42">
        <v>29</v>
      </c>
      <c r="H42">
        <v>41</v>
      </c>
      <c r="I42">
        <f t="shared" si="0"/>
        <v>86</v>
      </c>
    </row>
    <row r="43" spans="1:9" x14ac:dyDescent="0.2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6</v>
      </c>
      <c r="G43">
        <v>15</v>
      </c>
      <c r="H43">
        <v>20</v>
      </c>
      <c r="I43">
        <f t="shared" si="0"/>
        <v>46</v>
      </c>
    </row>
    <row r="44" spans="1:9" x14ac:dyDescent="0.25">
      <c r="A44" s="4" t="s">
        <v>1096</v>
      </c>
      <c r="B44" t="s">
        <v>134</v>
      </c>
      <c r="C44" t="s">
        <v>131</v>
      </c>
      <c r="D44" t="s">
        <v>1226</v>
      </c>
      <c r="E44">
        <v>8</v>
      </c>
      <c r="F44">
        <v>7</v>
      </c>
      <c r="G44">
        <v>23</v>
      </c>
      <c r="H44">
        <v>46</v>
      </c>
      <c r="I44">
        <f t="shared" si="0"/>
        <v>84</v>
      </c>
    </row>
    <row r="45" spans="1:9" x14ac:dyDescent="0.25">
      <c r="A45" s="4" t="s">
        <v>983</v>
      </c>
      <c r="B45" t="s">
        <v>589</v>
      </c>
      <c r="C45" t="s">
        <v>588</v>
      </c>
      <c r="D45" t="s">
        <v>1227</v>
      </c>
      <c r="E45">
        <v>7</v>
      </c>
      <c r="F45">
        <v>6</v>
      </c>
      <c r="G45">
        <v>20</v>
      </c>
      <c r="H45">
        <v>40</v>
      </c>
      <c r="I45">
        <f t="shared" si="0"/>
        <v>73</v>
      </c>
    </row>
    <row r="46" spans="1:9" x14ac:dyDescent="0.2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12</v>
      </c>
      <c r="H46">
        <v>19</v>
      </c>
      <c r="I46">
        <f t="shared" si="0"/>
        <v>38</v>
      </c>
    </row>
    <row r="47" spans="1:9" x14ac:dyDescent="0.25">
      <c r="A47" s="4" t="s">
        <v>913</v>
      </c>
      <c r="B47" t="s">
        <v>421</v>
      </c>
      <c r="C47" t="s">
        <v>420</v>
      </c>
      <c r="D47" t="s">
        <v>1229</v>
      </c>
      <c r="E47">
        <v>8</v>
      </c>
      <c r="F47">
        <v>10</v>
      </c>
      <c r="G47">
        <v>25</v>
      </c>
      <c r="H47">
        <v>48</v>
      </c>
      <c r="I47">
        <f t="shared" si="0"/>
        <v>91</v>
      </c>
    </row>
    <row r="48" spans="1:9" x14ac:dyDescent="0.25">
      <c r="A48" s="4" t="s">
        <v>826</v>
      </c>
      <c r="B48" t="s">
        <v>202</v>
      </c>
      <c r="C48" t="s">
        <v>200</v>
      </c>
      <c r="D48" t="s">
        <v>1226</v>
      </c>
      <c r="E48">
        <v>7</v>
      </c>
      <c r="F48">
        <v>7</v>
      </c>
      <c r="G48">
        <v>23</v>
      </c>
      <c r="H48">
        <v>37</v>
      </c>
      <c r="I48">
        <f t="shared" si="0"/>
        <v>74</v>
      </c>
    </row>
    <row r="49" spans="1:9" x14ac:dyDescent="0.25">
      <c r="A49" s="4" t="s">
        <v>1023</v>
      </c>
      <c r="B49" t="s">
        <v>675</v>
      </c>
      <c r="C49" t="s">
        <v>106</v>
      </c>
      <c r="D49" t="s">
        <v>1227</v>
      </c>
      <c r="E49">
        <v>7</v>
      </c>
      <c r="F49">
        <v>8</v>
      </c>
      <c r="G49">
        <v>22</v>
      </c>
      <c r="H49">
        <v>36</v>
      </c>
      <c r="I49">
        <f t="shared" si="0"/>
        <v>73</v>
      </c>
    </row>
    <row r="50" spans="1:9" x14ac:dyDescent="0.25">
      <c r="A50" s="4" t="s">
        <v>1184</v>
      </c>
      <c r="B50" t="s">
        <v>563</v>
      </c>
      <c r="C50" t="s">
        <v>495</v>
      </c>
      <c r="D50" t="s">
        <v>1228</v>
      </c>
      <c r="E50">
        <v>6</v>
      </c>
      <c r="F50">
        <v>6</v>
      </c>
      <c r="G50">
        <v>20</v>
      </c>
      <c r="H50">
        <v>35</v>
      </c>
      <c r="I50">
        <f t="shared" si="0"/>
        <v>67</v>
      </c>
    </row>
    <row r="51" spans="1:9" x14ac:dyDescent="0.25">
      <c r="A51" s="4" t="s">
        <v>1170</v>
      </c>
      <c r="B51" t="s">
        <v>496</v>
      </c>
      <c r="C51" t="s">
        <v>495</v>
      </c>
      <c r="D51" t="s">
        <v>1228</v>
      </c>
      <c r="E51">
        <v>6</v>
      </c>
      <c r="F51">
        <v>6</v>
      </c>
      <c r="G51">
        <v>17</v>
      </c>
      <c r="H51">
        <v>34</v>
      </c>
      <c r="I51">
        <f t="shared" si="0"/>
        <v>63</v>
      </c>
    </row>
    <row r="52" spans="1:9" x14ac:dyDescent="0.25">
      <c r="A52" s="4" t="s">
        <v>1032</v>
      </c>
      <c r="B52" t="s">
        <v>374</v>
      </c>
      <c r="C52" t="s">
        <v>495</v>
      </c>
      <c r="D52" t="s">
        <v>1228</v>
      </c>
      <c r="E52">
        <v>6</v>
      </c>
      <c r="F52">
        <v>6</v>
      </c>
      <c r="G52">
        <v>20</v>
      </c>
      <c r="H52">
        <v>28</v>
      </c>
      <c r="I52">
        <f t="shared" si="0"/>
        <v>60</v>
      </c>
    </row>
    <row r="53" spans="1:9" x14ac:dyDescent="0.25">
      <c r="A53" s="4" t="s">
        <v>973</v>
      </c>
      <c r="B53" t="s">
        <v>564</v>
      </c>
      <c r="C53" t="s">
        <v>495</v>
      </c>
      <c r="D53" t="s">
        <v>1227</v>
      </c>
      <c r="E53">
        <v>4</v>
      </c>
      <c r="F53">
        <v>6</v>
      </c>
      <c r="G53">
        <v>11</v>
      </c>
      <c r="H53">
        <v>26</v>
      </c>
      <c r="I53">
        <f t="shared" si="0"/>
        <v>47</v>
      </c>
    </row>
    <row r="54" spans="1:9" x14ac:dyDescent="0.25">
      <c r="A54" s="4" t="s">
        <v>1030</v>
      </c>
      <c r="B54" t="s">
        <v>686</v>
      </c>
      <c r="C54" t="s">
        <v>106</v>
      </c>
      <c r="D54" t="s">
        <v>1226</v>
      </c>
      <c r="E54">
        <v>5</v>
      </c>
      <c r="F54">
        <v>3</v>
      </c>
      <c r="G54">
        <v>16</v>
      </c>
      <c r="H54">
        <v>18</v>
      </c>
      <c r="I54">
        <f t="shared" si="0"/>
        <v>42</v>
      </c>
    </row>
    <row r="55" spans="1:9" x14ac:dyDescent="0.25">
      <c r="A55" s="4" t="s">
        <v>1132</v>
      </c>
      <c r="B55" t="s">
        <v>296</v>
      </c>
      <c r="C55" t="s">
        <v>106</v>
      </c>
      <c r="D55" t="s">
        <v>1229</v>
      </c>
      <c r="E55">
        <v>3</v>
      </c>
      <c r="F55">
        <v>5</v>
      </c>
      <c r="G55">
        <v>11</v>
      </c>
      <c r="H55">
        <v>21</v>
      </c>
      <c r="I55">
        <f t="shared" si="0"/>
        <v>40</v>
      </c>
    </row>
    <row r="56" spans="1:9" x14ac:dyDescent="0.25">
      <c r="A56" s="4" t="s">
        <v>951</v>
      </c>
      <c r="B56" t="s">
        <v>505</v>
      </c>
      <c r="C56" t="s">
        <v>106</v>
      </c>
      <c r="D56" t="s">
        <v>1229</v>
      </c>
      <c r="E56">
        <v>4</v>
      </c>
      <c r="F56">
        <v>4</v>
      </c>
      <c r="G56">
        <v>14</v>
      </c>
      <c r="H56">
        <v>15</v>
      </c>
      <c r="I56">
        <f t="shared" si="0"/>
        <v>37</v>
      </c>
    </row>
    <row r="57" spans="1:9" x14ac:dyDescent="0.25">
      <c r="A57" s="4" t="s">
        <v>1009</v>
      </c>
      <c r="B57" t="s">
        <v>648</v>
      </c>
      <c r="C57" t="s">
        <v>106</v>
      </c>
      <c r="D57" t="s">
        <v>1227</v>
      </c>
      <c r="E57">
        <v>3</v>
      </c>
      <c r="F57">
        <v>5</v>
      </c>
      <c r="G57">
        <v>11</v>
      </c>
      <c r="H57">
        <v>17</v>
      </c>
      <c r="I57">
        <f t="shared" si="0"/>
        <v>36</v>
      </c>
    </row>
    <row r="58" spans="1:9" x14ac:dyDescent="0.25">
      <c r="A58" s="4" t="s">
        <v>1052</v>
      </c>
      <c r="B58" t="s">
        <v>729</v>
      </c>
      <c r="C58" t="s">
        <v>730</v>
      </c>
      <c r="D58" t="s">
        <v>1227</v>
      </c>
      <c r="E58">
        <v>10</v>
      </c>
      <c r="F58">
        <v>10</v>
      </c>
      <c r="G58">
        <v>28</v>
      </c>
      <c r="H58">
        <v>50</v>
      </c>
      <c r="I58">
        <f t="shared" si="0"/>
        <v>98</v>
      </c>
    </row>
    <row r="59" spans="1:9" x14ac:dyDescent="0.25">
      <c r="A59" s="4" t="s">
        <v>1143</v>
      </c>
      <c r="B59" t="s">
        <v>332</v>
      </c>
      <c r="C59" t="s">
        <v>329</v>
      </c>
      <c r="D59" t="s">
        <v>1228</v>
      </c>
      <c r="E59">
        <v>8</v>
      </c>
      <c r="F59">
        <v>8</v>
      </c>
      <c r="G59">
        <v>22</v>
      </c>
      <c r="H59">
        <v>34</v>
      </c>
      <c r="I59">
        <f t="shared" si="0"/>
        <v>72</v>
      </c>
    </row>
    <row r="60" spans="1:9" x14ac:dyDescent="0.2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16</v>
      </c>
      <c r="H60">
        <v>23</v>
      </c>
      <c r="I60">
        <f t="shared" si="0"/>
        <v>47</v>
      </c>
    </row>
    <row r="61" spans="1:9" x14ac:dyDescent="0.25">
      <c r="A61" s="4" t="s">
        <v>1045</v>
      </c>
      <c r="B61" t="s">
        <v>710</v>
      </c>
      <c r="C61" t="s">
        <v>109</v>
      </c>
      <c r="D61" t="s">
        <v>1229</v>
      </c>
      <c r="E61">
        <v>3</v>
      </c>
      <c r="F61">
        <v>1</v>
      </c>
      <c r="G61">
        <v>13</v>
      </c>
      <c r="H61">
        <v>11</v>
      </c>
      <c r="I61">
        <f t="shared" si="0"/>
        <v>28</v>
      </c>
    </row>
    <row r="62" spans="1:9" x14ac:dyDescent="0.25">
      <c r="A62" s="4" t="s">
        <v>918</v>
      </c>
      <c r="B62" t="s">
        <v>203</v>
      </c>
      <c r="C62" t="s">
        <v>426</v>
      </c>
      <c r="D62" t="s">
        <v>1226</v>
      </c>
      <c r="E62">
        <v>6</v>
      </c>
      <c r="F62">
        <v>5</v>
      </c>
      <c r="G62">
        <v>14</v>
      </c>
      <c r="H62">
        <v>34</v>
      </c>
      <c r="I62">
        <f t="shared" si="0"/>
        <v>59</v>
      </c>
    </row>
    <row r="63" spans="1:9" x14ac:dyDescent="0.25">
      <c r="A63" s="4" t="s">
        <v>891</v>
      </c>
      <c r="B63" t="s">
        <v>371</v>
      </c>
      <c r="C63" t="s">
        <v>159</v>
      </c>
      <c r="D63" t="s">
        <v>1229</v>
      </c>
      <c r="E63">
        <v>6</v>
      </c>
      <c r="F63">
        <v>5</v>
      </c>
      <c r="G63">
        <v>21</v>
      </c>
      <c r="H63">
        <v>28</v>
      </c>
      <c r="I63">
        <f t="shared" si="0"/>
        <v>60</v>
      </c>
    </row>
    <row r="64" spans="1:9" x14ac:dyDescent="0.25">
      <c r="A64" s="4" t="s">
        <v>811</v>
      </c>
      <c r="B64" t="s">
        <v>162</v>
      </c>
      <c r="C64" t="s">
        <v>159</v>
      </c>
      <c r="D64" t="s">
        <v>1228</v>
      </c>
      <c r="E64">
        <v>3</v>
      </c>
      <c r="F64">
        <v>2</v>
      </c>
      <c r="G64">
        <v>10</v>
      </c>
      <c r="H64">
        <v>18</v>
      </c>
      <c r="I64">
        <f t="shared" si="0"/>
        <v>33</v>
      </c>
    </row>
    <row r="65" spans="1:9" x14ac:dyDescent="0.25">
      <c r="A65" s="4" t="s">
        <v>945</v>
      </c>
      <c r="B65" t="s">
        <v>487</v>
      </c>
      <c r="C65" t="s">
        <v>192</v>
      </c>
      <c r="D65" t="s">
        <v>1228</v>
      </c>
      <c r="E65">
        <v>6</v>
      </c>
      <c r="F65">
        <v>8</v>
      </c>
      <c r="G65">
        <v>15</v>
      </c>
      <c r="H65">
        <v>29</v>
      </c>
      <c r="I65">
        <f t="shared" si="0"/>
        <v>58</v>
      </c>
    </row>
    <row r="66" spans="1:9" x14ac:dyDescent="0.25">
      <c r="A66" s="4" t="s">
        <v>1109</v>
      </c>
      <c r="B66" t="s">
        <v>195</v>
      </c>
      <c r="C66" t="s">
        <v>192</v>
      </c>
      <c r="D66" t="s">
        <v>1229</v>
      </c>
      <c r="E66">
        <v>4</v>
      </c>
      <c r="F66">
        <v>4</v>
      </c>
      <c r="G66">
        <v>14</v>
      </c>
      <c r="H66">
        <v>29</v>
      </c>
      <c r="I66">
        <f t="shared" si="0"/>
        <v>51</v>
      </c>
    </row>
    <row r="67" spans="1:9" x14ac:dyDescent="0.25">
      <c r="A67" s="4" t="s">
        <v>866</v>
      </c>
      <c r="B67" t="s">
        <v>312</v>
      </c>
      <c r="C67" t="s">
        <v>310</v>
      </c>
      <c r="D67" t="s">
        <v>1228</v>
      </c>
      <c r="E67">
        <v>8</v>
      </c>
      <c r="F67">
        <v>9</v>
      </c>
      <c r="G67">
        <v>24</v>
      </c>
      <c r="H67">
        <v>46</v>
      </c>
      <c r="I67">
        <f t="shared" si="0"/>
        <v>87</v>
      </c>
    </row>
    <row r="68" spans="1:9" x14ac:dyDescent="0.25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6</v>
      </c>
      <c r="G68">
        <v>19</v>
      </c>
      <c r="H68">
        <v>31</v>
      </c>
      <c r="I68">
        <f t="shared" ref="I68:I131" si="1">SUM(E68:H68)</f>
        <v>63</v>
      </c>
    </row>
    <row r="69" spans="1:9" x14ac:dyDescent="0.2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28</v>
      </c>
      <c r="H69">
        <v>50</v>
      </c>
      <c r="I69">
        <f t="shared" si="1"/>
        <v>98</v>
      </c>
    </row>
    <row r="70" spans="1:9" x14ac:dyDescent="0.25">
      <c r="A70" s="4" t="s">
        <v>1161</v>
      </c>
      <c r="B70" t="s">
        <v>436</v>
      </c>
      <c r="C70" t="s">
        <v>438</v>
      </c>
      <c r="D70" t="s">
        <v>1228</v>
      </c>
      <c r="E70">
        <v>4</v>
      </c>
      <c r="F70">
        <v>5</v>
      </c>
      <c r="G70">
        <v>15</v>
      </c>
      <c r="H70">
        <v>19</v>
      </c>
      <c r="I70">
        <f t="shared" si="1"/>
        <v>43</v>
      </c>
    </row>
    <row r="71" spans="1:9" x14ac:dyDescent="0.25">
      <c r="A71" s="4" t="s">
        <v>1090</v>
      </c>
      <c r="B71" t="s">
        <v>99</v>
      </c>
      <c r="C71" t="s">
        <v>98</v>
      </c>
      <c r="D71" t="s">
        <v>1226</v>
      </c>
      <c r="E71">
        <v>8</v>
      </c>
      <c r="F71">
        <v>7</v>
      </c>
      <c r="G71">
        <v>23</v>
      </c>
      <c r="H71">
        <v>44</v>
      </c>
      <c r="I71">
        <f t="shared" si="1"/>
        <v>82</v>
      </c>
    </row>
    <row r="72" spans="1:9" x14ac:dyDescent="0.2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18</v>
      </c>
      <c r="I72">
        <f t="shared" si="1"/>
        <v>32</v>
      </c>
    </row>
    <row r="73" spans="1:9" x14ac:dyDescent="0.25">
      <c r="A73" s="4" t="s">
        <v>958</v>
      </c>
      <c r="B73" t="s">
        <v>520</v>
      </c>
      <c r="C73" t="s">
        <v>519</v>
      </c>
      <c r="D73" t="s">
        <v>1228</v>
      </c>
      <c r="E73">
        <v>3</v>
      </c>
      <c r="F73">
        <v>4</v>
      </c>
      <c r="G73">
        <v>12</v>
      </c>
      <c r="H73">
        <v>17</v>
      </c>
      <c r="I73">
        <f t="shared" si="1"/>
        <v>36</v>
      </c>
    </row>
    <row r="74" spans="1:9" x14ac:dyDescent="0.25">
      <c r="A74" s="4" t="s">
        <v>928</v>
      </c>
      <c r="B74" t="s">
        <v>448</v>
      </c>
      <c r="C74" t="s">
        <v>447</v>
      </c>
      <c r="D74" t="s">
        <v>1229</v>
      </c>
      <c r="E74">
        <v>6</v>
      </c>
      <c r="F74">
        <v>5</v>
      </c>
      <c r="G74">
        <v>15</v>
      </c>
      <c r="H74">
        <v>25</v>
      </c>
      <c r="I74">
        <f t="shared" si="1"/>
        <v>51</v>
      </c>
    </row>
    <row r="75" spans="1:9" x14ac:dyDescent="0.25">
      <c r="A75" s="4" t="s">
        <v>989</v>
      </c>
      <c r="B75" t="s">
        <v>607</v>
      </c>
      <c r="C75" t="s">
        <v>606</v>
      </c>
      <c r="D75" t="s">
        <v>1227</v>
      </c>
      <c r="E75">
        <v>10</v>
      </c>
      <c r="F75">
        <v>8</v>
      </c>
      <c r="G75">
        <v>28</v>
      </c>
      <c r="H75">
        <v>45</v>
      </c>
      <c r="I75">
        <f t="shared" si="1"/>
        <v>91</v>
      </c>
    </row>
    <row r="76" spans="1:9" x14ac:dyDescent="0.25">
      <c r="A76" s="4" t="s">
        <v>1092</v>
      </c>
      <c r="B76" t="s">
        <v>104</v>
      </c>
      <c r="C76" t="s">
        <v>101</v>
      </c>
      <c r="D76" t="s">
        <v>1228</v>
      </c>
      <c r="E76">
        <v>7</v>
      </c>
      <c r="F76">
        <v>9</v>
      </c>
      <c r="G76">
        <v>24</v>
      </c>
      <c r="H76">
        <v>39</v>
      </c>
      <c r="I76">
        <f t="shared" si="1"/>
        <v>79</v>
      </c>
    </row>
    <row r="77" spans="1:9" x14ac:dyDescent="0.25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30</v>
      </c>
      <c r="H77">
        <v>50</v>
      </c>
      <c r="I77">
        <f t="shared" si="1"/>
        <v>98</v>
      </c>
    </row>
    <row r="78" spans="1:9" x14ac:dyDescent="0.25">
      <c r="A78" s="4" t="s">
        <v>893</v>
      </c>
      <c r="B78" t="s">
        <v>378</v>
      </c>
      <c r="C78" t="s">
        <v>376</v>
      </c>
      <c r="D78" t="s">
        <v>1228</v>
      </c>
      <c r="E78">
        <v>6</v>
      </c>
      <c r="F78">
        <v>7</v>
      </c>
      <c r="G78">
        <v>14</v>
      </c>
      <c r="H78">
        <v>40</v>
      </c>
      <c r="I78">
        <f t="shared" si="1"/>
        <v>67</v>
      </c>
    </row>
    <row r="79" spans="1:9" x14ac:dyDescent="0.25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7</v>
      </c>
      <c r="G79">
        <v>23</v>
      </c>
      <c r="H79">
        <v>33</v>
      </c>
      <c r="I79">
        <f t="shared" si="1"/>
        <v>71</v>
      </c>
    </row>
    <row r="80" spans="1:9" x14ac:dyDescent="0.25">
      <c r="A80" s="4" t="s">
        <v>998</v>
      </c>
      <c r="B80" t="s">
        <v>625</v>
      </c>
      <c r="C80" t="s">
        <v>624</v>
      </c>
      <c r="D80" t="s">
        <v>1226</v>
      </c>
      <c r="E80">
        <v>10</v>
      </c>
      <c r="F80">
        <v>8</v>
      </c>
      <c r="G80">
        <v>26</v>
      </c>
      <c r="H80">
        <v>46</v>
      </c>
      <c r="I80">
        <f t="shared" si="1"/>
        <v>90</v>
      </c>
    </row>
    <row r="81" spans="1:9" x14ac:dyDescent="0.2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6</v>
      </c>
      <c r="G81">
        <v>12</v>
      </c>
      <c r="H81">
        <v>25</v>
      </c>
      <c r="I81">
        <f t="shared" si="1"/>
        <v>48</v>
      </c>
    </row>
    <row r="82" spans="1:9" x14ac:dyDescent="0.25">
      <c r="A82" s="4" t="s">
        <v>988</v>
      </c>
      <c r="B82" t="s">
        <v>605</v>
      </c>
      <c r="C82" t="s">
        <v>604</v>
      </c>
      <c r="D82" t="s">
        <v>1229</v>
      </c>
      <c r="E82">
        <v>8</v>
      </c>
      <c r="F82">
        <v>7</v>
      </c>
      <c r="G82">
        <v>24</v>
      </c>
      <c r="H82">
        <v>48</v>
      </c>
      <c r="I82">
        <f t="shared" si="1"/>
        <v>87</v>
      </c>
    </row>
    <row r="83" spans="1:9" x14ac:dyDescent="0.25">
      <c r="A83" s="4" t="s">
        <v>890</v>
      </c>
      <c r="B83" t="s">
        <v>370</v>
      </c>
      <c r="C83" t="s">
        <v>367</v>
      </c>
      <c r="D83" t="s">
        <v>1228</v>
      </c>
      <c r="E83">
        <v>8</v>
      </c>
      <c r="F83">
        <v>9</v>
      </c>
      <c r="G83">
        <v>28</v>
      </c>
      <c r="H83">
        <v>47</v>
      </c>
      <c r="I83">
        <f t="shared" si="1"/>
        <v>92</v>
      </c>
    </row>
    <row r="84" spans="1:9" x14ac:dyDescent="0.25">
      <c r="A84" s="4" t="s">
        <v>906</v>
      </c>
      <c r="B84" t="s">
        <v>408</v>
      </c>
      <c r="C84" t="s">
        <v>407</v>
      </c>
      <c r="D84" t="s">
        <v>1229</v>
      </c>
      <c r="E84">
        <v>5</v>
      </c>
      <c r="F84">
        <v>3</v>
      </c>
      <c r="G84">
        <v>15</v>
      </c>
      <c r="H84">
        <v>24</v>
      </c>
      <c r="I84">
        <f t="shared" si="1"/>
        <v>47</v>
      </c>
    </row>
    <row r="85" spans="1:9" x14ac:dyDescent="0.25">
      <c r="A85" s="4" t="s">
        <v>821</v>
      </c>
      <c r="B85" t="s">
        <v>189</v>
      </c>
      <c r="C85" t="s">
        <v>186</v>
      </c>
      <c r="D85" t="s">
        <v>1228</v>
      </c>
      <c r="E85">
        <v>5</v>
      </c>
      <c r="F85">
        <v>7</v>
      </c>
      <c r="G85">
        <v>15</v>
      </c>
      <c r="H85">
        <v>29</v>
      </c>
      <c r="I85">
        <f t="shared" si="1"/>
        <v>56</v>
      </c>
    </row>
    <row r="86" spans="1:9" x14ac:dyDescent="0.25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3</v>
      </c>
      <c r="G86">
        <v>14</v>
      </c>
      <c r="H86">
        <v>16</v>
      </c>
      <c r="I86">
        <f t="shared" si="1"/>
        <v>37</v>
      </c>
    </row>
    <row r="87" spans="1:9" x14ac:dyDescent="0.25">
      <c r="A87" s="4" t="s">
        <v>1196</v>
      </c>
      <c r="B87" t="s">
        <v>611</v>
      </c>
      <c r="C87" t="s">
        <v>613</v>
      </c>
      <c r="D87" t="s">
        <v>1229</v>
      </c>
      <c r="E87">
        <v>9</v>
      </c>
      <c r="F87">
        <v>10</v>
      </c>
      <c r="G87">
        <v>25</v>
      </c>
      <c r="H87">
        <v>47</v>
      </c>
      <c r="I87">
        <f t="shared" si="1"/>
        <v>91</v>
      </c>
    </row>
    <row r="88" spans="1:9" x14ac:dyDescent="0.25">
      <c r="A88" s="4" t="s">
        <v>901</v>
      </c>
      <c r="B88" t="s">
        <v>398</v>
      </c>
      <c r="C88" t="s">
        <v>397</v>
      </c>
      <c r="D88" t="s">
        <v>1226</v>
      </c>
      <c r="E88">
        <v>9</v>
      </c>
      <c r="F88">
        <v>10</v>
      </c>
      <c r="G88">
        <v>28</v>
      </c>
      <c r="H88">
        <v>43</v>
      </c>
      <c r="I88">
        <f t="shared" si="1"/>
        <v>90</v>
      </c>
    </row>
    <row r="89" spans="1:9" x14ac:dyDescent="0.25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7</v>
      </c>
      <c r="G89">
        <v>20</v>
      </c>
      <c r="H89">
        <v>45</v>
      </c>
      <c r="I89">
        <f t="shared" si="1"/>
        <v>79</v>
      </c>
    </row>
    <row r="90" spans="1:9" x14ac:dyDescent="0.25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30</v>
      </c>
      <c r="H90">
        <v>45</v>
      </c>
      <c r="I90">
        <f t="shared" si="1"/>
        <v>95</v>
      </c>
    </row>
    <row r="91" spans="1:9" x14ac:dyDescent="0.25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5</v>
      </c>
      <c r="G91">
        <v>18</v>
      </c>
      <c r="H91">
        <v>35</v>
      </c>
      <c r="I91">
        <f t="shared" si="1"/>
        <v>65</v>
      </c>
    </row>
    <row r="92" spans="1:9" x14ac:dyDescent="0.25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25</v>
      </c>
      <c r="H92">
        <v>26</v>
      </c>
      <c r="I92">
        <f t="shared" si="1"/>
        <v>67</v>
      </c>
    </row>
    <row r="93" spans="1:9" x14ac:dyDescent="0.25">
      <c r="A93" s="4" t="s">
        <v>1110</v>
      </c>
      <c r="B93" t="s">
        <v>199</v>
      </c>
      <c r="C93" t="s">
        <v>196</v>
      </c>
      <c r="D93" t="s">
        <v>1228</v>
      </c>
      <c r="E93">
        <v>4</v>
      </c>
      <c r="F93">
        <v>6</v>
      </c>
      <c r="G93">
        <v>10</v>
      </c>
      <c r="H93">
        <v>22</v>
      </c>
      <c r="I93">
        <f t="shared" si="1"/>
        <v>42</v>
      </c>
    </row>
    <row r="94" spans="1:9" x14ac:dyDescent="0.25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5</v>
      </c>
      <c r="G94">
        <v>25</v>
      </c>
      <c r="H94">
        <v>39</v>
      </c>
      <c r="I94">
        <f t="shared" si="1"/>
        <v>76</v>
      </c>
    </row>
    <row r="95" spans="1:9" x14ac:dyDescent="0.25">
      <c r="A95" s="4" t="s">
        <v>911</v>
      </c>
      <c r="B95" t="s">
        <v>416</v>
      </c>
      <c r="C95" t="s">
        <v>417</v>
      </c>
      <c r="D95" t="s">
        <v>1227</v>
      </c>
      <c r="E95">
        <v>9</v>
      </c>
      <c r="F95">
        <v>10</v>
      </c>
      <c r="G95">
        <v>24</v>
      </c>
      <c r="H95">
        <v>49</v>
      </c>
      <c r="I95">
        <f t="shared" si="1"/>
        <v>92</v>
      </c>
    </row>
    <row r="96" spans="1:9" x14ac:dyDescent="0.2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9</v>
      </c>
      <c r="G96">
        <v>30</v>
      </c>
      <c r="H96">
        <v>43</v>
      </c>
      <c r="I96">
        <f t="shared" si="1"/>
        <v>92</v>
      </c>
    </row>
    <row r="97" spans="1:9" x14ac:dyDescent="0.25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3</v>
      </c>
      <c r="G97">
        <v>6</v>
      </c>
      <c r="H97">
        <v>23</v>
      </c>
      <c r="I97">
        <f t="shared" si="1"/>
        <v>35</v>
      </c>
    </row>
    <row r="98" spans="1:9" x14ac:dyDescent="0.25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28</v>
      </c>
      <c r="H98">
        <v>41</v>
      </c>
      <c r="I98">
        <f t="shared" si="1"/>
        <v>89</v>
      </c>
    </row>
    <row r="99" spans="1:9" x14ac:dyDescent="0.2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6</v>
      </c>
      <c r="G99">
        <v>24</v>
      </c>
      <c r="H99">
        <v>42</v>
      </c>
      <c r="I99">
        <f t="shared" si="1"/>
        <v>79</v>
      </c>
    </row>
    <row r="100" spans="1:9" x14ac:dyDescent="0.25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20</v>
      </c>
      <c r="H100">
        <v>32</v>
      </c>
      <c r="I100">
        <f t="shared" si="1"/>
        <v>66</v>
      </c>
    </row>
    <row r="101" spans="1:9" x14ac:dyDescent="0.25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7</v>
      </c>
      <c r="G101">
        <v>13</v>
      </c>
      <c r="H101">
        <v>31</v>
      </c>
      <c r="I101">
        <f t="shared" si="1"/>
        <v>56</v>
      </c>
    </row>
    <row r="102" spans="1:9" x14ac:dyDescent="0.25">
      <c r="A102" s="4" t="s">
        <v>1146</v>
      </c>
      <c r="B102" t="s">
        <v>348</v>
      </c>
      <c r="C102" t="s">
        <v>346</v>
      </c>
      <c r="D102" t="s">
        <v>1227</v>
      </c>
      <c r="E102">
        <v>5</v>
      </c>
      <c r="F102">
        <v>7</v>
      </c>
      <c r="G102">
        <v>12</v>
      </c>
      <c r="H102">
        <v>25</v>
      </c>
      <c r="I102">
        <f t="shared" si="1"/>
        <v>49</v>
      </c>
    </row>
    <row r="103" spans="1:9" x14ac:dyDescent="0.25">
      <c r="A103" s="4" t="s">
        <v>1068</v>
      </c>
      <c r="B103" t="s">
        <v>14</v>
      </c>
      <c r="C103" t="s">
        <v>11</v>
      </c>
      <c r="D103" t="s">
        <v>1229</v>
      </c>
      <c r="E103">
        <v>9</v>
      </c>
      <c r="F103">
        <v>10</v>
      </c>
      <c r="G103">
        <v>25</v>
      </c>
      <c r="H103">
        <v>38</v>
      </c>
      <c r="I103">
        <f t="shared" si="1"/>
        <v>82</v>
      </c>
    </row>
    <row r="104" spans="1:9" x14ac:dyDescent="0.25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10</v>
      </c>
      <c r="G104">
        <v>25</v>
      </c>
      <c r="H104">
        <v>31</v>
      </c>
      <c r="I104">
        <f t="shared" si="1"/>
        <v>74</v>
      </c>
    </row>
    <row r="105" spans="1:9" x14ac:dyDescent="0.25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10</v>
      </c>
      <c r="G105">
        <v>30</v>
      </c>
      <c r="H105">
        <v>35</v>
      </c>
      <c r="I105">
        <f t="shared" si="1"/>
        <v>84</v>
      </c>
    </row>
    <row r="106" spans="1:9" x14ac:dyDescent="0.25">
      <c r="A106" s="4" t="s">
        <v>1169</v>
      </c>
      <c r="B106" t="s">
        <v>491</v>
      </c>
      <c r="C106" t="s">
        <v>490</v>
      </c>
      <c r="D106" t="s">
        <v>1227</v>
      </c>
      <c r="E106">
        <v>6</v>
      </c>
      <c r="F106">
        <v>5</v>
      </c>
      <c r="G106">
        <v>20</v>
      </c>
      <c r="H106">
        <v>33</v>
      </c>
      <c r="I106">
        <f t="shared" si="1"/>
        <v>64</v>
      </c>
    </row>
    <row r="107" spans="1:9" x14ac:dyDescent="0.25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10</v>
      </c>
      <c r="G107">
        <v>24</v>
      </c>
      <c r="H107">
        <v>50</v>
      </c>
      <c r="I107">
        <f t="shared" si="1"/>
        <v>93</v>
      </c>
    </row>
    <row r="108" spans="1:9" x14ac:dyDescent="0.25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8</v>
      </c>
      <c r="G108">
        <v>26</v>
      </c>
      <c r="H108">
        <v>50</v>
      </c>
      <c r="I108">
        <f t="shared" si="1"/>
        <v>94</v>
      </c>
    </row>
    <row r="109" spans="1:9" x14ac:dyDescent="0.25">
      <c r="A109" s="4" t="s">
        <v>1140</v>
      </c>
      <c r="B109" t="s">
        <v>320</v>
      </c>
      <c r="C109" t="s">
        <v>318</v>
      </c>
      <c r="D109" t="s">
        <v>1226</v>
      </c>
      <c r="E109">
        <v>6</v>
      </c>
      <c r="F109">
        <v>5</v>
      </c>
      <c r="G109">
        <v>17</v>
      </c>
      <c r="H109">
        <v>25</v>
      </c>
      <c r="I109">
        <f t="shared" si="1"/>
        <v>53</v>
      </c>
    </row>
    <row r="110" spans="1:9" x14ac:dyDescent="0.25">
      <c r="A110" s="4" t="s">
        <v>859</v>
      </c>
      <c r="B110" t="s">
        <v>293</v>
      </c>
      <c r="C110" t="s">
        <v>290</v>
      </c>
      <c r="D110" t="s">
        <v>1226</v>
      </c>
      <c r="E110">
        <v>6</v>
      </c>
      <c r="F110">
        <v>7</v>
      </c>
      <c r="G110">
        <v>21</v>
      </c>
      <c r="H110">
        <v>34</v>
      </c>
      <c r="I110">
        <f t="shared" si="1"/>
        <v>68</v>
      </c>
    </row>
    <row r="111" spans="1:9" x14ac:dyDescent="0.25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6</v>
      </c>
      <c r="H111">
        <v>17</v>
      </c>
      <c r="I111">
        <f t="shared" si="1"/>
        <v>30</v>
      </c>
    </row>
    <row r="112" spans="1:9" x14ac:dyDescent="0.25">
      <c r="A112" s="4" t="s">
        <v>1222</v>
      </c>
      <c r="B112" t="s">
        <v>746</v>
      </c>
      <c r="C112" t="s">
        <v>48</v>
      </c>
      <c r="D112" t="s">
        <v>1227</v>
      </c>
      <c r="E112">
        <v>4</v>
      </c>
      <c r="F112">
        <v>4</v>
      </c>
      <c r="G112">
        <v>9</v>
      </c>
      <c r="H112">
        <v>10</v>
      </c>
      <c r="I112">
        <f t="shared" si="1"/>
        <v>27</v>
      </c>
    </row>
    <row r="113" spans="1:9" x14ac:dyDescent="0.25">
      <c r="A113" s="4" t="s">
        <v>1077</v>
      </c>
      <c r="B113" t="s">
        <v>51</v>
      </c>
      <c r="C113" t="s">
        <v>48</v>
      </c>
      <c r="D113" t="s">
        <v>1229</v>
      </c>
      <c r="E113">
        <v>1</v>
      </c>
      <c r="F113">
        <v>1</v>
      </c>
      <c r="G113">
        <v>4</v>
      </c>
      <c r="H113">
        <v>12</v>
      </c>
      <c r="I113">
        <f t="shared" si="1"/>
        <v>18</v>
      </c>
    </row>
    <row r="114" spans="1:9" x14ac:dyDescent="0.25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4</v>
      </c>
      <c r="G114">
        <v>19</v>
      </c>
      <c r="H114">
        <v>25</v>
      </c>
      <c r="I114">
        <f t="shared" si="1"/>
        <v>54</v>
      </c>
    </row>
    <row r="115" spans="1:9" x14ac:dyDescent="0.2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5</v>
      </c>
      <c r="G115">
        <v>15</v>
      </c>
      <c r="H115">
        <v>22</v>
      </c>
      <c r="I115">
        <f t="shared" si="1"/>
        <v>48</v>
      </c>
    </row>
    <row r="116" spans="1:9" x14ac:dyDescent="0.2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42</v>
      </c>
      <c r="I116">
        <f t="shared" si="1"/>
        <v>92</v>
      </c>
    </row>
    <row r="117" spans="1:9" x14ac:dyDescent="0.2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8</v>
      </c>
      <c r="G117">
        <v>24</v>
      </c>
      <c r="H117">
        <v>31</v>
      </c>
      <c r="I117">
        <f t="shared" si="1"/>
        <v>70</v>
      </c>
    </row>
    <row r="118" spans="1:9" x14ac:dyDescent="0.25">
      <c r="A118" s="4" t="s">
        <v>1031</v>
      </c>
      <c r="B118" t="s">
        <v>690</v>
      </c>
      <c r="C118" t="s">
        <v>46</v>
      </c>
      <c r="D118" t="s">
        <v>1228</v>
      </c>
      <c r="E118">
        <v>5</v>
      </c>
      <c r="F118">
        <v>7</v>
      </c>
      <c r="G118">
        <v>14</v>
      </c>
      <c r="H118">
        <v>30</v>
      </c>
      <c r="I118">
        <f t="shared" si="1"/>
        <v>56</v>
      </c>
    </row>
    <row r="119" spans="1:9" x14ac:dyDescent="0.25">
      <c r="A119" s="4" t="s">
        <v>1028</v>
      </c>
      <c r="B119" t="s">
        <v>683</v>
      </c>
      <c r="C119" t="s">
        <v>46</v>
      </c>
      <c r="D119" t="s">
        <v>1229</v>
      </c>
      <c r="E119">
        <v>4</v>
      </c>
      <c r="F119">
        <v>2</v>
      </c>
      <c r="G119">
        <v>8</v>
      </c>
      <c r="H119">
        <v>15</v>
      </c>
      <c r="I119">
        <f t="shared" si="1"/>
        <v>29</v>
      </c>
    </row>
    <row r="120" spans="1:9" x14ac:dyDescent="0.25">
      <c r="A120" s="4" t="s">
        <v>924</v>
      </c>
      <c r="B120" t="s">
        <v>441</v>
      </c>
      <c r="C120" t="s">
        <v>440</v>
      </c>
      <c r="D120" t="s">
        <v>1226</v>
      </c>
      <c r="E120">
        <v>6</v>
      </c>
      <c r="F120">
        <v>5</v>
      </c>
      <c r="G120">
        <v>20</v>
      </c>
      <c r="H120">
        <v>36</v>
      </c>
      <c r="I120">
        <f t="shared" si="1"/>
        <v>67</v>
      </c>
    </row>
    <row r="121" spans="1:9" x14ac:dyDescent="0.2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30</v>
      </c>
      <c r="H121">
        <v>42</v>
      </c>
      <c r="I121">
        <f t="shared" si="1"/>
        <v>90</v>
      </c>
    </row>
    <row r="122" spans="1:9" x14ac:dyDescent="0.25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13</v>
      </c>
      <c r="H122">
        <v>10</v>
      </c>
      <c r="I122">
        <f t="shared" si="1"/>
        <v>31</v>
      </c>
    </row>
    <row r="123" spans="1:9" x14ac:dyDescent="0.25">
      <c r="A123" s="4" t="s">
        <v>777</v>
      </c>
      <c r="B123" t="s">
        <v>53</v>
      </c>
      <c r="C123" t="s">
        <v>50</v>
      </c>
      <c r="D123" t="s">
        <v>1226</v>
      </c>
      <c r="E123">
        <v>3</v>
      </c>
      <c r="F123">
        <v>3</v>
      </c>
      <c r="G123">
        <v>6</v>
      </c>
      <c r="H123">
        <v>20</v>
      </c>
      <c r="I123">
        <f t="shared" si="1"/>
        <v>32</v>
      </c>
    </row>
    <row r="124" spans="1:9" x14ac:dyDescent="0.25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25</v>
      </c>
      <c r="H124">
        <v>32</v>
      </c>
      <c r="I124">
        <f t="shared" si="1"/>
        <v>74</v>
      </c>
    </row>
    <row r="125" spans="1:9" x14ac:dyDescent="0.2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9</v>
      </c>
      <c r="G125">
        <v>25</v>
      </c>
      <c r="H125">
        <v>38</v>
      </c>
      <c r="I125">
        <f t="shared" si="1"/>
        <v>80</v>
      </c>
    </row>
    <row r="126" spans="1:9" x14ac:dyDescent="0.25">
      <c r="A126" s="4" t="s">
        <v>1187</v>
      </c>
      <c r="B126" t="s">
        <v>575</v>
      </c>
      <c r="C126" t="s">
        <v>220</v>
      </c>
      <c r="D126" t="s">
        <v>1229</v>
      </c>
      <c r="E126">
        <v>4</v>
      </c>
      <c r="F126">
        <v>2</v>
      </c>
      <c r="G126">
        <v>12</v>
      </c>
      <c r="H126">
        <v>25</v>
      </c>
      <c r="I126">
        <f t="shared" si="1"/>
        <v>43</v>
      </c>
    </row>
    <row r="127" spans="1:9" x14ac:dyDescent="0.25">
      <c r="A127" s="4" t="s">
        <v>797</v>
      </c>
      <c r="B127" t="s">
        <v>124</v>
      </c>
      <c r="C127" t="s">
        <v>122</v>
      </c>
      <c r="D127" t="s">
        <v>1226</v>
      </c>
      <c r="E127">
        <v>10</v>
      </c>
      <c r="F127">
        <v>8</v>
      </c>
      <c r="G127">
        <v>28</v>
      </c>
      <c r="H127">
        <v>49</v>
      </c>
      <c r="I127">
        <f t="shared" si="1"/>
        <v>95</v>
      </c>
    </row>
    <row r="128" spans="1:9" x14ac:dyDescent="0.25">
      <c r="A128" s="4" t="s">
        <v>898</v>
      </c>
      <c r="B128" t="s">
        <v>391</v>
      </c>
      <c r="C128" t="s">
        <v>390</v>
      </c>
      <c r="D128" t="s">
        <v>1229</v>
      </c>
      <c r="E128">
        <v>3</v>
      </c>
      <c r="F128">
        <v>4</v>
      </c>
      <c r="G128">
        <v>7</v>
      </c>
      <c r="H128">
        <v>25</v>
      </c>
      <c r="I128">
        <f t="shared" si="1"/>
        <v>39</v>
      </c>
    </row>
    <row r="129" spans="1:9" x14ac:dyDescent="0.2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3</v>
      </c>
      <c r="G129">
        <v>13</v>
      </c>
      <c r="H129">
        <v>25</v>
      </c>
      <c r="I129">
        <f t="shared" si="1"/>
        <v>44</v>
      </c>
    </row>
    <row r="130" spans="1:9" x14ac:dyDescent="0.2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19</v>
      </c>
      <c r="H130">
        <v>30</v>
      </c>
      <c r="I130">
        <f t="shared" si="1"/>
        <v>61</v>
      </c>
    </row>
    <row r="131" spans="1:9" x14ac:dyDescent="0.25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1</v>
      </c>
      <c r="G131">
        <v>5</v>
      </c>
      <c r="H131">
        <v>11</v>
      </c>
      <c r="I131">
        <f t="shared" si="1"/>
        <v>20</v>
      </c>
    </row>
    <row r="132" spans="1:9" x14ac:dyDescent="0.25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6</v>
      </c>
      <c r="G132">
        <v>17</v>
      </c>
      <c r="H132">
        <v>37</v>
      </c>
      <c r="I132">
        <f t="shared" ref="I132:I195" si="2">SUM(E132:H132)</f>
        <v>66</v>
      </c>
    </row>
    <row r="133" spans="1:9" x14ac:dyDescent="0.25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10</v>
      </c>
      <c r="G133">
        <v>28</v>
      </c>
      <c r="H133">
        <v>49</v>
      </c>
      <c r="I133">
        <f t="shared" si="2"/>
        <v>97</v>
      </c>
    </row>
    <row r="134" spans="1:9" x14ac:dyDescent="0.25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28</v>
      </c>
      <c r="H134">
        <v>50</v>
      </c>
      <c r="I134">
        <f t="shared" si="2"/>
        <v>98</v>
      </c>
    </row>
    <row r="135" spans="1:9" x14ac:dyDescent="0.25">
      <c r="A135" s="4" t="s">
        <v>766</v>
      </c>
      <c r="B135" t="s">
        <v>22</v>
      </c>
      <c r="C135" t="s">
        <v>19</v>
      </c>
      <c r="D135" t="s">
        <v>1228</v>
      </c>
      <c r="E135">
        <v>9</v>
      </c>
      <c r="F135">
        <v>10</v>
      </c>
      <c r="G135">
        <v>30</v>
      </c>
      <c r="H135">
        <v>44</v>
      </c>
      <c r="I135">
        <f t="shared" si="2"/>
        <v>93</v>
      </c>
    </row>
    <row r="136" spans="1:9" x14ac:dyDescent="0.25">
      <c r="A136" s="4" t="s">
        <v>853</v>
      </c>
      <c r="B136" t="s">
        <v>276</v>
      </c>
      <c r="C136" t="s">
        <v>273</v>
      </c>
      <c r="D136" t="s">
        <v>1228</v>
      </c>
      <c r="E136">
        <v>6</v>
      </c>
      <c r="F136">
        <v>4</v>
      </c>
      <c r="G136">
        <v>20</v>
      </c>
      <c r="H136">
        <v>26</v>
      </c>
      <c r="I136">
        <f t="shared" si="2"/>
        <v>56</v>
      </c>
    </row>
    <row r="137" spans="1:9" x14ac:dyDescent="0.25">
      <c r="A137" s="4" t="s">
        <v>1157</v>
      </c>
      <c r="B137" t="s">
        <v>203</v>
      </c>
      <c r="C137" t="s">
        <v>427</v>
      </c>
      <c r="D137" t="s">
        <v>1229</v>
      </c>
      <c r="E137">
        <v>8</v>
      </c>
      <c r="F137">
        <v>7</v>
      </c>
      <c r="G137">
        <v>28</v>
      </c>
      <c r="H137">
        <v>44</v>
      </c>
      <c r="I137">
        <f t="shared" si="2"/>
        <v>87</v>
      </c>
    </row>
    <row r="138" spans="1:9" x14ac:dyDescent="0.25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26</v>
      </c>
      <c r="H138">
        <v>40</v>
      </c>
      <c r="I138">
        <f t="shared" si="2"/>
        <v>83</v>
      </c>
    </row>
    <row r="139" spans="1:9" x14ac:dyDescent="0.25">
      <c r="A139" s="4" t="s">
        <v>782</v>
      </c>
      <c r="B139" t="s">
        <v>72</v>
      </c>
      <c r="C139" t="s">
        <v>69</v>
      </c>
      <c r="D139" t="s">
        <v>1228</v>
      </c>
      <c r="E139">
        <v>9</v>
      </c>
      <c r="F139">
        <v>7</v>
      </c>
      <c r="G139">
        <v>30</v>
      </c>
      <c r="H139">
        <v>38</v>
      </c>
      <c r="I139">
        <f t="shared" si="2"/>
        <v>84</v>
      </c>
    </row>
    <row r="140" spans="1:9" x14ac:dyDescent="0.25">
      <c r="A140" s="4" t="s">
        <v>1185</v>
      </c>
      <c r="B140" t="s">
        <v>567</v>
      </c>
      <c r="C140" t="s">
        <v>499</v>
      </c>
      <c r="D140" t="s">
        <v>1227</v>
      </c>
      <c r="E140">
        <v>7</v>
      </c>
      <c r="F140">
        <v>7</v>
      </c>
      <c r="G140">
        <v>24</v>
      </c>
      <c r="H140">
        <v>31</v>
      </c>
      <c r="I140">
        <f t="shared" si="2"/>
        <v>69</v>
      </c>
    </row>
    <row r="141" spans="1:9" x14ac:dyDescent="0.25">
      <c r="A141" s="4" t="s">
        <v>1172</v>
      </c>
      <c r="B141" t="s">
        <v>500</v>
      </c>
      <c r="C141" t="s">
        <v>499</v>
      </c>
      <c r="D141" t="s">
        <v>1229</v>
      </c>
      <c r="E141">
        <v>7</v>
      </c>
      <c r="F141">
        <v>6</v>
      </c>
      <c r="G141">
        <v>19</v>
      </c>
      <c r="H141">
        <v>36</v>
      </c>
      <c r="I141">
        <f t="shared" si="2"/>
        <v>68</v>
      </c>
    </row>
    <row r="142" spans="1:9" x14ac:dyDescent="0.25">
      <c r="A142" s="4" t="s">
        <v>1206</v>
      </c>
      <c r="B142" t="s">
        <v>666</v>
      </c>
      <c r="C142" t="s">
        <v>667</v>
      </c>
      <c r="D142" t="s">
        <v>1228</v>
      </c>
      <c r="E142">
        <v>3</v>
      </c>
      <c r="F142">
        <v>2</v>
      </c>
      <c r="G142">
        <v>8</v>
      </c>
      <c r="H142">
        <v>14</v>
      </c>
      <c r="I142">
        <f t="shared" si="2"/>
        <v>27</v>
      </c>
    </row>
    <row r="143" spans="1:9" x14ac:dyDescent="0.25">
      <c r="A143" s="4" t="s">
        <v>816</v>
      </c>
      <c r="B143" t="s">
        <v>177</v>
      </c>
      <c r="C143" t="s">
        <v>26</v>
      </c>
      <c r="D143" t="s">
        <v>1229</v>
      </c>
      <c r="E143">
        <v>10</v>
      </c>
      <c r="F143">
        <v>10</v>
      </c>
      <c r="G143">
        <v>27</v>
      </c>
      <c r="H143">
        <v>50</v>
      </c>
      <c r="I143">
        <f t="shared" si="2"/>
        <v>97</v>
      </c>
    </row>
    <row r="144" spans="1:9" x14ac:dyDescent="0.25">
      <c r="A144" s="4" t="s">
        <v>1159</v>
      </c>
      <c r="B144" t="s">
        <v>436</v>
      </c>
      <c r="C144" t="s">
        <v>26</v>
      </c>
      <c r="D144" t="s">
        <v>1229</v>
      </c>
      <c r="E144">
        <v>7</v>
      </c>
      <c r="F144">
        <v>9</v>
      </c>
      <c r="G144">
        <v>24</v>
      </c>
      <c r="H144">
        <v>44</v>
      </c>
      <c r="I144">
        <f t="shared" si="2"/>
        <v>84</v>
      </c>
    </row>
    <row r="145" spans="1:9" x14ac:dyDescent="0.25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8</v>
      </c>
      <c r="G145">
        <v>29</v>
      </c>
      <c r="H145">
        <v>37</v>
      </c>
      <c r="I145">
        <f t="shared" si="2"/>
        <v>83</v>
      </c>
    </row>
    <row r="146" spans="1:9" x14ac:dyDescent="0.25">
      <c r="A146" s="4" t="s">
        <v>1046</v>
      </c>
      <c r="B146" t="s">
        <v>714</v>
      </c>
      <c r="C146" t="s">
        <v>715</v>
      </c>
      <c r="D146" t="s">
        <v>1226</v>
      </c>
      <c r="E146">
        <v>7</v>
      </c>
      <c r="F146">
        <v>9</v>
      </c>
      <c r="G146">
        <v>21</v>
      </c>
      <c r="H146">
        <v>34</v>
      </c>
      <c r="I146">
        <f t="shared" si="2"/>
        <v>71</v>
      </c>
    </row>
    <row r="147" spans="1:9" x14ac:dyDescent="0.25">
      <c r="A147" s="4" t="s">
        <v>1020</v>
      </c>
      <c r="B147" t="s">
        <v>669</v>
      </c>
      <c r="C147" t="s">
        <v>26</v>
      </c>
      <c r="D147" t="s">
        <v>1229</v>
      </c>
      <c r="E147">
        <v>6</v>
      </c>
      <c r="F147">
        <v>6</v>
      </c>
      <c r="G147">
        <v>15</v>
      </c>
      <c r="H147">
        <v>26</v>
      </c>
      <c r="I147">
        <f t="shared" si="2"/>
        <v>53</v>
      </c>
    </row>
    <row r="148" spans="1:9" x14ac:dyDescent="0.25">
      <c r="A148" s="4" t="s">
        <v>769</v>
      </c>
      <c r="B148" t="s">
        <v>29</v>
      </c>
      <c r="C148" t="s">
        <v>26</v>
      </c>
      <c r="D148" t="s">
        <v>1226</v>
      </c>
      <c r="E148">
        <v>4</v>
      </c>
      <c r="F148">
        <v>2</v>
      </c>
      <c r="G148">
        <v>15</v>
      </c>
      <c r="H148">
        <v>18</v>
      </c>
      <c r="I148">
        <f t="shared" si="2"/>
        <v>39</v>
      </c>
    </row>
    <row r="149" spans="1:9" x14ac:dyDescent="0.25">
      <c r="A149" s="4" t="s">
        <v>1218</v>
      </c>
      <c r="B149" t="s">
        <v>727</v>
      </c>
      <c r="C149" t="s">
        <v>728</v>
      </c>
      <c r="D149" t="s">
        <v>1226</v>
      </c>
      <c r="E149">
        <v>8</v>
      </c>
      <c r="F149">
        <v>6</v>
      </c>
      <c r="G149">
        <v>20</v>
      </c>
      <c r="H149">
        <v>44</v>
      </c>
      <c r="I149">
        <f t="shared" si="2"/>
        <v>78</v>
      </c>
    </row>
    <row r="150" spans="1:9" x14ac:dyDescent="0.25">
      <c r="A150" s="4" t="s">
        <v>794</v>
      </c>
      <c r="B150" t="s">
        <v>118</v>
      </c>
      <c r="C150" t="s">
        <v>116</v>
      </c>
      <c r="D150" t="s">
        <v>1228</v>
      </c>
      <c r="E150">
        <v>6</v>
      </c>
      <c r="F150">
        <v>4</v>
      </c>
      <c r="G150">
        <v>17</v>
      </c>
      <c r="H150">
        <v>23</v>
      </c>
      <c r="I150">
        <f t="shared" si="2"/>
        <v>50</v>
      </c>
    </row>
    <row r="151" spans="1:9" x14ac:dyDescent="0.2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10</v>
      </c>
      <c r="G151">
        <v>28</v>
      </c>
      <c r="H151">
        <v>47</v>
      </c>
      <c r="I151">
        <f t="shared" si="2"/>
        <v>94</v>
      </c>
    </row>
    <row r="152" spans="1:9" x14ac:dyDescent="0.25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22</v>
      </c>
      <c r="H152">
        <v>28</v>
      </c>
      <c r="I152">
        <f t="shared" si="2"/>
        <v>64</v>
      </c>
    </row>
    <row r="153" spans="1:9" x14ac:dyDescent="0.25">
      <c r="A153" s="4" t="s">
        <v>1147</v>
      </c>
      <c r="B153" t="s">
        <v>350</v>
      </c>
      <c r="C153" t="s">
        <v>174</v>
      </c>
      <c r="D153" t="s">
        <v>1228</v>
      </c>
      <c r="E153">
        <v>10</v>
      </c>
      <c r="F153">
        <v>8</v>
      </c>
      <c r="G153">
        <v>30</v>
      </c>
      <c r="H153">
        <v>46</v>
      </c>
      <c r="I153">
        <f t="shared" si="2"/>
        <v>94</v>
      </c>
    </row>
    <row r="154" spans="1:9" x14ac:dyDescent="0.25">
      <c r="A154" s="4" t="s">
        <v>815</v>
      </c>
      <c r="B154" t="s">
        <v>176</v>
      </c>
      <c r="C154" t="s">
        <v>174</v>
      </c>
      <c r="D154" t="s">
        <v>1226</v>
      </c>
      <c r="E154">
        <v>3</v>
      </c>
      <c r="F154">
        <v>2</v>
      </c>
      <c r="G154">
        <v>12</v>
      </c>
      <c r="H154">
        <v>23</v>
      </c>
      <c r="I154">
        <f t="shared" si="2"/>
        <v>40</v>
      </c>
    </row>
    <row r="155" spans="1:9" x14ac:dyDescent="0.25">
      <c r="A155" s="4" t="s">
        <v>1004</v>
      </c>
      <c r="B155" t="s">
        <v>638</v>
      </c>
      <c r="C155" t="s">
        <v>639</v>
      </c>
      <c r="D155" t="s">
        <v>1227</v>
      </c>
      <c r="E155">
        <v>4</v>
      </c>
      <c r="F155">
        <v>4</v>
      </c>
      <c r="G155">
        <v>9</v>
      </c>
      <c r="H155">
        <v>28</v>
      </c>
      <c r="I155">
        <f t="shared" si="2"/>
        <v>45</v>
      </c>
    </row>
    <row r="156" spans="1:9" x14ac:dyDescent="0.25">
      <c r="A156" s="4" t="s">
        <v>959</v>
      </c>
      <c r="B156" t="s">
        <v>521</v>
      </c>
      <c r="C156" t="s">
        <v>446</v>
      </c>
      <c r="D156" t="s">
        <v>1227</v>
      </c>
      <c r="E156">
        <v>5</v>
      </c>
      <c r="F156">
        <v>4</v>
      </c>
      <c r="G156">
        <v>19</v>
      </c>
      <c r="H156">
        <v>25</v>
      </c>
      <c r="I156">
        <f t="shared" si="2"/>
        <v>53</v>
      </c>
    </row>
    <row r="157" spans="1:9" x14ac:dyDescent="0.25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24</v>
      </c>
      <c r="H157">
        <v>30</v>
      </c>
      <c r="I157">
        <f t="shared" si="2"/>
        <v>68</v>
      </c>
    </row>
    <row r="158" spans="1:9" x14ac:dyDescent="0.25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7</v>
      </c>
      <c r="G158">
        <v>24</v>
      </c>
      <c r="H158">
        <v>35</v>
      </c>
      <c r="I158">
        <f t="shared" si="2"/>
        <v>75</v>
      </c>
    </row>
    <row r="159" spans="1:9" x14ac:dyDescent="0.25">
      <c r="A159" s="4" t="s">
        <v>1049</v>
      </c>
      <c r="B159" t="s">
        <v>722</v>
      </c>
      <c r="C159" t="s">
        <v>697</v>
      </c>
      <c r="D159" t="s">
        <v>1227</v>
      </c>
      <c r="E159">
        <v>9</v>
      </c>
      <c r="F159">
        <v>10</v>
      </c>
      <c r="G159">
        <v>30</v>
      </c>
      <c r="H159">
        <v>47</v>
      </c>
      <c r="I159">
        <f t="shared" si="2"/>
        <v>96</v>
      </c>
    </row>
    <row r="160" spans="1:9" x14ac:dyDescent="0.25">
      <c r="A160" s="4" t="s">
        <v>1036</v>
      </c>
      <c r="B160" t="s">
        <v>696</v>
      </c>
      <c r="C160" t="s">
        <v>697</v>
      </c>
      <c r="D160" t="s">
        <v>1226</v>
      </c>
      <c r="E160">
        <v>6</v>
      </c>
      <c r="F160">
        <v>7</v>
      </c>
      <c r="G160">
        <v>14</v>
      </c>
      <c r="H160">
        <v>34</v>
      </c>
      <c r="I160">
        <f t="shared" si="2"/>
        <v>61</v>
      </c>
    </row>
    <row r="161" spans="1:9" x14ac:dyDescent="0.25">
      <c r="A161" s="4" t="s">
        <v>1129</v>
      </c>
      <c r="B161" t="s">
        <v>283</v>
      </c>
      <c r="C161" t="s">
        <v>280</v>
      </c>
      <c r="D161" t="s">
        <v>1228</v>
      </c>
      <c r="E161">
        <v>6</v>
      </c>
      <c r="F161">
        <v>5</v>
      </c>
      <c r="G161">
        <v>17</v>
      </c>
      <c r="H161">
        <v>22</v>
      </c>
      <c r="I161">
        <f t="shared" si="2"/>
        <v>50</v>
      </c>
    </row>
    <row r="162" spans="1:9" x14ac:dyDescent="0.25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6</v>
      </c>
      <c r="G162">
        <v>11</v>
      </c>
      <c r="H162">
        <v>20</v>
      </c>
      <c r="I162">
        <f t="shared" si="2"/>
        <v>41</v>
      </c>
    </row>
    <row r="163" spans="1:9" x14ac:dyDescent="0.25">
      <c r="A163" s="4" t="s">
        <v>800</v>
      </c>
      <c r="B163" t="s">
        <v>129</v>
      </c>
      <c r="C163" t="s">
        <v>127</v>
      </c>
      <c r="D163" t="s">
        <v>1229</v>
      </c>
      <c r="E163">
        <v>9</v>
      </c>
      <c r="F163">
        <v>10</v>
      </c>
      <c r="G163">
        <v>25</v>
      </c>
      <c r="H163">
        <v>42</v>
      </c>
      <c r="I163">
        <f t="shared" si="2"/>
        <v>86</v>
      </c>
    </row>
    <row r="164" spans="1:9" x14ac:dyDescent="0.25">
      <c r="A164" s="4" t="s">
        <v>1178</v>
      </c>
      <c r="B164" t="s">
        <v>544</v>
      </c>
      <c r="C164" t="s">
        <v>314</v>
      </c>
      <c r="D164" t="s">
        <v>1227</v>
      </c>
      <c r="E164">
        <v>3</v>
      </c>
      <c r="F164">
        <v>3</v>
      </c>
      <c r="G164">
        <v>8</v>
      </c>
      <c r="H164">
        <v>21</v>
      </c>
      <c r="I164">
        <f t="shared" si="2"/>
        <v>35</v>
      </c>
    </row>
    <row r="165" spans="1:9" x14ac:dyDescent="0.25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7</v>
      </c>
      <c r="G165">
        <v>11</v>
      </c>
      <c r="H165">
        <v>16</v>
      </c>
      <c r="I165">
        <f t="shared" si="2"/>
        <v>39</v>
      </c>
    </row>
    <row r="166" spans="1:9" x14ac:dyDescent="0.25">
      <c r="A166" s="4" t="s">
        <v>835</v>
      </c>
      <c r="B166" t="s">
        <v>232</v>
      </c>
      <c r="C166" t="s">
        <v>229</v>
      </c>
      <c r="D166" t="s">
        <v>1228</v>
      </c>
      <c r="E166">
        <v>6</v>
      </c>
      <c r="F166">
        <v>7</v>
      </c>
      <c r="G166">
        <v>18</v>
      </c>
      <c r="H166">
        <v>25</v>
      </c>
      <c r="I166">
        <f t="shared" si="2"/>
        <v>56</v>
      </c>
    </row>
    <row r="167" spans="1:9" x14ac:dyDescent="0.25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8</v>
      </c>
      <c r="G167">
        <v>30</v>
      </c>
      <c r="H167">
        <v>50</v>
      </c>
      <c r="I167">
        <f t="shared" si="2"/>
        <v>98</v>
      </c>
    </row>
    <row r="168" spans="1:9" x14ac:dyDescent="0.25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10</v>
      </c>
      <c r="G168">
        <v>24</v>
      </c>
      <c r="H168">
        <v>50</v>
      </c>
      <c r="I168">
        <f t="shared" si="2"/>
        <v>93</v>
      </c>
    </row>
    <row r="169" spans="1:9" x14ac:dyDescent="0.25">
      <c r="A169" s="4" t="s">
        <v>784</v>
      </c>
      <c r="B169" t="s">
        <v>78</v>
      </c>
      <c r="C169" t="s">
        <v>75</v>
      </c>
      <c r="D169" t="s">
        <v>1228</v>
      </c>
      <c r="E169">
        <v>5</v>
      </c>
      <c r="F169">
        <v>5</v>
      </c>
      <c r="G169">
        <v>13</v>
      </c>
      <c r="H169">
        <v>29</v>
      </c>
      <c r="I169">
        <f t="shared" si="2"/>
        <v>52</v>
      </c>
    </row>
    <row r="170" spans="1:9" x14ac:dyDescent="0.25">
      <c r="A170" s="4" t="s">
        <v>1173</v>
      </c>
      <c r="B170" t="s">
        <v>513</v>
      </c>
      <c r="C170" t="s">
        <v>512</v>
      </c>
      <c r="D170" t="s">
        <v>1226</v>
      </c>
      <c r="E170">
        <v>7</v>
      </c>
      <c r="F170">
        <v>8</v>
      </c>
      <c r="G170">
        <v>21</v>
      </c>
      <c r="H170">
        <v>38</v>
      </c>
      <c r="I170">
        <f t="shared" si="2"/>
        <v>74</v>
      </c>
    </row>
    <row r="171" spans="1:9" x14ac:dyDescent="0.25">
      <c r="A171" s="4" t="s">
        <v>830</v>
      </c>
      <c r="B171" t="s">
        <v>216</v>
      </c>
      <c r="C171" t="s">
        <v>112</v>
      </c>
      <c r="D171" t="s">
        <v>1229</v>
      </c>
      <c r="E171">
        <v>9</v>
      </c>
      <c r="F171">
        <v>9</v>
      </c>
      <c r="G171">
        <v>26</v>
      </c>
      <c r="H171">
        <v>49</v>
      </c>
      <c r="I171">
        <f t="shared" si="2"/>
        <v>93</v>
      </c>
    </row>
    <row r="172" spans="1:9" x14ac:dyDescent="0.25">
      <c r="A172" s="4" t="s">
        <v>839</v>
      </c>
      <c r="B172" t="s">
        <v>238</v>
      </c>
      <c r="C172" t="s">
        <v>112</v>
      </c>
      <c r="D172" t="s">
        <v>1229</v>
      </c>
      <c r="E172">
        <v>6</v>
      </c>
      <c r="F172">
        <v>6</v>
      </c>
      <c r="G172">
        <v>21</v>
      </c>
      <c r="H172">
        <v>29</v>
      </c>
      <c r="I172">
        <f t="shared" si="2"/>
        <v>62</v>
      </c>
    </row>
    <row r="173" spans="1:9" x14ac:dyDescent="0.25">
      <c r="A173" s="4" t="s">
        <v>793</v>
      </c>
      <c r="B173" t="s">
        <v>115</v>
      </c>
      <c r="C173" t="s">
        <v>112</v>
      </c>
      <c r="D173" t="s">
        <v>1228</v>
      </c>
      <c r="E173">
        <v>4</v>
      </c>
      <c r="F173">
        <v>3</v>
      </c>
      <c r="G173">
        <v>16</v>
      </c>
      <c r="H173">
        <v>27</v>
      </c>
      <c r="I173">
        <f t="shared" si="2"/>
        <v>50</v>
      </c>
    </row>
    <row r="174" spans="1:9" x14ac:dyDescent="0.25">
      <c r="A174" s="4" t="s">
        <v>1120</v>
      </c>
      <c r="B174" t="s">
        <v>248</v>
      </c>
      <c r="C174" t="s">
        <v>112</v>
      </c>
      <c r="D174" t="s">
        <v>1226</v>
      </c>
      <c r="E174">
        <v>5</v>
      </c>
      <c r="F174">
        <v>3</v>
      </c>
      <c r="G174">
        <v>14</v>
      </c>
      <c r="H174">
        <v>24</v>
      </c>
      <c r="I174">
        <f t="shared" si="2"/>
        <v>46</v>
      </c>
    </row>
    <row r="175" spans="1:9" x14ac:dyDescent="0.25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19</v>
      </c>
      <c r="H175">
        <v>25</v>
      </c>
      <c r="I175">
        <f t="shared" si="2"/>
        <v>56</v>
      </c>
    </row>
    <row r="176" spans="1:9" x14ac:dyDescent="0.25">
      <c r="A176" s="4" t="s">
        <v>888</v>
      </c>
      <c r="B176" t="s">
        <v>365</v>
      </c>
      <c r="C176" t="s">
        <v>364</v>
      </c>
      <c r="D176" t="s">
        <v>1229</v>
      </c>
      <c r="E176">
        <v>10</v>
      </c>
      <c r="F176">
        <v>10</v>
      </c>
      <c r="G176">
        <v>28</v>
      </c>
      <c r="H176">
        <v>46</v>
      </c>
      <c r="I176">
        <f t="shared" si="2"/>
        <v>94</v>
      </c>
    </row>
    <row r="177" spans="1:9" x14ac:dyDescent="0.25">
      <c r="A177" s="4" t="s">
        <v>1040</v>
      </c>
      <c r="B177" t="s">
        <v>704</v>
      </c>
      <c r="C177" t="s">
        <v>553</v>
      </c>
      <c r="D177" t="s">
        <v>1229</v>
      </c>
      <c r="E177">
        <v>9</v>
      </c>
      <c r="F177">
        <v>10</v>
      </c>
      <c r="G177">
        <v>28</v>
      </c>
      <c r="H177">
        <v>41</v>
      </c>
      <c r="I177">
        <f t="shared" si="2"/>
        <v>88</v>
      </c>
    </row>
    <row r="178" spans="1:9" x14ac:dyDescent="0.25">
      <c r="A178" s="4" t="s">
        <v>1181</v>
      </c>
      <c r="B178" t="s">
        <v>554</v>
      </c>
      <c r="C178" t="s">
        <v>553</v>
      </c>
      <c r="D178" t="s">
        <v>1229</v>
      </c>
      <c r="E178">
        <v>9</v>
      </c>
      <c r="F178">
        <v>8</v>
      </c>
      <c r="G178">
        <v>27</v>
      </c>
      <c r="H178">
        <v>35</v>
      </c>
      <c r="I178">
        <f t="shared" si="2"/>
        <v>79</v>
      </c>
    </row>
    <row r="179" spans="1:9" x14ac:dyDescent="0.25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10</v>
      </c>
      <c r="G179">
        <v>30</v>
      </c>
      <c r="H179">
        <v>40</v>
      </c>
      <c r="I179">
        <f t="shared" si="2"/>
        <v>90</v>
      </c>
    </row>
    <row r="180" spans="1:9" x14ac:dyDescent="0.25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8</v>
      </c>
      <c r="G180">
        <v>19</v>
      </c>
      <c r="H180">
        <v>29</v>
      </c>
      <c r="I180">
        <f t="shared" si="2"/>
        <v>62</v>
      </c>
    </row>
    <row r="181" spans="1:9" x14ac:dyDescent="0.2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26</v>
      </c>
      <c r="H181">
        <v>50</v>
      </c>
      <c r="I181">
        <f t="shared" si="2"/>
        <v>95</v>
      </c>
    </row>
    <row r="182" spans="1:9" x14ac:dyDescent="0.25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4</v>
      </c>
      <c r="G182">
        <v>7</v>
      </c>
      <c r="H182">
        <v>22</v>
      </c>
      <c r="I182">
        <f t="shared" si="2"/>
        <v>36</v>
      </c>
    </row>
    <row r="183" spans="1:9" x14ac:dyDescent="0.25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5</v>
      </c>
      <c r="G183">
        <v>6</v>
      </c>
      <c r="H183">
        <v>21</v>
      </c>
      <c r="I183">
        <f t="shared" si="2"/>
        <v>35</v>
      </c>
    </row>
    <row r="184" spans="1:9" x14ac:dyDescent="0.25">
      <c r="A184" s="4" t="s">
        <v>863</v>
      </c>
      <c r="B184" t="s">
        <v>304</v>
      </c>
      <c r="C184" t="s">
        <v>302</v>
      </c>
      <c r="D184" t="s">
        <v>1229</v>
      </c>
      <c r="E184">
        <v>5</v>
      </c>
      <c r="F184">
        <v>3</v>
      </c>
      <c r="G184">
        <v>19</v>
      </c>
      <c r="H184">
        <v>27</v>
      </c>
      <c r="I184">
        <f t="shared" si="2"/>
        <v>54</v>
      </c>
    </row>
    <row r="185" spans="1:9" x14ac:dyDescent="0.25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3</v>
      </c>
      <c r="G185">
        <v>9</v>
      </c>
      <c r="H185">
        <v>26</v>
      </c>
      <c r="I185">
        <f t="shared" si="2"/>
        <v>42</v>
      </c>
    </row>
    <row r="186" spans="1:9" x14ac:dyDescent="0.25">
      <c r="A186" s="4" t="s">
        <v>1155</v>
      </c>
      <c r="B186" t="s">
        <v>400</v>
      </c>
      <c r="C186" t="s">
        <v>399</v>
      </c>
      <c r="D186" t="s">
        <v>1228</v>
      </c>
      <c r="E186">
        <v>8</v>
      </c>
      <c r="F186">
        <v>7</v>
      </c>
      <c r="G186">
        <v>24</v>
      </c>
      <c r="H186">
        <v>43</v>
      </c>
      <c r="I186">
        <f t="shared" si="2"/>
        <v>82</v>
      </c>
    </row>
    <row r="187" spans="1:9" x14ac:dyDescent="0.25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1</v>
      </c>
      <c r="G187">
        <v>4</v>
      </c>
      <c r="H187">
        <v>14</v>
      </c>
      <c r="I187">
        <f t="shared" si="2"/>
        <v>21</v>
      </c>
    </row>
    <row r="188" spans="1:9" x14ac:dyDescent="0.25">
      <c r="A188" s="4" t="s">
        <v>822</v>
      </c>
      <c r="B188" t="s">
        <v>191</v>
      </c>
      <c r="C188" t="s">
        <v>188</v>
      </c>
      <c r="D188" t="s">
        <v>1226</v>
      </c>
      <c r="E188">
        <v>10</v>
      </c>
      <c r="F188">
        <v>9</v>
      </c>
      <c r="G188">
        <v>30</v>
      </c>
      <c r="H188">
        <v>46</v>
      </c>
      <c r="I188">
        <f t="shared" si="2"/>
        <v>95</v>
      </c>
    </row>
    <row r="189" spans="1:9" x14ac:dyDescent="0.25">
      <c r="A189" s="4" t="s">
        <v>849</v>
      </c>
      <c r="B189" t="s">
        <v>265</v>
      </c>
      <c r="C189" t="s">
        <v>188</v>
      </c>
      <c r="D189" t="s">
        <v>1228</v>
      </c>
      <c r="E189">
        <v>8</v>
      </c>
      <c r="F189">
        <v>8</v>
      </c>
      <c r="G189">
        <v>23</v>
      </c>
      <c r="H189">
        <v>45</v>
      </c>
      <c r="I189">
        <f t="shared" si="2"/>
        <v>84</v>
      </c>
    </row>
    <row r="190" spans="1:9" x14ac:dyDescent="0.25">
      <c r="A190" s="4" t="s">
        <v>838</v>
      </c>
      <c r="B190" t="s">
        <v>236</v>
      </c>
      <c r="C190" t="s">
        <v>188</v>
      </c>
      <c r="D190" t="s">
        <v>1228</v>
      </c>
      <c r="E190">
        <v>5</v>
      </c>
      <c r="F190">
        <v>4</v>
      </c>
      <c r="G190">
        <v>13</v>
      </c>
      <c r="H190">
        <v>15</v>
      </c>
      <c r="I190">
        <f t="shared" si="2"/>
        <v>37</v>
      </c>
    </row>
    <row r="191" spans="1:9" x14ac:dyDescent="0.25">
      <c r="A191" s="4" t="s">
        <v>868</v>
      </c>
      <c r="B191" t="s">
        <v>317</v>
      </c>
      <c r="C191" t="s">
        <v>316</v>
      </c>
      <c r="D191" t="s">
        <v>1226</v>
      </c>
      <c r="E191">
        <v>3</v>
      </c>
      <c r="F191">
        <v>1</v>
      </c>
      <c r="G191">
        <v>5</v>
      </c>
      <c r="H191">
        <v>17</v>
      </c>
      <c r="I191">
        <f t="shared" si="2"/>
        <v>26</v>
      </c>
    </row>
    <row r="192" spans="1:9" x14ac:dyDescent="0.25">
      <c r="A192" s="4" t="s">
        <v>1016</v>
      </c>
      <c r="B192" t="s">
        <v>663</v>
      </c>
      <c r="C192" t="s">
        <v>108</v>
      </c>
      <c r="D192" t="s">
        <v>1227</v>
      </c>
      <c r="E192">
        <v>9</v>
      </c>
      <c r="F192">
        <v>10</v>
      </c>
      <c r="G192">
        <v>29</v>
      </c>
      <c r="H192">
        <v>50</v>
      </c>
      <c r="I192">
        <f t="shared" si="2"/>
        <v>98</v>
      </c>
    </row>
    <row r="193" spans="1:9" x14ac:dyDescent="0.25">
      <c r="A193" s="4" t="s">
        <v>878</v>
      </c>
      <c r="B193" t="s">
        <v>345</v>
      </c>
      <c r="C193" t="s">
        <v>108</v>
      </c>
      <c r="D193" t="s">
        <v>1228</v>
      </c>
      <c r="E193">
        <v>9</v>
      </c>
      <c r="F193">
        <v>9</v>
      </c>
      <c r="G193">
        <v>23</v>
      </c>
      <c r="H193">
        <v>40</v>
      </c>
      <c r="I193">
        <f t="shared" si="2"/>
        <v>81</v>
      </c>
    </row>
    <row r="194" spans="1:9" x14ac:dyDescent="0.25">
      <c r="A194" s="4" t="s">
        <v>887</v>
      </c>
      <c r="B194" t="s">
        <v>365</v>
      </c>
      <c r="C194" t="s">
        <v>108</v>
      </c>
      <c r="D194" t="s">
        <v>1228</v>
      </c>
      <c r="E194">
        <v>8</v>
      </c>
      <c r="F194">
        <v>6</v>
      </c>
      <c r="G194">
        <v>20</v>
      </c>
      <c r="H194">
        <v>45</v>
      </c>
      <c r="I194">
        <f t="shared" si="2"/>
        <v>79</v>
      </c>
    </row>
    <row r="195" spans="1:9" x14ac:dyDescent="0.25">
      <c r="A195" s="4" t="s">
        <v>982</v>
      </c>
      <c r="B195" t="s">
        <v>247</v>
      </c>
      <c r="C195" t="s">
        <v>217</v>
      </c>
      <c r="D195" t="s">
        <v>1228</v>
      </c>
      <c r="E195">
        <v>7</v>
      </c>
      <c r="F195">
        <v>5</v>
      </c>
      <c r="G195">
        <v>24</v>
      </c>
      <c r="H195">
        <v>32</v>
      </c>
      <c r="I195">
        <f t="shared" si="2"/>
        <v>68</v>
      </c>
    </row>
    <row r="196" spans="1:9" x14ac:dyDescent="0.25">
      <c r="A196" s="4" t="s">
        <v>832</v>
      </c>
      <c r="B196" t="s">
        <v>221</v>
      </c>
      <c r="C196" t="s">
        <v>217</v>
      </c>
      <c r="D196" t="s">
        <v>1229</v>
      </c>
      <c r="E196">
        <v>6</v>
      </c>
      <c r="F196">
        <v>4</v>
      </c>
      <c r="G196">
        <v>20</v>
      </c>
      <c r="H196">
        <v>30</v>
      </c>
      <c r="I196">
        <f t="shared" ref="I196:I259" si="3">SUM(E196:H196)</f>
        <v>60</v>
      </c>
    </row>
    <row r="197" spans="1:9" x14ac:dyDescent="0.25">
      <c r="A197" s="4" t="s">
        <v>1128</v>
      </c>
      <c r="B197" t="s">
        <v>281</v>
      </c>
      <c r="C197" t="s">
        <v>217</v>
      </c>
      <c r="D197" t="s">
        <v>1228</v>
      </c>
      <c r="E197">
        <v>7</v>
      </c>
      <c r="F197">
        <v>7</v>
      </c>
      <c r="G197">
        <v>18</v>
      </c>
      <c r="H197">
        <v>27</v>
      </c>
      <c r="I197">
        <f t="shared" si="3"/>
        <v>59</v>
      </c>
    </row>
    <row r="198" spans="1:9" x14ac:dyDescent="0.25">
      <c r="A198" s="4" t="s">
        <v>852</v>
      </c>
      <c r="B198" t="s">
        <v>274</v>
      </c>
      <c r="C198" t="s">
        <v>108</v>
      </c>
      <c r="D198" t="s">
        <v>1229</v>
      </c>
      <c r="E198">
        <v>6</v>
      </c>
      <c r="F198">
        <v>4</v>
      </c>
      <c r="G198">
        <v>14</v>
      </c>
      <c r="H198">
        <v>32</v>
      </c>
      <c r="I198">
        <f t="shared" si="3"/>
        <v>56</v>
      </c>
    </row>
    <row r="199" spans="1:9" x14ac:dyDescent="0.25">
      <c r="A199" s="4" t="s">
        <v>1025</v>
      </c>
      <c r="B199" t="s">
        <v>678</v>
      </c>
      <c r="C199" t="s">
        <v>108</v>
      </c>
      <c r="D199" t="s">
        <v>1228</v>
      </c>
      <c r="E199">
        <v>6</v>
      </c>
      <c r="F199">
        <v>7</v>
      </c>
      <c r="G199">
        <v>16</v>
      </c>
      <c r="H199">
        <v>27</v>
      </c>
      <c r="I199">
        <f t="shared" si="3"/>
        <v>56</v>
      </c>
    </row>
    <row r="200" spans="1:9" x14ac:dyDescent="0.2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10</v>
      </c>
      <c r="H200">
        <v>29</v>
      </c>
      <c r="I200">
        <f t="shared" si="3"/>
        <v>48</v>
      </c>
    </row>
    <row r="201" spans="1:9" x14ac:dyDescent="0.25">
      <c r="A201" s="4" t="s">
        <v>1215</v>
      </c>
      <c r="B201" t="s">
        <v>713</v>
      </c>
      <c r="C201" t="s">
        <v>217</v>
      </c>
      <c r="D201" t="s">
        <v>1226</v>
      </c>
      <c r="E201">
        <v>4</v>
      </c>
      <c r="F201">
        <v>3</v>
      </c>
      <c r="G201">
        <v>10</v>
      </c>
      <c r="H201">
        <v>14</v>
      </c>
      <c r="I201">
        <f t="shared" si="3"/>
        <v>31</v>
      </c>
    </row>
    <row r="202" spans="1:9" x14ac:dyDescent="0.2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9</v>
      </c>
      <c r="G202">
        <v>30</v>
      </c>
      <c r="H202">
        <v>46</v>
      </c>
      <c r="I202">
        <f t="shared" si="3"/>
        <v>95</v>
      </c>
    </row>
    <row r="203" spans="1:9" x14ac:dyDescent="0.25">
      <c r="A203" s="4" t="s">
        <v>1010</v>
      </c>
      <c r="B203" t="s">
        <v>649</v>
      </c>
      <c r="C203" t="s">
        <v>125</v>
      </c>
      <c r="D203" t="s">
        <v>1226</v>
      </c>
      <c r="E203">
        <v>8</v>
      </c>
      <c r="F203">
        <v>10</v>
      </c>
      <c r="G203">
        <v>20</v>
      </c>
      <c r="H203">
        <v>42</v>
      </c>
      <c r="I203">
        <f t="shared" si="3"/>
        <v>80</v>
      </c>
    </row>
    <row r="204" spans="1:9" x14ac:dyDescent="0.25">
      <c r="A204" s="4" t="s">
        <v>1213</v>
      </c>
      <c r="B204" t="s">
        <v>711</v>
      </c>
      <c r="C204" t="s">
        <v>125</v>
      </c>
      <c r="D204" t="s">
        <v>1226</v>
      </c>
      <c r="E204">
        <v>9</v>
      </c>
      <c r="F204">
        <v>7</v>
      </c>
      <c r="G204">
        <v>23</v>
      </c>
      <c r="H204">
        <v>39</v>
      </c>
      <c r="I204">
        <f t="shared" si="3"/>
        <v>78</v>
      </c>
    </row>
    <row r="205" spans="1:9" x14ac:dyDescent="0.25">
      <c r="A205" s="4" t="s">
        <v>1186</v>
      </c>
      <c r="B205" t="s">
        <v>571</v>
      </c>
      <c r="C205" t="s">
        <v>570</v>
      </c>
      <c r="D205" t="s">
        <v>1228</v>
      </c>
      <c r="E205">
        <v>7</v>
      </c>
      <c r="F205">
        <v>5</v>
      </c>
      <c r="G205">
        <v>19</v>
      </c>
      <c r="H205">
        <v>32</v>
      </c>
      <c r="I205">
        <f t="shared" si="3"/>
        <v>63</v>
      </c>
    </row>
    <row r="206" spans="1:9" x14ac:dyDescent="0.25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1</v>
      </c>
      <c r="G206">
        <v>9</v>
      </c>
      <c r="H206">
        <v>21</v>
      </c>
      <c r="I206">
        <f t="shared" si="3"/>
        <v>34</v>
      </c>
    </row>
    <row r="207" spans="1:9" x14ac:dyDescent="0.25">
      <c r="A207" s="4" t="s">
        <v>1194</v>
      </c>
      <c r="B207" t="s">
        <v>602</v>
      </c>
      <c r="C207" t="s">
        <v>601</v>
      </c>
      <c r="D207" t="s">
        <v>1228</v>
      </c>
      <c r="E207">
        <v>8</v>
      </c>
      <c r="F207">
        <v>9</v>
      </c>
      <c r="G207">
        <v>24</v>
      </c>
      <c r="H207">
        <v>37</v>
      </c>
      <c r="I207">
        <f t="shared" si="3"/>
        <v>78</v>
      </c>
    </row>
    <row r="208" spans="1:9" x14ac:dyDescent="0.25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8</v>
      </c>
      <c r="G208">
        <v>27</v>
      </c>
      <c r="H208">
        <v>50</v>
      </c>
      <c r="I208">
        <f t="shared" si="3"/>
        <v>94</v>
      </c>
    </row>
    <row r="209" spans="1:9" x14ac:dyDescent="0.25">
      <c r="A209" s="4" t="s">
        <v>1116</v>
      </c>
      <c r="B209" t="s">
        <v>228</v>
      </c>
      <c r="C209" t="s">
        <v>225</v>
      </c>
      <c r="D209" t="s">
        <v>1227</v>
      </c>
      <c r="E209">
        <v>6</v>
      </c>
      <c r="F209">
        <v>5</v>
      </c>
      <c r="G209">
        <v>15</v>
      </c>
      <c r="H209">
        <v>22</v>
      </c>
      <c r="I209">
        <f t="shared" si="3"/>
        <v>48</v>
      </c>
    </row>
    <row r="210" spans="1:9" x14ac:dyDescent="0.25">
      <c r="A210" s="4" t="s">
        <v>1209</v>
      </c>
      <c r="B210" t="s">
        <v>381</v>
      </c>
      <c r="C210" t="s">
        <v>682</v>
      </c>
      <c r="D210" t="s">
        <v>1228</v>
      </c>
      <c r="E210">
        <v>4</v>
      </c>
      <c r="F210">
        <v>2</v>
      </c>
      <c r="G210">
        <v>10</v>
      </c>
      <c r="H210">
        <v>21</v>
      </c>
      <c r="I210">
        <f t="shared" si="3"/>
        <v>37</v>
      </c>
    </row>
    <row r="211" spans="1:9" x14ac:dyDescent="0.25">
      <c r="A211" s="4" t="s">
        <v>1043</v>
      </c>
      <c r="B211" t="s">
        <v>707</v>
      </c>
      <c r="C211" t="s">
        <v>331</v>
      </c>
      <c r="D211" t="s">
        <v>1228</v>
      </c>
      <c r="E211">
        <v>9</v>
      </c>
      <c r="F211">
        <v>10</v>
      </c>
      <c r="G211">
        <v>29</v>
      </c>
      <c r="H211">
        <v>49</v>
      </c>
      <c r="I211">
        <f t="shared" si="3"/>
        <v>97</v>
      </c>
    </row>
    <row r="212" spans="1:9" x14ac:dyDescent="0.25">
      <c r="A212" s="4" t="s">
        <v>922</v>
      </c>
      <c r="B212" t="s">
        <v>435</v>
      </c>
      <c r="C212" t="s">
        <v>434</v>
      </c>
      <c r="D212" t="s">
        <v>1227</v>
      </c>
      <c r="E212">
        <v>10</v>
      </c>
      <c r="F212">
        <v>9</v>
      </c>
      <c r="G212">
        <v>26</v>
      </c>
      <c r="H212">
        <v>44</v>
      </c>
      <c r="I212">
        <f t="shared" si="3"/>
        <v>89</v>
      </c>
    </row>
    <row r="213" spans="1:9" x14ac:dyDescent="0.25">
      <c r="A213" s="4" t="s">
        <v>1042</v>
      </c>
      <c r="B213" t="s">
        <v>706</v>
      </c>
      <c r="C213" t="s">
        <v>434</v>
      </c>
      <c r="D213" t="s">
        <v>1226</v>
      </c>
      <c r="E213">
        <v>9</v>
      </c>
      <c r="F213">
        <v>10</v>
      </c>
      <c r="G213">
        <v>27</v>
      </c>
      <c r="H213">
        <v>39</v>
      </c>
      <c r="I213">
        <f t="shared" si="3"/>
        <v>85</v>
      </c>
    </row>
    <row r="214" spans="1:9" x14ac:dyDescent="0.25">
      <c r="A214" s="4" t="s">
        <v>873</v>
      </c>
      <c r="B214" t="s">
        <v>332</v>
      </c>
      <c r="C214" t="s">
        <v>331</v>
      </c>
      <c r="D214" t="s">
        <v>1228</v>
      </c>
      <c r="E214">
        <v>9</v>
      </c>
      <c r="F214">
        <v>10</v>
      </c>
      <c r="G214">
        <v>23</v>
      </c>
      <c r="H214">
        <v>42</v>
      </c>
      <c r="I214">
        <f t="shared" si="3"/>
        <v>84</v>
      </c>
    </row>
    <row r="215" spans="1:9" x14ac:dyDescent="0.25">
      <c r="A215" s="4" t="s">
        <v>882</v>
      </c>
      <c r="B215" t="s">
        <v>354</v>
      </c>
      <c r="C215" t="s">
        <v>351</v>
      </c>
      <c r="D215" t="s">
        <v>1227</v>
      </c>
      <c r="E215">
        <v>8</v>
      </c>
      <c r="F215">
        <v>9</v>
      </c>
      <c r="G215">
        <v>25</v>
      </c>
      <c r="H215">
        <v>35</v>
      </c>
      <c r="I215">
        <f t="shared" si="3"/>
        <v>77</v>
      </c>
    </row>
    <row r="216" spans="1:9" x14ac:dyDescent="0.25">
      <c r="A216" s="4" t="s">
        <v>1059</v>
      </c>
      <c r="B216" t="s">
        <v>742</v>
      </c>
      <c r="C216" t="s">
        <v>434</v>
      </c>
      <c r="D216" t="s">
        <v>1228</v>
      </c>
      <c r="E216">
        <v>7</v>
      </c>
      <c r="F216">
        <v>7</v>
      </c>
      <c r="G216">
        <v>17</v>
      </c>
      <c r="H216">
        <v>45</v>
      </c>
      <c r="I216">
        <f t="shared" si="3"/>
        <v>76</v>
      </c>
    </row>
    <row r="217" spans="1:9" x14ac:dyDescent="0.25">
      <c r="A217" s="4" t="s">
        <v>1064</v>
      </c>
      <c r="B217" t="s">
        <v>752</v>
      </c>
      <c r="C217" t="s">
        <v>331</v>
      </c>
      <c r="D217" t="s">
        <v>1229</v>
      </c>
      <c r="E217">
        <v>3</v>
      </c>
      <c r="F217">
        <v>1</v>
      </c>
      <c r="G217">
        <v>12</v>
      </c>
      <c r="H217">
        <v>17</v>
      </c>
      <c r="I217">
        <f t="shared" si="3"/>
        <v>33</v>
      </c>
    </row>
    <row r="218" spans="1:9" x14ac:dyDescent="0.25">
      <c r="A218" s="4" t="s">
        <v>1022</v>
      </c>
      <c r="B218" t="s">
        <v>672</v>
      </c>
      <c r="C218" t="s">
        <v>434</v>
      </c>
      <c r="D218" t="s">
        <v>1226</v>
      </c>
      <c r="E218">
        <v>3</v>
      </c>
      <c r="F218">
        <v>4</v>
      </c>
      <c r="G218">
        <v>7</v>
      </c>
      <c r="H218">
        <v>9</v>
      </c>
      <c r="I218">
        <f t="shared" si="3"/>
        <v>23</v>
      </c>
    </row>
    <row r="219" spans="1:9" x14ac:dyDescent="0.25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7</v>
      </c>
      <c r="G219">
        <v>17</v>
      </c>
      <c r="H219">
        <v>35</v>
      </c>
      <c r="I219">
        <f t="shared" si="3"/>
        <v>66</v>
      </c>
    </row>
    <row r="220" spans="1:9" x14ac:dyDescent="0.2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1</v>
      </c>
      <c r="G220">
        <v>9</v>
      </c>
      <c r="H220">
        <v>7</v>
      </c>
      <c r="I220">
        <f t="shared" si="3"/>
        <v>20</v>
      </c>
    </row>
    <row r="221" spans="1:9" x14ac:dyDescent="0.25">
      <c r="A221" s="4" t="s">
        <v>1007</v>
      </c>
      <c r="B221" t="s">
        <v>644</v>
      </c>
      <c r="C221" t="s">
        <v>341</v>
      </c>
      <c r="D221" t="s">
        <v>1227</v>
      </c>
      <c r="E221">
        <v>8</v>
      </c>
      <c r="F221">
        <v>9</v>
      </c>
      <c r="G221">
        <v>20</v>
      </c>
      <c r="H221">
        <v>45</v>
      </c>
      <c r="I221">
        <f t="shared" si="3"/>
        <v>82</v>
      </c>
    </row>
    <row r="222" spans="1:9" x14ac:dyDescent="0.25">
      <c r="A222" s="4" t="s">
        <v>877</v>
      </c>
      <c r="B222" t="s">
        <v>343</v>
      </c>
      <c r="C222" t="s">
        <v>341</v>
      </c>
      <c r="D222" t="s">
        <v>1228</v>
      </c>
      <c r="E222">
        <v>4</v>
      </c>
      <c r="F222">
        <v>3</v>
      </c>
      <c r="G222">
        <v>12</v>
      </c>
      <c r="H222">
        <v>15</v>
      </c>
      <c r="I222">
        <f t="shared" si="3"/>
        <v>34</v>
      </c>
    </row>
    <row r="223" spans="1:9" x14ac:dyDescent="0.25">
      <c r="A223" s="4" t="s">
        <v>984</v>
      </c>
      <c r="B223" t="s">
        <v>592</v>
      </c>
      <c r="C223" t="s">
        <v>591</v>
      </c>
      <c r="D223" t="s">
        <v>1229</v>
      </c>
      <c r="E223">
        <v>3</v>
      </c>
      <c r="F223">
        <v>3</v>
      </c>
      <c r="G223">
        <v>10</v>
      </c>
      <c r="H223">
        <v>15</v>
      </c>
      <c r="I223">
        <f t="shared" si="3"/>
        <v>31</v>
      </c>
    </row>
    <row r="224" spans="1:9" x14ac:dyDescent="0.25">
      <c r="A224" s="4" t="s">
        <v>771</v>
      </c>
      <c r="B224" t="s">
        <v>32</v>
      </c>
      <c r="C224" t="s">
        <v>31</v>
      </c>
      <c r="D224" t="s">
        <v>1226</v>
      </c>
      <c r="E224">
        <v>5</v>
      </c>
      <c r="F224">
        <v>7</v>
      </c>
      <c r="G224">
        <v>14</v>
      </c>
      <c r="H224">
        <v>27</v>
      </c>
      <c r="I224">
        <f t="shared" si="3"/>
        <v>53</v>
      </c>
    </row>
    <row r="225" spans="1:9" x14ac:dyDescent="0.25">
      <c r="A225" s="4" t="s">
        <v>1017</v>
      </c>
      <c r="B225" t="s">
        <v>664</v>
      </c>
      <c r="C225" t="s">
        <v>643</v>
      </c>
      <c r="D225" t="s">
        <v>1229</v>
      </c>
      <c r="E225">
        <v>10</v>
      </c>
      <c r="F225">
        <v>10</v>
      </c>
      <c r="G225">
        <v>30</v>
      </c>
      <c r="H225">
        <v>49</v>
      </c>
      <c r="I225">
        <f t="shared" si="3"/>
        <v>99</v>
      </c>
    </row>
    <row r="226" spans="1:9" x14ac:dyDescent="0.25">
      <c r="A226" s="4" t="s">
        <v>1006</v>
      </c>
      <c r="B226" t="s">
        <v>642</v>
      </c>
      <c r="C226" t="s">
        <v>643</v>
      </c>
      <c r="D226" t="s">
        <v>1226</v>
      </c>
      <c r="E226">
        <v>6</v>
      </c>
      <c r="F226">
        <v>7</v>
      </c>
      <c r="G226">
        <v>21</v>
      </c>
      <c r="H226">
        <v>27</v>
      </c>
      <c r="I226">
        <f t="shared" si="3"/>
        <v>61</v>
      </c>
    </row>
    <row r="227" spans="1:9" x14ac:dyDescent="0.25">
      <c r="A227" s="4" t="s">
        <v>1123</v>
      </c>
      <c r="B227" t="s">
        <v>259</v>
      </c>
      <c r="C227" t="s">
        <v>256</v>
      </c>
      <c r="D227" t="s">
        <v>1228</v>
      </c>
      <c r="E227">
        <v>5</v>
      </c>
      <c r="F227">
        <v>5</v>
      </c>
      <c r="G227">
        <v>11</v>
      </c>
      <c r="H227">
        <v>22</v>
      </c>
      <c r="I227">
        <f t="shared" si="3"/>
        <v>43</v>
      </c>
    </row>
    <row r="228" spans="1:9" x14ac:dyDescent="0.25">
      <c r="A228" s="4" t="s">
        <v>774</v>
      </c>
      <c r="B228" t="s">
        <v>43</v>
      </c>
      <c r="C228" t="s">
        <v>40</v>
      </c>
      <c r="D228" t="s">
        <v>1228</v>
      </c>
      <c r="E228">
        <v>4</v>
      </c>
      <c r="F228">
        <v>6</v>
      </c>
      <c r="G228">
        <v>11</v>
      </c>
      <c r="H228">
        <v>30</v>
      </c>
      <c r="I228">
        <f t="shared" si="3"/>
        <v>51</v>
      </c>
    </row>
    <row r="229" spans="1:9" x14ac:dyDescent="0.2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45</v>
      </c>
      <c r="I229">
        <f t="shared" si="3"/>
        <v>95</v>
      </c>
    </row>
    <row r="230" spans="1:9" x14ac:dyDescent="0.25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8</v>
      </c>
      <c r="G230">
        <v>24</v>
      </c>
      <c r="H230">
        <v>42</v>
      </c>
      <c r="I230">
        <f t="shared" si="3"/>
        <v>81</v>
      </c>
    </row>
    <row r="231" spans="1:9" x14ac:dyDescent="0.2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27</v>
      </c>
      <c r="H231">
        <v>42</v>
      </c>
      <c r="I231">
        <f t="shared" si="3"/>
        <v>87</v>
      </c>
    </row>
    <row r="232" spans="1:9" x14ac:dyDescent="0.25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3</v>
      </c>
      <c r="G232">
        <v>10</v>
      </c>
      <c r="H232">
        <v>21</v>
      </c>
      <c r="I232">
        <f t="shared" si="3"/>
        <v>38</v>
      </c>
    </row>
    <row r="233" spans="1:9" x14ac:dyDescent="0.25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6</v>
      </c>
      <c r="G233">
        <v>20</v>
      </c>
      <c r="H233">
        <v>37</v>
      </c>
      <c r="I233">
        <f t="shared" si="3"/>
        <v>69</v>
      </c>
    </row>
    <row r="234" spans="1:9" x14ac:dyDescent="0.25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27</v>
      </c>
      <c r="H234">
        <v>50</v>
      </c>
      <c r="I234">
        <f t="shared" si="3"/>
        <v>93</v>
      </c>
    </row>
    <row r="235" spans="1:9" x14ac:dyDescent="0.25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7</v>
      </c>
      <c r="G235">
        <v>19</v>
      </c>
      <c r="H235">
        <v>30</v>
      </c>
      <c r="I235">
        <f t="shared" si="3"/>
        <v>62</v>
      </c>
    </row>
    <row r="236" spans="1:9" x14ac:dyDescent="0.25">
      <c r="A236" s="4" t="s">
        <v>987</v>
      </c>
      <c r="B236" t="s">
        <v>597</v>
      </c>
      <c r="C236" t="s">
        <v>596</v>
      </c>
      <c r="D236" t="s">
        <v>1227</v>
      </c>
      <c r="E236">
        <v>8</v>
      </c>
      <c r="F236">
        <v>9</v>
      </c>
      <c r="G236">
        <v>21</v>
      </c>
      <c r="H236">
        <v>39</v>
      </c>
      <c r="I236">
        <f t="shared" si="3"/>
        <v>77</v>
      </c>
    </row>
    <row r="237" spans="1:9" x14ac:dyDescent="0.25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7</v>
      </c>
      <c r="G237">
        <v>18</v>
      </c>
      <c r="H237">
        <v>30</v>
      </c>
      <c r="I237">
        <f t="shared" si="3"/>
        <v>62</v>
      </c>
    </row>
    <row r="238" spans="1:9" x14ac:dyDescent="0.25">
      <c r="A238" s="4" t="s">
        <v>776</v>
      </c>
      <c r="B238" t="s">
        <v>45</v>
      </c>
      <c r="C238" t="s">
        <v>44</v>
      </c>
      <c r="D238" t="s">
        <v>1226</v>
      </c>
      <c r="E238">
        <v>5</v>
      </c>
      <c r="F238">
        <v>5</v>
      </c>
      <c r="G238">
        <v>16</v>
      </c>
      <c r="H238">
        <v>17</v>
      </c>
      <c r="I238">
        <f t="shared" si="3"/>
        <v>43</v>
      </c>
    </row>
    <row r="239" spans="1:9" x14ac:dyDescent="0.25">
      <c r="A239" s="4" t="s">
        <v>1086</v>
      </c>
      <c r="B239" t="s">
        <v>87</v>
      </c>
      <c r="C239" t="s">
        <v>84</v>
      </c>
      <c r="D239" t="s">
        <v>1228</v>
      </c>
      <c r="E239">
        <v>5</v>
      </c>
      <c r="F239">
        <v>5</v>
      </c>
      <c r="G239">
        <v>19</v>
      </c>
      <c r="H239">
        <v>17</v>
      </c>
      <c r="I239">
        <f t="shared" si="3"/>
        <v>46</v>
      </c>
    </row>
    <row r="240" spans="1:9" x14ac:dyDescent="0.25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26</v>
      </c>
      <c r="I240">
        <f t="shared" si="3"/>
        <v>45</v>
      </c>
    </row>
    <row r="241" spans="1:9" x14ac:dyDescent="0.25">
      <c r="A241" s="4" t="s">
        <v>1098</v>
      </c>
      <c r="B241" t="s">
        <v>138</v>
      </c>
      <c r="C241" t="s">
        <v>135</v>
      </c>
      <c r="D241" t="s">
        <v>1226</v>
      </c>
      <c r="E241">
        <v>8</v>
      </c>
      <c r="F241">
        <v>7</v>
      </c>
      <c r="G241">
        <v>21</v>
      </c>
      <c r="H241">
        <v>38</v>
      </c>
      <c r="I241">
        <f t="shared" si="3"/>
        <v>74</v>
      </c>
    </row>
    <row r="242" spans="1:9" x14ac:dyDescent="0.25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6</v>
      </c>
      <c r="G242">
        <v>17</v>
      </c>
      <c r="H242">
        <v>30</v>
      </c>
      <c r="I242">
        <f t="shared" si="3"/>
        <v>59</v>
      </c>
    </row>
    <row r="243" spans="1:9" x14ac:dyDescent="0.25">
      <c r="A243" s="4" t="s">
        <v>942</v>
      </c>
      <c r="B243" t="s">
        <v>478</v>
      </c>
      <c r="C243" t="s">
        <v>477</v>
      </c>
      <c r="D243" t="s">
        <v>1228</v>
      </c>
      <c r="E243">
        <v>9</v>
      </c>
      <c r="F243">
        <v>9</v>
      </c>
      <c r="G243">
        <v>29</v>
      </c>
      <c r="H243">
        <v>50</v>
      </c>
      <c r="I243">
        <f t="shared" si="3"/>
        <v>97</v>
      </c>
    </row>
    <row r="244" spans="1:9" x14ac:dyDescent="0.25">
      <c r="A244" s="4" t="s">
        <v>812</v>
      </c>
      <c r="B244" t="s">
        <v>166</v>
      </c>
      <c r="C244" t="s">
        <v>163</v>
      </c>
      <c r="D244" t="s">
        <v>1227</v>
      </c>
      <c r="E244">
        <v>5</v>
      </c>
      <c r="F244">
        <v>6</v>
      </c>
      <c r="G244">
        <v>15</v>
      </c>
      <c r="H244">
        <v>15</v>
      </c>
      <c r="I244">
        <f t="shared" si="3"/>
        <v>41</v>
      </c>
    </row>
    <row r="245" spans="1:9" x14ac:dyDescent="0.2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8</v>
      </c>
      <c r="G245">
        <v>27</v>
      </c>
      <c r="H245">
        <v>45</v>
      </c>
      <c r="I245">
        <f t="shared" si="3"/>
        <v>88</v>
      </c>
    </row>
    <row r="246" spans="1:9" x14ac:dyDescent="0.2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26</v>
      </c>
      <c r="H246">
        <v>45</v>
      </c>
      <c r="I246">
        <f t="shared" si="3"/>
        <v>91</v>
      </c>
    </row>
    <row r="247" spans="1:9" x14ac:dyDescent="0.25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27</v>
      </c>
      <c r="H247">
        <v>46</v>
      </c>
      <c r="I247">
        <f t="shared" si="3"/>
        <v>93</v>
      </c>
    </row>
    <row r="248" spans="1:9" x14ac:dyDescent="0.25">
      <c r="A248" s="4" t="s">
        <v>1141</v>
      </c>
      <c r="B248" t="s">
        <v>322</v>
      </c>
      <c r="C248" t="s">
        <v>319</v>
      </c>
      <c r="D248" t="s">
        <v>1226</v>
      </c>
      <c r="E248">
        <v>10</v>
      </c>
      <c r="F248">
        <v>9</v>
      </c>
      <c r="G248">
        <v>29</v>
      </c>
      <c r="H248">
        <v>48</v>
      </c>
      <c r="I248">
        <f t="shared" si="3"/>
        <v>96</v>
      </c>
    </row>
    <row r="249" spans="1:9" x14ac:dyDescent="0.25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7</v>
      </c>
      <c r="G249">
        <v>19</v>
      </c>
      <c r="H249">
        <v>37</v>
      </c>
      <c r="I249">
        <f t="shared" si="3"/>
        <v>70</v>
      </c>
    </row>
    <row r="250" spans="1:9" x14ac:dyDescent="0.25">
      <c r="A250" s="4" t="s">
        <v>1071</v>
      </c>
      <c r="B250" t="s">
        <v>27</v>
      </c>
      <c r="C250" t="s">
        <v>24</v>
      </c>
      <c r="D250" t="s">
        <v>1227</v>
      </c>
      <c r="E250">
        <v>9</v>
      </c>
      <c r="F250">
        <v>10</v>
      </c>
      <c r="G250">
        <v>29</v>
      </c>
      <c r="H250">
        <v>46</v>
      </c>
      <c r="I250">
        <f t="shared" si="3"/>
        <v>94</v>
      </c>
    </row>
    <row r="251" spans="1:9" x14ac:dyDescent="0.2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3</v>
      </c>
      <c r="G251">
        <v>8</v>
      </c>
      <c r="H251">
        <v>19</v>
      </c>
      <c r="I251">
        <f t="shared" si="3"/>
        <v>34</v>
      </c>
    </row>
    <row r="252" spans="1:9" x14ac:dyDescent="0.2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8</v>
      </c>
      <c r="G252">
        <v>30</v>
      </c>
      <c r="H252">
        <v>50</v>
      </c>
      <c r="I252">
        <f t="shared" si="3"/>
        <v>98</v>
      </c>
    </row>
    <row r="253" spans="1:9" x14ac:dyDescent="0.25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7</v>
      </c>
      <c r="G253">
        <v>17</v>
      </c>
      <c r="H253">
        <v>35</v>
      </c>
      <c r="I253">
        <f t="shared" si="3"/>
        <v>65</v>
      </c>
    </row>
    <row r="254" spans="1:9" x14ac:dyDescent="0.25">
      <c r="A254" s="4" t="s">
        <v>930</v>
      </c>
      <c r="B254" t="s">
        <v>452</v>
      </c>
      <c r="C254" t="s">
        <v>451</v>
      </c>
      <c r="D254" t="s">
        <v>1228</v>
      </c>
      <c r="E254">
        <v>3</v>
      </c>
      <c r="F254">
        <v>5</v>
      </c>
      <c r="G254">
        <v>11</v>
      </c>
      <c r="H254">
        <v>10</v>
      </c>
      <c r="I254">
        <f t="shared" si="3"/>
        <v>29</v>
      </c>
    </row>
    <row r="255" spans="1:9" x14ac:dyDescent="0.25">
      <c r="A255" s="4" t="s">
        <v>933</v>
      </c>
      <c r="B255" t="s">
        <v>459</v>
      </c>
      <c r="C255" t="s">
        <v>458</v>
      </c>
      <c r="D255" t="s">
        <v>1227</v>
      </c>
      <c r="E255">
        <v>3</v>
      </c>
      <c r="F255">
        <v>3</v>
      </c>
      <c r="G255">
        <v>7</v>
      </c>
      <c r="H255">
        <v>15</v>
      </c>
      <c r="I255">
        <f t="shared" si="3"/>
        <v>28</v>
      </c>
    </row>
    <row r="256" spans="1:9" x14ac:dyDescent="0.25">
      <c r="A256" s="4" t="s">
        <v>990</v>
      </c>
      <c r="B256" t="s">
        <v>609</v>
      </c>
      <c r="C256" t="s">
        <v>608</v>
      </c>
      <c r="D256" t="s">
        <v>1229</v>
      </c>
      <c r="E256">
        <v>4</v>
      </c>
      <c r="F256">
        <v>3</v>
      </c>
      <c r="G256">
        <v>9</v>
      </c>
      <c r="H256">
        <v>28</v>
      </c>
      <c r="I256">
        <f t="shared" si="3"/>
        <v>44</v>
      </c>
    </row>
    <row r="257" spans="1:9" x14ac:dyDescent="0.25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3</v>
      </c>
      <c r="G257">
        <v>19</v>
      </c>
      <c r="H257">
        <v>27</v>
      </c>
      <c r="I257">
        <f t="shared" si="3"/>
        <v>54</v>
      </c>
    </row>
    <row r="258" spans="1:9" x14ac:dyDescent="0.25">
      <c r="A258" s="4" t="s">
        <v>795</v>
      </c>
      <c r="B258" t="s">
        <v>120</v>
      </c>
      <c r="C258" t="s">
        <v>119</v>
      </c>
      <c r="D258" t="s">
        <v>1229</v>
      </c>
      <c r="E258">
        <v>9</v>
      </c>
      <c r="F258">
        <v>9</v>
      </c>
      <c r="G258">
        <v>28</v>
      </c>
      <c r="H258">
        <v>50</v>
      </c>
      <c r="I258">
        <f t="shared" si="3"/>
        <v>96</v>
      </c>
    </row>
    <row r="259" spans="1:9" x14ac:dyDescent="0.25">
      <c r="A259" s="4" t="s">
        <v>1002</v>
      </c>
      <c r="B259" t="s">
        <v>635</v>
      </c>
      <c r="C259" t="s">
        <v>634</v>
      </c>
      <c r="D259" t="s">
        <v>1226</v>
      </c>
      <c r="E259">
        <v>6</v>
      </c>
      <c r="F259">
        <v>5</v>
      </c>
      <c r="G259">
        <v>19</v>
      </c>
      <c r="H259">
        <v>29</v>
      </c>
      <c r="I259">
        <f t="shared" si="3"/>
        <v>59</v>
      </c>
    </row>
    <row r="260" spans="1:9" x14ac:dyDescent="0.25">
      <c r="A260" s="4" t="s">
        <v>851</v>
      </c>
      <c r="B260" t="s">
        <v>272</v>
      </c>
      <c r="C260" t="s">
        <v>270</v>
      </c>
      <c r="D260" t="s">
        <v>1228</v>
      </c>
      <c r="E260">
        <v>4</v>
      </c>
      <c r="F260">
        <v>4</v>
      </c>
      <c r="G260">
        <v>8</v>
      </c>
      <c r="H260">
        <v>16</v>
      </c>
      <c r="I260">
        <f t="shared" ref="I260:I323" si="4">SUM(E260:H260)</f>
        <v>32</v>
      </c>
    </row>
    <row r="261" spans="1:9" x14ac:dyDescent="0.25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10</v>
      </c>
      <c r="G261">
        <v>26</v>
      </c>
      <c r="H261">
        <v>41</v>
      </c>
      <c r="I261">
        <f t="shared" si="4"/>
        <v>86</v>
      </c>
    </row>
    <row r="262" spans="1:9" x14ac:dyDescent="0.25">
      <c r="A262" s="4" t="s">
        <v>1127</v>
      </c>
      <c r="B262" t="s">
        <v>269</v>
      </c>
      <c r="C262" t="s">
        <v>13</v>
      </c>
      <c r="D262" t="s">
        <v>1228</v>
      </c>
      <c r="E262">
        <v>9</v>
      </c>
      <c r="F262">
        <v>9</v>
      </c>
      <c r="G262">
        <v>30</v>
      </c>
      <c r="H262">
        <v>45</v>
      </c>
      <c r="I262">
        <f t="shared" si="4"/>
        <v>93</v>
      </c>
    </row>
    <row r="263" spans="1:9" x14ac:dyDescent="0.25">
      <c r="A263" s="4" t="s">
        <v>931</v>
      </c>
      <c r="B263" t="s">
        <v>455</v>
      </c>
      <c r="C263" t="s">
        <v>13</v>
      </c>
      <c r="D263" t="s">
        <v>1229</v>
      </c>
      <c r="E263">
        <v>8</v>
      </c>
      <c r="F263">
        <v>9</v>
      </c>
      <c r="G263">
        <v>28</v>
      </c>
      <c r="H263">
        <v>45</v>
      </c>
      <c r="I263">
        <f t="shared" si="4"/>
        <v>90</v>
      </c>
    </row>
    <row r="264" spans="1:9" x14ac:dyDescent="0.25">
      <c r="A264" s="4" t="s">
        <v>905</v>
      </c>
      <c r="B264" t="s">
        <v>406</v>
      </c>
      <c r="C264" t="s">
        <v>13</v>
      </c>
      <c r="D264" t="s">
        <v>1226</v>
      </c>
      <c r="E264">
        <v>8</v>
      </c>
      <c r="F264">
        <v>6</v>
      </c>
      <c r="G264">
        <v>28</v>
      </c>
      <c r="H264">
        <v>45</v>
      </c>
      <c r="I264">
        <f t="shared" si="4"/>
        <v>87</v>
      </c>
    </row>
    <row r="265" spans="1:9" x14ac:dyDescent="0.25">
      <c r="A265" s="4" t="s">
        <v>770</v>
      </c>
      <c r="B265" t="s">
        <v>32</v>
      </c>
      <c r="C265" t="s">
        <v>13</v>
      </c>
      <c r="D265" t="s">
        <v>1227</v>
      </c>
      <c r="E265">
        <v>8</v>
      </c>
      <c r="F265">
        <v>8</v>
      </c>
      <c r="G265">
        <v>25</v>
      </c>
      <c r="H265">
        <v>44</v>
      </c>
      <c r="I265">
        <f t="shared" si="4"/>
        <v>85</v>
      </c>
    </row>
    <row r="266" spans="1:9" x14ac:dyDescent="0.25">
      <c r="A266" s="4" t="s">
        <v>871</v>
      </c>
      <c r="B266" t="s">
        <v>328</v>
      </c>
      <c r="C266" t="s">
        <v>13</v>
      </c>
      <c r="D266" t="s">
        <v>1229</v>
      </c>
      <c r="E266">
        <v>7</v>
      </c>
      <c r="F266">
        <v>8</v>
      </c>
      <c r="G266">
        <v>18</v>
      </c>
      <c r="H266">
        <v>45</v>
      </c>
      <c r="I266">
        <f t="shared" si="4"/>
        <v>78</v>
      </c>
    </row>
    <row r="267" spans="1:9" x14ac:dyDescent="0.25">
      <c r="A267" s="4" t="s">
        <v>765</v>
      </c>
      <c r="B267" t="s">
        <v>755</v>
      </c>
      <c r="C267" t="s">
        <v>13</v>
      </c>
      <c r="D267" t="s">
        <v>1228</v>
      </c>
      <c r="E267">
        <v>9</v>
      </c>
      <c r="F267">
        <v>8</v>
      </c>
      <c r="G267">
        <v>24</v>
      </c>
      <c r="H267">
        <v>36</v>
      </c>
      <c r="I267">
        <f t="shared" si="4"/>
        <v>77</v>
      </c>
    </row>
    <row r="268" spans="1:9" x14ac:dyDescent="0.25">
      <c r="A268" s="4" t="s">
        <v>1076</v>
      </c>
      <c r="B268" t="s">
        <v>49</v>
      </c>
      <c r="C268" t="s">
        <v>13</v>
      </c>
      <c r="D268" t="s">
        <v>1228</v>
      </c>
      <c r="E268">
        <v>6</v>
      </c>
      <c r="F268">
        <v>5</v>
      </c>
      <c r="G268">
        <v>20</v>
      </c>
      <c r="H268">
        <v>37</v>
      </c>
      <c r="I268">
        <f t="shared" si="4"/>
        <v>68</v>
      </c>
    </row>
    <row r="269" spans="1:9" x14ac:dyDescent="0.25">
      <c r="A269" s="4" t="s">
        <v>1108</v>
      </c>
      <c r="B269" t="s">
        <v>179</v>
      </c>
      <c r="C269" t="s">
        <v>13</v>
      </c>
      <c r="D269" t="s">
        <v>1226</v>
      </c>
      <c r="E269">
        <v>6</v>
      </c>
      <c r="F269">
        <v>5</v>
      </c>
      <c r="G269">
        <v>14</v>
      </c>
      <c r="H269">
        <v>24</v>
      </c>
      <c r="I269">
        <f t="shared" si="4"/>
        <v>49</v>
      </c>
    </row>
    <row r="270" spans="1:9" x14ac:dyDescent="0.25">
      <c r="A270" s="4" t="s">
        <v>874</v>
      </c>
      <c r="B270" t="s">
        <v>334</v>
      </c>
      <c r="C270" t="s">
        <v>13</v>
      </c>
      <c r="D270" t="s">
        <v>1227</v>
      </c>
      <c r="E270">
        <v>6</v>
      </c>
      <c r="F270">
        <v>6</v>
      </c>
      <c r="G270">
        <v>14</v>
      </c>
      <c r="H270">
        <v>21</v>
      </c>
      <c r="I270">
        <f t="shared" si="4"/>
        <v>47</v>
      </c>
    </row>
    <row r="271" spans="1:9" x14ac:dyDescent="0.25">
      <c r="A271" s="4" t="s">
        <v>1150</v>
      </c>
      <c r="B271" t="s">
        <v>375</v>
      </c>
      <c r="C271" t="s">
        <v>373</v>
      </c>
      <c r="D271" t="s">
        <v>1228</v>
      </c>
      <c r="E271">
        <v>4</v>
      </c>
      <c r="F271">
        <v>4</v>
      </c>
      <c r="G271">
        <v>9</v>
      </c>
      <c r="H271">
        <v>25</v>
      </c>
      <c r="I271">
        <f t="shared" si="4"/>
        <v>42</v>
      </c>
    </row>
    <row r="272" spans="1:9" x14ac:dyDescent="0.25">
      <c r="A272" s="4" t="s">
        <v>971</v>
      </c>
      <c r="B272" t="s">
        <v>556</v>
      </c>
      <c r="C272" t="s">
        <v>555</v>
      </c>
      <c r="D272" t="s">
        <v>1229</v>
      </c>
      <c r="E272">
        <v>3</v>
      </c>
      <c r="F272">
        <v>5</v>
      </c>
      <c r="G272">
        <v>6</v>
      </c>
      <c r="H272">
        <v>9</v>
      </c>
      <c r="I272">
        <f t="shared" si="4"/>
        <v>23</v>
      </c>
    </row>
    <row r="273" spans="1:9" x14ac:dyDescent="0.25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9</v>
      </c>
      <c r="G273">
        <v>26</v>
      </c>
      <c r="H273">
        <v>50</v>
      </c>
      <c r="I273">
        <f t="shared" si="4"/>
        <v>93</v>
      </c>
    </row>
    <row r="274" spans="1:9" x14ac:dyDescent="0.2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20</v>
      </c>
      <c r="H274">
        <v>30</v>
      </c>
      <c r="I274">
        <f t="shared" si="4"/>
        <v>61</v>
      </c>
    </row>
    <row r="275" spans="1:9" x14ac:dyDescent="0.25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25</v>
      </c>
      <c r="H275">
        <v>49</v>
      </c>
      <c r="I275">
        <f t="shared" si="4"/>
        <v>89</v>
      </c>
    </row>
    <row r="276" spans="1:9" x14ac:dyDescent="0.2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24</v>
      </c>
      <c r="H276">
        <v>44</v>
      </c>
      <c r="I276">
        <f t="shared" si="4"/>
        <v>84</v>
      </c>
    </row>
    <row r="277" spans="1:9" x14ac:dyDescent="0.25">
      <c r="A277" s="4" t="s">
        <v>1011</v>
      </c>
      <c r="B277" t="s">
        <v>652</v>
      </c>
      <c r="C277" t="s">
        <v>654</v>
      </c>
      <c r="D277" t="s">
        <v>1226</v>
      </c>
      <c r="E277">
        <v>9</v>
      </c>
      <c r="F277">
        <v>8</v>
      </c>
      <c r="G277">
        <v>23</v>
      </c>
      <c r="H277">
        <v>46</v>
      </c>
      <c r="I277">
        <f t="shared" si="4"/>
        <v>86</v>
      </c>
    </row>
    <row r="278" spans="1:9" x14ac:dyDescent="0.2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23</v>
      </c>
      <c r="H278">
        <v>41</v>
      </c>
      <c r="I278">
        <f t="shared" si="4"/>
        <v>83</v>
      </c>
    </row>
    <row r="279" spans="1:9" x14ac:dyDescent="0.25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27</v>
      </c>
      <c r="H279">
        <v>36</v>
      </c>
      <c r="I279">
        <f t="shared" si="4"/>
        <v>77</v>
      </c>
    </row>
    <row r="280" spans="1:9" x14ac:dyDescent="0.2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15</v>
      </c>
      <c r="H280">
        <v>37</v>
      </c>
      <c r="I280">
        <f t="shared" si="4"/>
        <v>64</v>
      </c>
    </row>
    <row r="281" spans="1:9" x14ac:dyDescent="0.25">
      <c r="A281" s="4" t="s">
        <v>1013</v>
      </c>
      <c r="B281" t="s">
        <v>657</v>
      </c>
      <c r="C281" t="s">
        <v>117</v>
      </c>
      <c r="D281" t="s">
        <v>1227</v>
      </c>
      <c r="E281">
        <v>6</v>
      </c>
      <c r="F281">
        <v>8</v>
      </c>
      <c r="G281">
        <v>19</v>
      </c>
      <c r="H281">
        <v>34</v>
      </c>
      <c r="I281">
        <f t="shared" si="4"/>
        <v>67</v>
      </c>
    </row>
    <row r="282" spans="1:9" x14ac:dyDescent="0.25">
      <c r="A282" s="4" t="s">
        <v>1095</v>
      </c>
      <c r="B282" t="s">
        <v>120</v>
      </c>
      <c r="C282" t="s">
        <v>117</v>
      </c>
      <c r="D282" t="s">
        <v>1229</v>
      </c>
      <c r="E282">
        <v>4</v>
      </c>
      <c r="F282">
        <v>6</v>
      </c>
      <c r="G282">
        <v>11</v>
      </c>
      <c r="H282">
        <v>12</v>
      </c>
      <c r="I282">
        <f t="shared" si="4"/>
        <v>33</v>
      </c>
    </row>
    <row r="283" spans="1:9" x14ac:dyDescent="0.25">
      <c r="A283" s="4" t="s">
        <v>848</v>
      </c>
      <c r="B283" t="s">
        <v>262</v>
      </c>
      <c r="C283" t="s">
        <v>260</v>
      </c>
      <c r="D283" t="s">
        <v>1229</v>
      </c>
      <c r="E283">
        <v>4</v>
      </c>
      <c r="F283">
        <v>4</v>
      </c>
      <c r="G283">
        <v>12</v>
      </c>
      <c r="H283">
        <v>13</v>
      </c>
      <c r="I283">
        <f t="shared" si="4"/>
        <v>33</v>
      </c>
    </row>
    <row r="284" spans="1:9" x14ac:dyDescent="0.25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7</v>
      </c>
      <c r="G284">
        <v>23</v>
      </c>
      <c r="H284">
        <v>44</v>
      </c>
      <c r="I284">
        <f t="shared" si="4"/>
        <v>81</v>
      </c>
    </row>
    <row r="285" spans="1:9" x14ac:dyDescent="0.2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9</v>
      </c>
      <c r="G285">
        <v>21</v>
      </c>
      <c r="H285">
        <v>28</v>
      </c>
      <c r="I285">
        <f t="shared" si="4"/>
        <v>65</v>
      </c>
    </row>
    <row r="286" spans="1:9" x14ac:dyDescent="0.25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26</v>
      </c>
      <c r="H286">
        <v>50</v>
      </c>
      <c r="I286">
        <f t="shared" si="4"/>
        <v>96</v>
      </c>
    </row>
    <row r="287" spans="1:9" x14ac:dyDescent="0.25">
      <c r="A287" s="4" t="s">
        <v>867</v>
      </c>
      <c r="B287" t="s">
        <v>315</v>
      </c>
      <c r="C287" t="s">
        <v>313</v>
      </c>
      <c r="D287" t="s">
        <v>1229</v>
      </c>
      <c r="E287">
        <v>5</v>
      </c>
      <c r="F287">
        <v>7</v>
      </c>
      <c r="G287">
        <v>11</v>
      </c>
      <c r="H287">
        <v>23</v>
      </c>
      <c r="I287">
        <f t="shared" si="4"/>
        <v>46</v>
      </c>
    </row>
    <row r="288" spans="1:9" x14ac:dyDescent="0.25">
      <c r="A288" s="4" t="s">
        <v>1148</v>
      </c>
      <c r="B288" t="s">
        <v>357</v>
      </c>
      <c r="C288" t="s">
        <v>209</v>
      </c>
      <c r="D288" t="s">
        <v>1229</v>
      </c>
      <c r="E288">
        <v>9</v>
      </c>
      <c r="F288">
        <v>9</v>
      </c>
      <c r="G288">
        <v>28</v>
      </c>
      <c r="H288">
        <v>47</v>
      </c>
      <c r="I288">
        <f t="shared" si="4"/>
        <v>93</v>
      </c>
    </row>
    <row r="289" spans="1:9" x14ac:dyDescent="0.25">
      <c r="A289" s="4" t="s">
        <v>829</v>
      </c>
      <c r="B289" t="s">
        <v>213</v>
      </c>
      <c r="C289" t="s">
        <v>209</v>
      </c>
      <c r="D289" t="s">
        <v>1228</v>
      </c>
      <c r="E289">
        <v>7</v>
      </c>
      <c r="F289">
        <v>5</v>
      </c>
      <c r="G289">
        <v>19</v>
      </c>
      <c r="H289">
        <v>27</v>
      </c>
      <c r="I289">
        <f t="shared" si="4"/>
        <v>58</v>
      </c>
    </row>
    <row r="290" spans="1:9" x14ac:dyDescent="0.25">
      <c r="A290" s="4" t="s">
        <v>1180</v>
      </c>
      <c r="B290" t="s">
        <v>550</v>
      </c>
      <c r="C290" t="s">
        <v>549</v>
      </c>
      <c r="D290" t="s">
        <v>1229</v>
      </c>
      <c r="E290">
        <v>7</v>
      </c>
      <c r="F290">
        <v>5</v>
      </c>
      <c r="G290">
        <v>22</v>
      </c>
      <c r="H290">
        <v>38</v>
      </c>
      <c r="I290">
        <f t="shared" si="4"/>
        <v>72</v>
      </c>
    </row>
    <row r="291" spans="1:9" x14ac:dyDescent="0.25">
      <c r="A291" s="4" t="s">
        <v>1105</v>
      </c>
      <c r="B291" t="s">
        <v>168</v>
      </c>
      <c r="C291" t="s">
        <v>165</v>
      </c>
      <c r="D291" t="s">
        <v>1227</v>
      </c>
      <c r="E291">
        <v>9</v>
      </c>
      <c r="F291">
        <v>8</v>
      </c>
      <c r="G291">
        <v>26</v>
      </c>
      <c r="H291">
        <v>37</v>
      </c>
      <c r="I291">
        <f t="shared" si="4"/>
        <v>80</v>
      </c>
    </row>
    <row r="292" spans="1:9" x14ac:dyDescent="0.25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8</v>
      </c>
      <c r="H292">
        <v>29</v>
      </c>
      <c r="I292">
        <f t="shared" si="4"/>
        <v>43</v>
      </c>
    </row>
    <row r="293" spans="1:9" x14ac:dyDescent="0.25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5</v>
      </c>
      <c r="G293">
        <v>16</v>
      </c>
      <c r="H293">
        <v>38</v>
      </c>
      <c r="I293">
        <f t="shared" si="4"/>
        <v>65</v>
      </c>
    </row>
    <row r="294" spans="1:9" x14ac:dyDescent="0.25">
      <c r="A294" s="4" t="s">
        <v>955</v>
      </c>
      <c r="B294" t="s">
        <v>515</v>
      </c>
      <c r="C294" t="s">
        <v>514</v>
      </c>
      <c r="D294" t="s">
        <v>1226</v>
      </c>
      <c r="E294">
        <v>3</v>
      </c>
      <c r="F294">
        <v>3</v>
      </c>
      <c r="G294">
        <v>8</v>
      </c>
      <c r="H294">
        <v>19</v>
      </c>
      <c r="I294">
        <f t="shared" si="4"/>
        <v>33</v>
      </c>
    </row>
    <row r="295" spans="1:9" x14ac:dyDescent="0.25">
      <c r="A295" s="4" t="s">
        <v>1079</v>
      </c>
      <c r="B295" t="s">
        <v>58</v>
      </c>
      <c r="C295" t="s">
        <v>54</v>
      </c>
      <c r="D295" t="s">
        <v>1227</v>
      </c>
      <c r="E295">
        <v>1</v>
      </c>
      <c r="F295">
        <v>2</v>
      </c>
      <c r="G295">
        <v>0</v>
      </c>
      <c r="H295">
        <v>4</v>
      </c>
      <c r="I295">
        <f t="shared" si="4"/>
        <v>7</v>
      </c>
    </row>
    <row r="296" spans="1:9" x14ac:dyDescent="0.25">
      <c r="A296" s="4" t="s">
        <v>1207</v>
      </c>
      <c r="B296" t="s">
        <v>666</v>
      </c>
      <c r="C296" t="s">
        <v>493</v>
      </c>
      <c r="D296" t="s">
        <v>1226</v>
      </c>
      <c r="E296">
        <v>5</v>
      </c>
      <c r="F296">
        <v>3</v>
      </c>
      <c r="G296">
        <v>13</v>
      </c>
      <c r="H296">
        <v>28</v>
      </c>
      <c r="I296">
        <f t="shared" si="4"/>
        <v>49</v>
      </c>
    </row>
    <row r="297" spans="1:9" x14ac:dyDescent="0.2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10</v>
      </c>
      <c r="G297">
        <v>26</v>
      </c>
      <c r="H297">
        <v>49</v>
      </c>
      <c r="I297">
        <f t="shared" si="4"/>
        <v>95</v>
      </c>
    </row>
    <row r="298" spans="1:9" x14ac:dyDescent="0.25">
      <c r="A298" s="4" t="s">
        <v>884</v>
      </c>
      <c r="B298" t="s">
        <v>359</v>
      </c>
      <c r="C298" t="s">
        <v>356</v>
      </c>
      <c r="D298" t="s">
        <v>1229</v>
      </c>
      <c r="E298">
        <v>7</v>
      </c>
      <c r="F298">
        <v>7</v>
      </c>
      <c r="G298">
        <v>18</v>
      </c>
      <c r="H298">
        <v>27</v>
      </c>
      <c r="I298">
        <f t="shared" si="4"/>
        <v>59</v>
      </c>
    </row>
    <row r="299" spans="1:9" x14ac:dyDescent="0.25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8</v>
      </c>
      <c r="G299">
        <v>28</v>
      </c>
      <c r="H299">
        <v>49</v>
      </c>
      <c r="I299">
        <f t="shared" si="4"/>
        <v>94</v>
      </c>
    </row>
    <row r="300" spans="1:9" x14ac:dyDescent="0.25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6</v>
      </c>
      <c r="G300">
        <v>18</v>
      </c>
      <c r="H300">
        <v>36</v>
      </c>
      <c r="I300">
        <f t="shared" si="4"/>
        <v>67</v>
      </c>
    </row>
    <row r="301" spans="1:9" x14ac:dyDescent="0.25">
      <c r="A301" s="4" t="s">
        <v>1175</v>
      </c>
      <c r="B301" t="s">
        <v>123</v>
      </c>
      <c r="C301" t="s">
        <v>537</v>
      </c>
      <c r="D301" t="s">
        <v>1229</v>
      </c>
      <c r="E301">
        <v>7</v>
      </c>
      <c r="F301">
        <v>6</v>
      </c>
      <c r="G301">
        <v>24</v>
      </c>
      <c r="H301">
        <v>27</v>
      </c>
      <c r="I301">
        <f t="shared" si="4"/>
        <v>64</v>
      </c>
    </row>
    <row r="302" spans="1:9" x14ac:dyDescent="0.25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22</v>
      </c>
      <c r="H302">
        <v>22</v>
      </c>
      <c r="I302">
        <f t="shared" si="4"/>
        <v>55</v>
      </c>
    </row>
    <row r="303" spans="1:9" x14ac:dyDescent="0.2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5</v>
      </c>
      <c r="G303">
        <v>23</v>
      </c>
      <c r="H303">
        <v>26</v>
      </c>
      <c r="I303">
        <f t="shared" si="4"/>
        <v>61</v>
      </c>
    </row>
    <row r="304" spans="1:9" x14ac:dyDescent="0.25">
      <c r="A304" s="4" t="s">
        <v>785</v>
      </c>
      <c r="B304" t="s">
        <v>80</v>
      </c>
      <c r="C304" t="s">
        <v>77</v>
      </c>
      <c r="D304" t="s">
        <v>1228</v>
      </c>
      <c r="E304">
        <v>6</v>
      </c>
      <c r="F304">
        <v>7</v>
      </c>
      <c r="G304">
        <v>17</v>
      </c>
      <c r="H304">
        <v>22</v>
      </c>
      <c r="I304">
        <f t="shared" si="4"/>
        <v>52</v>
      </c>
    </row>
    <row r="305" spans="1:9" x14ac:dyDescent="0.25">
      <c r="A305" s="4" t="s">
        <v>932</v>
      </c>
      <c r="B305" t="s">
        <v>457</v>
      </c>
      <c r="C305" t="s">
        <v>456</v>
      </c>
      <c r="D305" t="s">
        <v>1227</v>
      </c>
      <c r="E305">
        <v>10</v>
      </c>
      <c r="F305">
        <v>10</v>
      </c>
      <c r="G305">
        <v>27</v>
      </c>
      <c r="H305">
        <v>48</v>
      </c>
      <c r="I305">
        <f t="shared" si="4"/>
        <v>95</v>
      </c>
    </row>
    <row r="306" spans="1:9" x14ac:dyDescent="0.25">
      <c r="A306" s="4" t="s">
        <v>818</v>
      </c>
      <c r="B306" t="s">
        <v>183</v>
      </c>
      <c r="C306" t="s">
        <v>180</v>
      </c>
      <c r="D306" t="s">
        <v>1226</v>
      </c>
      <c r="E306">
        <v>4</v>
      </c>
      <c r="F306">
        <v>5</v>
      </c>
      <c r="G306">
        <v>15</v>
      </c>
      <c r="H306">
        <v>28</v>
      </c>
      <c r="I306">
        <f t="shared" si="4"/>
        <v>52</v>
      </c>
    </row>
    <row r="307" spans="1:9" x14ac:dyDescent="0.2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12</v>
      </c>
      <c r="H307">
        <v>6</v>
      </c>
      <c r="I307">
        <f t="shared" si="4"/>
        <v>22</v>
      </c>
    </row>
    <row r="308" spans="1:9" x14ac:dyDescent="0.25">
      <c r="A308" s="4" t="s">
        <v>1165</v>
      </c>
      <c r="B308" t="s">
        <v>466</v>
      </c>
      <c r="C308" t="s">
        <v>465</v>
      </c>
      <c r="D308" t="s">
        <v>1228</v>
      </c>
      <c r="E308">
        <v>6</v>
      </c>
      <c r="F308">
        <v>6</v>
      </c>
      <c r="G308">
        <v>15</v>
      </c>
      <c r="H308">
        <v>24</v>
      </c>
      <c r="I308">
        <f t="shared" si="4"/>
        <v>51</v>
      </c>
    </row>
    <row r="309" spans="1:9" x14ac:dyDescent="0.25">
      <c r="A309" s="4" t="s">
        <v>783</v>
      </c>
      <c r="B309" t="s">
        <v>76</v>
      </c>
      <c r="C309" t="s">
        <v>73</v>
      </c>
      <c r="D309" t="s">
        <v>1229</v>
      </c>
      <c r="E309">
        <v>9</v>
      </c>
      <c r="F309">
        <v>10</v>
      </c>
      <c r="G309">
        <v>28</v>
      </c>
      <c r="H309">
        <v>48</v>
      </c>
      <c r="I309">
        <f t="shared" si="4"/>
        <v>95</v>
      </c>
    </row>
    <row r="310" spans="1:9" x14ac:dyDescent="0.2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27</v>
      </c>
      <c r="H310">
        <v>50</v>
      </c>
      <c r="I310">
        <f t="shared" si="4"/>
        <v>97</v>
      </c>
    </row>
    <row r="311" spans="1:9" x14ac:dyDescent="0.25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7</v>
      </c>
      <c r="G311">
        <v>26</v>
      </c>
      <c r="H311">
        <v>43</v>
      </c>
      <c r="I311">
        <f t="shared" si="4"/>
        <v>85</v>
      </c>
    </row>
    <row r="312" spans="1:9" x14ac:dyDescent="0.25">
      <c r="A312" s="4" t="s">
        <v>1158</v>
      </c>
      <c r="B312" t="s">
        <v>203</v>
      </c>
      <c r="C312" t="s">
        <v>428</v>
      </c>
      <c r="D312" t="s">
        <v>1229</v>
      </c>
      <c r="E312">
        <v>5</v>
      </c>
      <c r="F312">
        <v>6</v>
      </c>
      <c r="G312">
        <v>16</v>
      </c>
      <c r="H312">
        <v>16</v>
      </c>
      <c r="I312">
        <f t="shared" si="4"/>
        <v>43</v>
      </c>
    </row>
    <row r="313" spans="1:9" x14ac:dyDescent="0.25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30</v>
      </c>
      <c r="H313">
        <v>50</v>
      </c>
      <c r="I313">
        <f t="shared" si="4"/>
        <v>96</v>
      </c>
    </row>
    <row r="314" spans="1:9" x14ac:dyDescent="0.2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13</v>
      </c>
      <c r="H314">
        <v>12</v>
      </c>
      <c r="I314">
        <f t="shared" si="4"/>
        <v>33</v>
      </c>
    </row>
    <row r="315" spans="1:9" x14ac:dyDescent="0.25">
      <c r="A315" s="4" t="s">
        <v>904</v>
      </c>
      <c r="B315" t="s">
        <v>405</v>
      </c>
      <c r="C315" t="s">
        <v>404</v>
      </c>
      <c r="D315" t="s">
        <v>1227</v>
      </c>
      <c r="E315">
        <v>7</v>
      </c>
      <c r="F315">
        <v>8</v>
      </c>
      <c r="G315">
        <v>24</v>
      </c>
      <c r="H315">
        <v>26</v>
      </c>
      <c r="I315">
        <f t="shared" si="4"/>
        <v>65</v>
      </c>
    </row>
    <row r="316" spans="1:9" x14ac:dyDescent="0.25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5</v>
      </c>
      <c r="G316">
        <v>18</v>
      </c>
      <c r="H316">
        <v>17</v>
      </c>
      <c r="I316">
        <f t="shared" si="4"/>
        <v>45</v>
      </c>
    </row>
    <row r="317" spans="1:9" x14ac:dyDescent="0.25">
      <c r="A317" s="4" t="s">
        <v>1118</v>
      </c>
      <c r="B317" t="s">
        <v>240</v>
      </c>
      <c r="C317" t="s">
        <v>237</v>
      </c>
      <c r="D317" t="s">
        <v>1226</v>
      </c>
      <c r="E317">
        <v>6</v>
      </c>
      <c r="F317">
        <v>8</v>
      </c>
      <c r="G317">
        <v>18</v>
      </c>
      <c r="H317">
        <v>39</v>
      </c>
      <c r="I317">
        <f t="shared" si="4"/>
        <v>71</v>
      </c>
    </row>
    <row r="318" spans="1:9" x14ac:dyDescent="0.2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4</v>
      </c>
      <c r="G318">
        <v>16</v>
      </c>
      <c r="H318">
        <v>24</v>
      </c>
      <c r="I318">
        <f t="shared" si="4"/>
        <v>48</v>
      </c>
    </row>
    <row r="319" spans="1:9" x14ac:dyDescent="0.25">
      <c r="A319" s="4" t="s">
        <v>854</v>
      </c>
      <c r="B319" t="s">
        <v>278</v>
      </c>
      <c r="C319" t="s">
        <v>275</v>
      </c>
      <c r="D319" t="s">
        <v>1228</v>
      </c>
      <c r="E319">
        <v>6</v>
      </c>
      <c r="F319">
        <v>5</v>
      </c>
      <c r="G319">
        <v>16</v>
      </c>
      <c r="H319">
        <v>24</v>
      </c>
      <c r="I319">
        <f t="shared" si="4"/>
        <v>51</v>
      </c>
    </row>
    <row r="320" spans="1:9" x14ac:dyDescent="0.25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4</v>
      </c>
      <c r="G320">
        <v>16</v>
      </c>
      <c r="H320">
        <v>26</v>
      </c>
      <c r="I320">
        <f t="shared" si="4"/>
        <v>51</v>
      </c>
    </row>
    <row r="321" spans="1:9" x14ac:dyDescent="0.25">
      <c r="A321" s="4" t="s">
        <v>1084</v>
      </c>
      <c r="B321" t="s">
        <v>80</v>
      </c>
      <c r="C321" t="s">
        <v>79</v>
      </c>
      <c r="D321" t="s">
        <v>1228</v>
      </c>
      <c r="E321">
        <v>5</v>
      </c>
      <c r="F321">
        <v>6</v>
      </c>
      <c r="G321">
        <v>11</v>
      </c>
      <c r="H321">
        <v>32</v>
      </c>
      <c r="I321">
        <f t="shared" si="4"/>
        <v>54</v>
      </c>
    </row>
    <row r="322" spans="1:9" x14ac:dyDescent="0.25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9</v>
      </c>
      <c r="G322">
        <v>29</v>
      </c>
      <c r="H322">
        <v>50</v>
      </c>
      <c r="I322">
        <f t="shared" si="4"/>
        <v>98</v>
      </c>
    </row>
    <row r="323" spans="1:9" x14ac:dyDescent="0.25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3</v>
      </c>
      <c r="G323">
        <v>12</v>
      </c>
      <c r="H323">
        <v>29</v>
      </c>
      <c r="I323">
        <f t="shared" si="4"/>
        <v>48</v>
      </c>
    </row>
    <row r="324" spans="1:9" x14ac:dyDescent="0.25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17</v>
      </c>
      <c r="H324">
        <v>44</v>
      </c>
      <c r="I324">
        <f t="shared" ref="I324:I387" si="5">SUM(E324:H324)</f>
        <v>74</v>
      </c>
    </row>
    <row r="325" spans="1:9" x14ac:dyDescent="0.25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10</v>
      </c>
      <c r="G325">
        <v>30</v>
      </c>
      <c r="H325">
        <v>50</v>
      </c>
      <c r="I325">
        <f t="shared" si="5"/>
        <v>99</v>
      </c>
    </row>
    <row r="326" spans="1:9" x14ac:dyDescent="0.25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34</v>
      </c>
      <c r="I326">
        <f t="shared" si="5"/>
        <v>62</v>
      </c>
    </row>
    <row r="327" spans="1:9" x14ac:dyDescent="0.2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24</v>
      </c>
      <c r="H327">
        <v>36</v>
      </c>
      <c r="I327">
        <f t="shared" si="5"/>
        <v>78</v>
      </c>
    </row>
    <row r="328" spans="1:9" x14ac:dyDescent="0.25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2</v>
      </c>
      <c r="G328">
        <v>10</v>
      </c>
      <c r="H328">
        <v>18</v>
      </c>
      <c r="I328">
        <f t="shared" si="5"/>
        <v>34</v>
      </c>
    </row>
    <row r="329" spans="1:9" x14ac:dyDescent="0.25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2</v>
      </c>
      <c r="G329">
        <v>5</v>
      </c>
      <c r="H329">
        <v>8</v>
      </c>
      <c r="I329">
        <f t="shared" si="5"/>
        <v>18</v>
      </c>
    </row>
    <row r="330" spans="1:9" x14ac:dyDescent="0.25">
      <c r="A330" s="4" t="s">
        <v>825</v>
      </c>
      <c r="B330" t="s">
        <v>201</v>
      </c>
      <c r="C330" t="s">
        <v>198</v>
      </c>
      <c r="D330" t="s">
        <v>1228</v>
      </c>
      <c r="E330">
        <v>8</v>
      </c>
      <c r="F330">
        <v>9</v>
      </c>
      <c r="G330">
        <v>27</v>
      </c>
      <c r="H330">
        <v>43</v>
      </c>
      <c r="I330">
        <f t="shared" si="5"/>
        <v>87</v>
      </c>
    </row>
    <row r="331" spans="1:9" x14ac:dyDescent="0.25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6</v>
      </c>
      <c r="G331">
        <v>18</v>
      </c>
      <c r="H331">
        <v>27</v>
      </c>
      <c r="I331">
        <f t="shared" si="5"/>
        <v>56</v>
      </c>
    </row>
    <row r="332" spans="1:9" x14ac:dyDescent="0.25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6</v>
      </c>
      <c r="G332">
        <v>15</v>
      </c>
      <c r="H332">
        <v>25</v>
      </c>
      <c r="I332">
        <f t="shared" si="5"/>
        <v>51</v>
      </c>
    </row>
    <row r="333" spans="1:9" x14ac:dyDescent="0.25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30</v>
      </c>
      <c r="H333">
        <v>46</v>
      </c>
      <c r="I333">
        <f t="shared" si="5"/>
        <v>96</v>
      </c>
    </row>
    <row r="334" spans="1:9" x14ac:dyDescent="0.25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4</v>
      </c>
      <c r="G334">
        <v>14</v>
      </c>
      <c r="H334">
        <v>15</v>
      </c>
      <c r="I334">
        <f t="shared" si="5"/>
        <v>38</v>
      </c>
    </row>
    <row r="335" spans="1:9" x14ac:dyDescent="0.25">
      <c r="A335" s="4" t="s">
        <v>850</v>
      </c>
      <c r="B335" t="s">
        <v>271</v>
      </c>
      <c r="C335" t="s">
        <v>268</v>
      </c>
      <c r="D335" t="s">
        <v>1226</v>
      </c>
      <c r="E335">
        <v>6</v>
      </c>
      <c r="F335">
        <v>5</v>
      </c>
      <c r="G335">
        <v>14</v>
      </c>
      <c r="H335">
        <v>24</v>
      </c>
      <c r="I335">
        <f t="shared" si="5"/>
        <v>49</v>
      </c>
    </row>
    <row r="336" spans="1:9" x14ac:dyDescent="0.25">
      <c r="A336" s="4" t="s">
        <v>1121</v>
      </c>
      <c r="B336" t="s">
        <v>250</v>
      </c>
      <c r="C336" t="s">
        <v>247</v>
      </c>
      <c r="D336" t="s">
        <v>1228</v>
      </c>
      <c r="E336">
        <v>8</v>
      </c>
      <c r="F336">
        <v>9</v>
      </c>
      <c r="G336">
        <v>28</v>
      </c>
      <c r="H336">
        <v>47</v>
      </c>
      <c r="I336">
        <f t="shared" si="5"/>
        <v>92</v>
      </c>
    </row>
    <row r="337" spans="1:9" x14ac:dyDescent="0.25">
      <c r="A337" s="4" t="s">
        <v>1001</v>
      </c>
      <c r="B337" t="s">
        <v>2</v>
      </c>
      <c r="C337" t="s">
        <v>631</v>
      </c>
      <c r="D337" t="s">
        <v>1229</v>
      </c>
      <c r="E337">
        <v>8</v>
      </c>
      <c r="F337">
        <v>6</v>
      </c>
      <c r="G337">
        <v>27</v>
      </c>
      <c r="H337">
        <v>35</v>
      </c>
      <c r="I337">
        <f t="shared" si="5"/>
        <v>76</v>
      </c>
    </row>
    <row r="338" spans="1:9" x14ac:dyDescent="0.25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7</v>
      </c>
      <c r="H338">
        <v>18</v>
      </c>
      <c r="I338">
        <f t="shared" si="5"/>
        <v>33</v>
      </c>
    </row>
    <row r="339" spans="1:9" x14ac:dyDescent="0.25">
      <c r="A339" s="4" t="s">
        <v>919</v>
      </c>
      <c r="B339" t="s">
        <v>203</v>
      </c>
      <c r="C339" t="s">
        <v>429</v>
      </c>
      <c r="D339" t="s">
        <v>1228</v>
      </c>
      <c r="E339">
        <v>8</v>
      </c>
      <c r="F339">
        <v>7</v>
      </c>
      <c r="G339">
        <v>25</v>
      </c>
      <c r="H339">
        <v>46</v>
      </c>
      <c r="I339">
        <f t="shared" si="5"/>
        <v>86</v>
      </c>
    </row>
    <row r="340" spans="1:9" x14ac:dyDescent="0.25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7</v>
      </c>
      <c r="G340">
        <v>12</v>
      </c>
      <c r="H340">
        <v>20</v>
      </c>
      <c r="I340">
        <f t="shared" si="5"/>
        <v>44</v>
      </c>
    </row>
    <row r="341" spans="1:9" x14ac:dyDescent="0.2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22</v>
      </c>
      <c r="H341">
        <v>49</v>
      </c>
      <c r="I341">
        <f t="shared" si="5"/>
        <v>86</v>
      </c>
    </row>
    <row r="342" spans="1:9" x14ac:dyDescent="0.2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30</v>
      </c>
      <c r="H342">
        <v>41</v>
      </c>
      <c r="I342">
        <f t="shared" si="5"/>
        <v>91</v>
      </c>
    </row>
    <row r="343" spans="1:9" x14ac:dyDescent="0.25">
      <c r="A343" s="4" t="s">
        <v>1113</v>
      </c>
      <c r="B343" t="s">
        <v>214</v>
      </c>
      <c r="C343" t="s">
        <v>212</v>
      </c>
      <c r="D343" t="s">
        <v>1226</v>
      </c>
      <c r="E343">
        <v>5</v>
      </c>
      <c r="F343">
        <v>6</v>
      </c>
      <c r="G343">
        <v>18</v>
      </c>
      <c r="H343">
        <v>18</v>
      </c>
      <c r="I343">
        <f t="shared" si="5"/>
        <v>47</v>
      </c>
    </row>
    <row r="344" spans="1:9" x14ac:dyDescent="0.2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4</v>
      </c>
      <c r="G344">
        <v>15</v>
      </c>
      <c r="H344">
        <v>21</v>
      </c>
      <c r="I344">
        <f t="shared" si="5"/>
        <v>44</v>
      </c>
    </row>
    <row r="345" spans="1:9" x14ac:dyDescent="0.25">
      <c r="A345" s="4" t="s">
        <v>828</v>
      </c>
      <c r="B345" t="s">
        <v>211</v>
      </c>
      <c r="C345" t="s">
        <v>207</v>
      </c>
      <c r="D345" t="s">
        <v>1227</v>
      </c>
      <c r="E345">
        <v>10</v>
      </c>
      <c r="F345">
        <v>10</v>
      </c>
      <c r="G345">
        <v>28</v>
      </c>
      <c r="H345">
        <v>50</v>
      </c>
      <c r="I345">
        <f t="shared" si="5"/>
        <v>98</v>
      </c>
    </row>
    <row r="346" spans="1:9" x14ac:dyDescent="0.25">
      <c r="A346" s="4" t="s">
        <v>869</v>
      </c>
      <c r="B346" t="s">
        <v>325</v>
      </c>
      <c r="C346" t="s">
        <v>323</v>
      </c>
      <c r="D346" t="s">
        <v>1229</v>
      </c>
      <c r="E346">
        <v>5</v>
      </c>
      <c r="F346">
        <v>3</v>
      </c>
      <c r="G346">
        <v>17</v>
      </c>
      <c r="H346">
        <v>29</v>
      </c>
      <c r="I346">
        <f t="shared" si="5"/>
        <v>54</v>
      </c>
    </row>
    <row r="347" spans="1:9" x14ac:dyDescent="0.25">
      <c r="A347" s="4" t="s">
        <v>831</v>
      </c>
      <c r="B347" t="s">
        <v>218</v>
      </c>
      <c r="C347" t="s">
        <v>215</v>
      </c>
      <c r="D347" t="s">
        <v>1226</v>
      </c>
      <c r="E347">
        <v>8</v>
      </c>
      <c r="F347">
        <v>6</v>
      </c>
      <c r="G347">
        <v>26</v>
      </c>
      <c r="H347">
        <v>48</v>
      </c>
      <c r="I347">
        <f t="shared" si="5"/>
        <v>88</v>
      </c>
    </row>
    <row r="348" spans="1:9" x14ac:dyDescent="0.25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8</v>
      </c>
      <c r="G348">
        <v>30</v>
      </c>
      <c r="H348">
        <v>50</v>
      </c>
      <c r="I348">
        <f t="shared" si="5"/>
        <v>98</v>
      </c>
    </row>
    <row r="349" spans="1:9" x14ac:dyDescent="0.25">
      <c r="A349" s="4" t="s">
        <v>977</v>
      </c>
      <c r="B349" t="s">
        <v>574</v>
      </c>
      <c r="C349" t="s">
        <v>573</v>
      </c>
      <c r="D349" t="s">
        <v>1227</v>
      </c>
      <c r="E349">
        <v>5</v>
      </c>
      <c r="F349">
        <v>4</v>
      </c>
      <c r="G349">
        <v>15</v>
      </c>
      <c r="H349">
        <v>23</v>
      </c>
      <c r="I349">
        <f t="shared" si="5"/>
        <v>47</v>
      </c>
    </row>
    <row r="350" spans="1:9" x14ac:dyDescent="0.25">
      <c r="A350" s="4" t="s">
        <v>947</v>
      </c>
      <c r="B350" t="s">
        <v>493</v>
      </c>
      <c r="C350" t="s">
        <v>492</v>
      </c>
      <c r="D350" t="s">
        <v>1226</v>
      </c>
      <c r="E350">
        <v>4</v>
      </c>
      <c r="F350">
        <v>2</v>
      </c>
      <c r="G350">
        <v>11</v>
      </c>
      <c r="H350">
        <v>27</v>
      </c>
      <c r="I350">
        <f t="shared" si="5"/>
        <v>44</v>
      </c>
    </row>
    <row r="351" spans="1:9" x14ac:dyDescent="0.25">
      <c r="A351" s="4" t="s">
        <v>1012</v>
      </c>
      <c r="B351" t="s">
        <v>652</v>
      </c>
      <c r="C351" t="s">
        <v>655</v>
      </c>
      <c r="D351" t="s">
        <v>1226</v>
      </c>
      <c r="E351">
        <v>9</v>
      </c>
      <c r="F351">
        <v>10</v>
      </c>
      <c r="G351">
        <v>23</v>
      </c>
      <c r="H351">
        <v>44</v>
      </c>
      <c r="I351">
        <f t="shared" si="5"/>
        <v>86</v>
      </c>
    </row>
    <row r="352" spans="1:9" x14ac:dyDescent="0.25">
      <c r="A352" s="4" t="s">
        <v>1135</v>
      </c>
      <c r="B352" t="s">
        <v>0</v>
      </c>
      <c r="C352" t="s">
        <v>28</v>
      </c>
      <c r="D352" t="s">
        <v>1229</v>
      </c>
      <c r="E352">
        <v>7</v>
      </c>
      <c r="F352">
        <v>9</v>
      </c>
      <c r="G352">
        <v>25</v>
      </c>
      <c r="H352">
        <v>38</v>
      </c>
      <c r="I352">
        <f t="shared" si="5"/>
        <v>79</v>
      </c>
    </row>
    <row r="353" spans="1:9" x14ac:dyDescent="0.25">
      <c r="A353" s="4" t="s">
        <v>1072</v>
      </c>
      <c r="B353" t="s">
        <v>30</v>
      </c>
      <c r="C353" t="s">
        <v>28</v>
      </c>
      <c r="D353" t="s">
        <v>1227</v>
      </c>
      <c r="E353">
        <v>2</v>
      </c>
      <c r="F353">
        <v>3</v>
      </c>
      <c r="G353">
        <v>7</v>
      </c>
      <c r="H353">
        <v>7</v>
      </c>
      <c r="I353">
        <f t="shared" si="5"/>
        <v>19</v>
      </c>
    </row>
    <row r="354" spans="1:9" x14ac:dyDescent="0.25">
      <c r="A354" s="4" t="s">
        <v>1195</v>
      </c>
      <c r="B354" t="s">
        <v>603</v>
      </c>
      <c r="C354" t="s">
        <v>602</v>
      </c>
      <c r="D354" t="s">
        <v>1229</v>
      </c>
      <c r="E354">
        <v>9</v>
      </c>
      <c r="F354">
        <v>8</v>
      </c>
      <c r="G354">
        <v>23</v>
      </c>
      <c r="H354">
        <v>37</v>
      </c>
      <c r="I354">
        <f t="shared" si="5"/>
        <v>77</v>
      </c>
    </row>
    <row r="355" spans="1:9" x14ac:dyDescent="0.25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10</v>
      </c>
      <c r="G355">
        <v>24</v>
      </c>
      <c r="H355">
        <v>38</v>
      </c>
      <c r="I355">
        <f t="shared" si="5"/>
        <v>81</v>
      </c>
    </row>
    <row r="356" spans="1:9" x14ac:dyDescent="0.25">
      <c r="A356" s="4" t="s">
        <v>999</v>
      </c>
      <c r="B356" t="s">
        <v>627</v>
      </c>
      <c r="C356" t="s">
        <v>626</v>
      </c>
      <c r="D356" t="s">
        <v>1228</v>
      </c>
      <c r="E356">
        <v>3</v>
      </c>
      <c r="F356">
        <v>3</v>
      </c>
      <c r="G356">
        <v>8</v>
      </c>
      <c r="H356">
        <v>17</v>
      </c>
      <c r="I356">
        <f t="shared" si="5"/>
        <v>31</v>
      </c>
    </row>
    <row r="357" spans="1:9" x14ac:dyDescent="0.25">
      <c r="A357" s="4" t="s">
        <v>944</v>
      </c>
      <c r="B357" t="s">
        <v>486</v>
      </c>
      <c r="C357" t="s">
        <v>485</v>
      </c>
      <c r="D357" t="s">
        <v>1226</v>
      </c>
      <c r="E357">
        <v>6</v>
      </c>
      <c r="F357">
        <v>6</v>
      </c>
      <c r="G357">
        <v>14</v>
      </c>
      <c r="H357">
        <v>27</v>
      </c>
      <c r="I357">
        <f t="shared" si="5"/>
        <v>53</v>
      </c>
    </row>
    <row r="358" spans="1:9" x14ac:dyDescent="0.25">
      <c r="A358" s="4" t="s">
        <v>1144</v>
      </c>
      <c r="B358" t="s">
        <v>336</v>
      </c>
      <c r="C358" t="s">
        <v>333</v>
      </c>
      <c r="D358" t="s">
        <v>1226</v>
      </c>
      <c r="E358">
        <v>4</v>
      </c>
      <c r="F358">
        <v>2</v>
      </c>
      <c r="G358">
        <v>15</v>
      </c>
      <c r="H358">
        <v>19</v>
      </c>
      <c r="I358">
        <f t="shared" si="5"/>
        <v>40</v>
      </c>
    </row>
    <row r="359" spans="1:9" x14ac:dyDescent="0.25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28</v>
      </c>
      <c r="H359">
        <v>50</v>
      </c>
      <c r="I359">
        <f t="shared" si="5"/>
        <v>98</v>
      </c>
    </row>
    <row r="360" spans="1:9" x14ac:dyDescent="0.25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26</v>
      </c>
      <c r="H360">
        <v>50</v>
      </c>
      <c r="I360">
        <f t="shared" si="5"/>
        <v>96</v>
      </c>
    </row>
    <row r="361" spans="1:9" x14ac:dyDescent="0.2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28</v>
      </c>
      <c r="H361">
        <v>44</v>
      </c>
      <c r="I361">
        <f t="shared" si="5"/>
        <v>86</v>
      </c>
    </row>
    <row r="362" spans="1:9" x14ac:dyDescent="0.25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6</v>
      </c>
      <c r="G362">
        <v>24</v>
      </c>
      <c r="H362">
        <v>29</v>
      </c>
      <c r="I362">
        <f t="shared" si="5"/>
        <v>66</v>
      </c>
    </row>
    <row r="363" spans="1:9" x14ac:dyDescent="0.25">
      <c r="A363" s="4" t="s">
        <v>1019</v>
      </c>
      <c r="B363" t="s">
        <v>668</v>
      </c>
      <c r="C363" t="s">
        <v>292</v>
      </c>
      <c r="D363" t="s">
        <v>1229</v>
      </c>
      <c r="E363">
        <v>6</v>
      </c>
      <c r="F363">
        <v>8</v>
      </c>
      <c r="G363">
        <v>17</v>
      </c>
      <c r="H363">
        <v>40</v>
      </c>
      <c r="I363">
        <f t="shared" si="5"/>
        <v>71</v>
      </c>
    </row>
    <row r="364" spans="1:9" x14ac:dyDescent="0.25">
      <c r="A364" s="4" t="s">
        <v>860</v>
      </c>
      <c r="B364" t="s">
        <v>294</v>
      </c>
      <c r="C364" t="s">
        <v>292</v>
      </c>
      <c r="D364" t="s">
        <v>1226</v>
      </c>
      <c r="E364">
        <v>5</v>
      </c>
      <c r="F364">
        <v>6</v>
      </c>
      <c r="G364">
        <v>16</v>
      </c>
      <c r="H364">
        <v>20</v>
      </c>
      <c r="I364">
        <f t="shared" si="5"/>
        <v>47</v>
      </c>
    </row>
    <row r="365" spans="1:9" x14ac:dyDescent="0.25">
      <c r="A365" s="4" t="s">
        <v>994</v>
      </c>
      <c r="B365" t="s">
        <v>616</v>
      </c>
      <c r="C365" t="s">
        <v>615</v>
      </c>
      <c r="D365" t="s">
        <v>1226</v>
      </c>
      <c r="E365">
        <v>3</v>
      </c>
      <c r="F365">
        <v>2</v>
      </c>
      <c r="G365">
        <v>9</v>
      </c>
      <c r="H365">
        <v>25</v>
      </c>
      <c r="I365">
        <f t="shared" si="5"/>
        <v>39</v>
      </c>
    </row>
    <row r="366" spans="1:9" x14ac:dyDescent="0.25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7</v>
      </c>
      <c r="G366">
        <v>19</v>
      </c>
      <c r="H366">
        <v>43</v>
      </c>
      <c r="I366">
        <f t="shared" si="5"/>
        <v>76</v>
      </c>
    </row>
    <row r="367" spans="1:9" x14ac:dyDescent="0.25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2</v>
      </c>
      <c r="G367">
        <v>8</v>
      </c>
      <c r="H367">
        <v>16</v>
      </c>
      <c r="I367">
        <f t="shared" si="5"/>
        <v>29</v>
      </c>
    </row>
    <row r="368" spans="1:9" x14ac:dyDescent="0.2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4</v>
      </c>
      <c r="G368">
        <v>8</v>
      </c>
      <c r="H368">
        <v>8</v>
      </c>
      <c r="I368">
        <f t="shared" si="5"/>
        <v>22</v>
      </c>
    </row>
    <row r="369" spans="1:9" x14ac:dyDescent="0.25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10</v>
      </c>
      <c r="H369">
        <v>19</v>
      </c>
      <c r="I369">
        <f t="shared" si="5"/>
        <v>37</v>
      </c>
    </row>
    <row r="370" spans="1:9" x14ac:dyDescent="0.25">
      <c r="A370" s="4" t="s">
        <v>807</v>
      </c>
      <c r="B370" t="s">
        <v>150</v>
      </c>
      <c r="C370" t="s">
        <v>147</v>
      </c>
      <c r="D370" t="s">
        <v>1228</v>
      </c>
      <c r="E370">
        <v>5</v>
      </c>
      <c r="F370">
        <v>7</v>
      </c>
      <c r="G370">
        <v>15</v>
      </c>
      <c r="H370">
        <v>17</v>
      </c>
      <c r="I370">
        <f t="shared" si="5"/>
        <v>44</v>
      </c>
    </row>
    <row r="371" spans="1:9" x14ac:dyDescent="0.25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5</v>
      </c>
      <c r="G371">
        <v>23</v>
      </c>
      <c r="H371">
        <v>39</v>
      </c>
      <c r="I371">
        <f t="shared" si="5"/>
        <v>74</v>
      </c>
    </row>
    <row r="372" spans="1:9" x14ac:dyDescent="0.2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10</v>
      </c>
      <c r="G372">
        <v>20</v>
      </c>
      <c r="H372">
        <v>41</v>
      </c>
      <c r="I372">
        <f t="shared" si="5"/>
        <v>79</v>
      </c>
    </row>
    <row r="373" spans="1:9" x14ac:dyDescent="0.25">
      <c r="A373" s="4" t="s">
        <v>1137</v>
      </c>
      <c r="B373" t="s">
        <v>309</v>
      </c>
      <c r="C373" t="s">
        <v>308</v>
      </c>
      <c r="D373" t="s">
        <v>1229</v>
      </c>
      <c r="E373">
        <v>5</v>
      </c>
      <c r="F373">
        <v>3</v>
      </c>
      <c r="G373">
        <v>11</v>
      </c>
      <c r="H373">
        <v>15</v>
      </c>
      <c r="I373">
        <f t="shared" si="5"/>
        <v>34</v>
      </c>
    </row>
    <row r="374" spans="1:9" x14ac:dyDescent="0.25">
      <c r="A374" s="4" t="s">
        <v>914</v>
      </c>
      <c r="B374" t="s">
        <v>423</v>
      </c>
      <c r="C374" t="s">
        <v>422</v>
      </c>
      <c r="D374" t="s">
        <v>1229</v>
      </c>
      <c r="E374">
        <v>5</v>
      </c>
      <c r="F374">
        <v>5</v>
      </c>
      <c r="G374">
        <v>15</v>
      </c>
      <c r="H374">
        <v>33</v>
      </c>
      <c r="I374">
        <f t="shared" si="5"/>
        <v>58</v>
      </c>
    </row>
    <row r="375" spans="1:9" x14ac:dyDescent="0.2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26</v>
      </c>
      <c r="H375">
        <v>41</v>
      </c>
      <c r="I375">
        <f t="shared" si="5"/>
        <v>87</v>
      </c>
    </row>
    <row r="376" spans="1:9" x14ac:dyDescent="0.25">
      <c r="A376" s="4" t="s">
        <v>763</v>
      </c>
      <c r="B376" t="s">
        <v>7</v>
      </c>
      <c r="C376" t="s">
        <v>6</v>
      </c>
      <c r="D376" t="s">
        <v>1229</v>
      </c>
      <c r="E376">
        <v>3</v>
      </c>
      <c r="F376">
        <v>2</v>
      </c>
      <c r="G376">
        <v>10</v>
      </c>
      <c r="H376">
        <v>18</v>
      </c>
      <c r="I376">
        <f t="shared" si="5"/>
        <v>33</v>
      </c>
    </row>
    <row r="377" spans="1:9" x14ac:dyDescent="0.25">
      <c r="A377" s="4" t="s">
        <v>801</v>
      </c>
      <c r="B377" t="s">
        <v>129</v>
      </c>
      <c r="C377" t="s">
        <v>128</v>
      </c>
      <c r="D377" t="s">
        <v>1228</v>
      </c>
      <c r="E377">
        <v>10</v>
      </c>
      <c r="F377">
        <v>8</v>
      </c>
      <c r="G377">
        <v>29</v>
      </c>
      <c r="H377">
        <v>49</v>
      </c>
      <c r="I377">
        <f t="shared" si="5"/>
        <v>96</v>
      </c>
    </row>
    <row r="378" spans="1:9" x14ac:dyDescent="0.25">
      <c r="A378" s="4" t="s">
        <v>970</v>
      </c>
      <c r="B378" t="s">
        <v>552</v>
      </c>
      <c r="C378" t="s">
        <v>551</v>
      </c>
      <c r="D378" t="s">
        <v>1226</v>
      </c>
      <c r="E378">
        <v>4</v>
      </c>
      <c r="F378">
        <v>3</v>
      </c>
      <c r="G378">
        <v>9</v>
      </c>
      <c r="H378">
        <v>14</v>
      </c>
      <c r="I378">
        <f t="shared" si="5"/>
        <v>30</v>
      </c>
    </row>
    <row r="379" spans="1:9" x14ac:dyDescent="0.25">
      <c r="A379" s="4" t="s">
        <v>1166</v>
      </c>
      <c r="B379" t="s">
        <v>480</v>
      </c>
      <c r="C379" t="s">
        <v>479</v>
      </c>
      <c r="D379" t="s">
        <v>1228</v>
      </c>
      <c r="E379">
        <v>7</v>
      </c>
      <c r="F379">
        <v>7</v>
      </c>
      <c r="G379">
        <v>17</v>
      </c>
      <c r="H379">
        <v>38</v>
      </c>
      <c r="I379">
        <f t="shared" si="5"/>
        <v>69</v>
      </c>
    </row>
    <row r="380" spans="1:9" x14ac:dyDescent="0.25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2</v>
      </c>
      <c r="G380">
        <v>12</v>
      </c>
      <c r="H380">
        <v>24</v>
      </c>
      <c r="I380">
        <f t="shared" si="5"/>
        <v>42</v>
      </c>
    </row>
    <row r="381" spans="1:9" x14ac:dyDescent="0.25">
      <c r="A381" s="4" t="s">
        <v>991</v>
      </c>
      <c r="B381" t="s">
        <v>611</v>
      </c>
      <c r="C381" t="s">
        <v>610</v>
      </c>
      <c r="D381" t="s">
        <v>1228</v>
      </c>
      <c r="E381">
        <v>6</v>
      </c>
      <c r="F381">
        <v>4</v>
      </c>
      <c r="G381">
        <v>15</v>
      </c>
      <c r="H381">
        <v>29</v>
      </c>
      <c r="I381">
        <f t="shared" si="5"/>
        <v>54</v>
      </c>
    </row>
    <row r="382" spans="1:9" x14ac:dyDescent="0.25">
      <c r="A382" s="4" t="s">
        <v>1189</v>
      </c>
      <c r="B382" t="s">
        <v>581</v>
      </c>
      <c r="C382" t="s">
        <v>149</v>
      </c>
      <c r="D382" t="s">
        <v>1228</v>
      </c>
      <c r="E382">
        <v>8</v>
      </c>
      <c r="F382">
        <v>9</v>
      </c>
      <c r="G382">
        <v>21</v>
      </c>
      <c r="H382">
        <v>41</v>
      </c>
      <c r="I382">
        <f t="shared" si="5"/>
        <v>79</v>
      </c>
    </row>
    <row r="383" spans="1:9" x14ac:dyDescent="0.25">
      <c r="A383" s="4" t="s">
        <v>862</v>
      </c>
      <c r="B383" t="s">
        <v>301</v>
      </c>
      <c r="C383" t="s">
        <v>149</v>
      </c>
      <c r="D383" t="s">
        <v>1229</v>
      </c>
      <c r="E383">
        <v>8</v>
      </c>
      <c r="F383">
        <v>7</v>
      </c>
      <c r="G383">
        <v>26</v>
      </c>
      <c r="H383">
        <v>34</v>
      </c>
      <c r="I383">
        <f t="shared" si="5"/>
        <v>75</v>
      </c>
    </row>
    <row r="384" spans="1:9" x14ac:dyDescent="0.25">
      <c r="A384" s="4" t="s">
        <v>1055</v>
      </c>
      <c r="B384" t="s">
        <v>737</v>
      </c>
      <c r="C384" t="s">
        <v>700</v>
      </c>
      <c r="D384" t="s">
        <v>1228</v>
      </c>
      <c r="E384">
        <v>8</v>
      </c>
      <c r="F384">
        <v>6</v>
      </c>
      <c r="G384">
        <v>24</v>
      </c>
      <c r="H384">
        <v>36</v>
      </c>
      <c r="I384">
        <f t="shared" si="5"/>
        <v>74</v>
      </c>
    </row>
    <row r="385" spans="1:9" x14ac:dyDescent="0.2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5</v>
      </c>
      <c r="G385">
        <v>18</v>
      </c>
      <c r="H385">
        <v>40</v>
      </c>
      <c r="I385">
        <f t="shared" si="5"/>
        <v>70</v>
      </c>
    </row>
    <row r="386" spans="1:9" x14ac:dyDescent="0.25">
      <c r="A386" s="4" t="s">
        <v>808</v>
      </c>
      <c r="B386" t="s">
        <v>152</v>
      </c>
      <c r="C386" t="s">
        <v>149</v>
      </c>
      <c r="D386" t="s">
        <v>1226</v>
      </c>
      <c r="E386">
        <v>6</v>
      </c>
      <c r="F386">
        <v>4</v>
      </c>
      <c r="G386">
        <v>19</v>
      </c>
      <c r="H386">
        <v>26</v>
      </c>
      <c r="I386">
        <f t="shared" si="5"/>
        <v>55</v>
      </c>
    </row>
    <row r="387" spans="1:9" x14ac:dyDescent="0.25">
      <c r="A387" s="4" t="s">
        <v>1038</v>
      </c>
      <c r="B387" t="s">
        <v>698</v>
      </c>
      <c r="C387" t="s">
        <v>700</v>
      </c>
      <c r="D387" t="s">
        <v>1228</v>
      </c>
      <c r="E387">
        <v>4</v>
      </c>
      <c r="F387">
        <v>3</v>
      </c>
      <c r="G387">
        <v>14</v>
      </c>
      <c r="H387">
        <v>30</v>
      </c>
      <c r="I387">
        <f t="shared" si="5"/>
        <v>51</v>
      </c>
    </row>
    <row r="388" spans="1:9" x14ac:dyDescent="0.25">
      <c r="A388" s="4" t="s">
        <v>1039</v>
      </c>
      <c r="B388" t="s">
        <v>701</v>
      </c>
      <c r="C388" t="s">
        <v>149</v>
      </c>
      <c r="D388" t="s">
        <v>1226</v>
      </c>
      <c r="E388">
        <v>5</v>
      </c>
      <c r="F388">
        <v>6</v>
      </c>
      <c r="G388">
        <v>15</v>
      </c>
      <c r="H388">
        <v>24</v>
      </c>
      <c r="I388">
        <f t="shared" ref="I388:I451" si="6">SUM(E388:H388)</f>
        <v>50</v>
      </c>
    </row>
    <row r="389" spans="1:9" x14ac:dyDescent="0.25">
      <c r="A389" s="4" t="s">
        <v>969</v>
      </c>
      <c r="B389" t="s">
        <v>548</v>
      </c>
      <c r="C389" t="s">
        <v>149</v>
      </c>
      <c r="D389" t="s">
        <v>1228</v>
      </c>
      <c r="E389">
        <v>5</v>
      </c>
      <c r="F389">
        <v>6</v>
      </c>
      <c r="G389">
        <v>17</v>
      </c>
      <c r="H389">
        <v>21</v>
      </c>
      <c r="I389">
        <f t="shared" si="6"/>
        <v>49</v>
      </c>
    </row>
    <row r="390" spans="1:9" x14ac:dyDescent="0.25">
      <c r="A390" s="4" t="s">
        <v>858</v>
      </c>
      <c r="B390" t="s">
        <v>291</v>
      </c>
      <c r="C390" t="s">
        <v>149</v>
      </c>
      <c r="D390" t="s">
        <v>1229</v>
      </c>
      <c r="E390">
        <v>4</v>
      </c>
      <c r="F390">
        <v>3</v>
      </c>
      <c r="G390">
        <v>14</v>
      </c>
      <c r="H390">
        <v>12</v>
      </c>
      <c r="I390">
        <f t="shared" si="6"/>
        <v>33</v>
      </c>
    </row>
    <row r="391" spans="1:9" x14ac:dyDescent="0.25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6</v>
      </c>
      <c r="G391">
        <v>24</v>
      </c>
      <c r="H391">
        <v>44</v>
      </c>
      <c r="I391">
        <f t="shared" si="6"/>
        <v>81</v>
      </c>
    </row>
    <row r="392" spans="1:9" x14ac:dyDescent="0.2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30</v>
      </c>
      <c r="H392">
        <v>48</v>
      </c>
      <c r="I392">
        <f t="shared" si="6"/>
        <v>96</v>
      </c>
    </row>
    <row r="393" spans="1:9" x14ac:dyDescent="0.25">
      <c r="A393" s="4" t="s">
        <v>1041</v>
      </c>
      <c r="B393" t="s">
        <v>705</v>
      </c>
      <c r="C393" t="s">
        <v>646</v>
      </c>
      <c r="D393" t="s">
        <v>1227</v>
      </c>
      <c r="E393">
        <v>9</v>
      </c>
      <c r="F393">
        <v>9</v>
      </c>
      <c r="G393">
        <v>28</v>
      </c>
      <c r="H393">
        <v>45</v>
      </c>
      <c r="I393">
        <f t="shared" si="6"/>
        <v>91</v>
      </c>
    </row>
    <row r="394" spans="1:9" x14ac:dyDescent="0.25">
      <c r="A394" s="4" t="s">
        <v>1018</v>
      </c>
      <c r="B394" t="s">
        <v>665</v>
      </c>
      <c r="C394" t="s">
        <v>110</v>
      </c>
      <c r="D394" t="s">
        <v>1226</v>
      </c>
      <c r="E394">
        <v>4</v>
      </c>
      <c r="F394">
        <v>6</v>
      </c>
      <c r="G394">
        <v>14</v>
      </c>
      <c r="H394">
        <v>25</v>
      </c>
      <c r="I394">
        <f t="shared" si="6"/>
        <v>49</v>
      </c>
    </row>
    <row r="395" spans="1:9" x14ac:dyDescent="0.25">
      <c r="A395" s="4" t="s">
        <v>1097</v>
      </c>
      <c r="B395" t="s">
        <v>136</v>
      </c>
      <c r="C395" t="s">
        <v>133</v>
      </c>
      <c r="D395" t="s">
        <v>1227</v>
      </c>
      <c r="E395">
        <v>9</v>
      </c>
      <c r="F395">
        <v>8</v>
      </c>
      <c r="G395">
        <v>30</v>
      </c>
      <c r="H395">
        <v>44</v>
      </c>
      <c r="I395">
        <f t="shared" si="6"/>
        <v>91</v>
      </c>
    </row>
    <row r="396" spans="1:9" x14ac:dyDescent="0.25">
      <c r="A396" s="4" t="s">
        <v>964</v>
      </c>
      <c r="B396" t="s">
        <v>532</v>
      </c>
      <c r="C396" t="s">
        <v>531</v>
      </c>
      <c r="D396" t="s">
        <v>1226</v>
      </c>
      <c r="E396">
        <v>8</v>
      </c>
      <c r="F396">
        <v>9</v>
      </c>
      <c r="G396">
        <v>24</v>
      </c>
      <c r="H396">
        <v>42</v>
      </c>
      <c r="I396">
        <f t="shared" si="6"/>
        <v>83</v>
      </c>
    </row>
    <row r="397" spans="1:9" x14ac:dyDescent="0.2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29</v>
      </c>
      <c r="H397">
        <v>40</v>
      </c>
      <c r="I397">
        <f t="shared" si="6"/>
        <v>88</v>
      </c>
    </row>
    <row r="398" spans="1:9" x14ac:dyDescent="0.25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7</v>
      </c>
      <c r="G398">
        <v>28</v>
      </c>
      <c r="H398">
        <v>36</v>
      </c>
      <c r="I398">
        <f t="shared" si="6"/>
        <v>80</v>
      </c>
    </row>
    <row r="399" spans="1:9" x14ac:dyDescent="0.25">
      <c r="A399" s="4" t="s">
        <v>1198</v>
      </c>
      <c r="B399" t="s">
        <v>630</v>
      </c>
      <c r="C399" t="s">
        <v>194</v>
      </c>
      <c r="D399" t="s">
        <v>1229</v>
      </c>
      <c r="E399">
        <v>4</v>
      </c>
      <c r="F399">
        <v>2</v>
      </c>
      <c r="G399">
        <v>11</v>
      </c>
      <c r="H399">
        <v>26</v>
      </c>
      <c r="I399">
        <f t="shared" si="6"/>
        <v>43</v>
      </c>
    </row>
    <row r="400" spans="1:9" x14ac:dyDescent="0.25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2</v>
      </c>
      <c r="G400">
        <v>15</v>
      </c>
      <c r="H400">
        <v>15</v>
      </c>
      <c r="I400">
        <f t="shared" si="6"/>
        <v>36</v>
      </c>
    </row>
    <row r="401" spans="1:9" x14ac:dyDescent="0.25">
      <c r="A401" s="4" t="s">
        <v>824</v>
      </c>
      <c r="B401" t="s">
        <v>197</v>
      </c>
      <c r="C401" t="s">
        <v>194</v>
      </c>
      <c r="D401" t="s">
        <v>1229</v>
      </c>
      <c r="E401">
        <v>3</v>
      </c>
      <c r="F401">
        <v>1</v>
      </c>
      <c r="G401">
        <v>8</v>
      </c>
      <c r="H401">
        <v>22</v>
      </c>
      <c r="I401">
        <f t="shared" si="6"/>
        <v>34</v>
      </c>
    </row>
    <row r="402" spans="1:9" x14ac:dyDescent="0.25">
      <c r="A402" s="4" t="s">
        <v>786</v>
      </c>
      <c r="B402" t="s">
        <v>85</v>
      </c>
      <c r="C402" t="s">
        <v>82</v>
      </c>
      <c r="D402" t="s">
        <v>1228</v>
      </c>
      <c r="E402">
        <v>3</v>
      </c>
      <c r="F402">
        <v>5</v>
      </c>
      <c r="G402">
        <v>9</v>
      </c>
      <c r="H402">
        <v>6</v>
      </c>
      <c r="I402">
        <f t="shared" si="6"/>
        <v>23</v>
      </c>
    </row>
    <row r="403" spans="1:9" x14ac:dyDescent="0.25">
      <c r="A403" s="4" t="s">
        <v>1115</v>
      </c>
      <c r="B403" t="s">
        <v>224</v>
      </c>
      <c r="C403" t="s">
        <v>222</v>
      </c>
      <c r="D403" t="s">
        <v>1229</v>
      </c>
      <c r="E403">
        <v>8</v>
      </c>
      <c r="F403">
        <v>10</v>
      </c>
      <c r="G403">
        <v>27</v>
      </c>
      <c r="H403">
        <v>50</v>
      </c>
      <c r="I403">
        <f t="shared" si="6"/>
        <v>95</v>
      </c>
    </row>
    <row r="404" spans="1:9" x14ac:dyDescent="0.2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9</v>
      </c>
      <c r="G404">
        <v>30</v>
      </c>
      <c r="H404">
        <v>47</v>
      </c>
      <c r="I404">
        <f t="shared" si="6"/>
        <v>96</v>
      </c>
    </row>
    <row r="405" spans="1:9" x14ac:dyDescent="0.25">
      <c r="A405" s="4" t="s">
        <v>1220</v>
      </c>
      <c r="B405" t="s">
        <v>733</v>
      </c>
      <c r="C405" t="s">
        <v>222</v>
      </c>
      <c r="D405" t="s">
        <v>1228</v>
      </c>
      <c r="E405">
        <v>10</v>
      </c>
      <c r="F405">
        <v>8</v>
      </c>
      <c r="G405">
        <v>27</v>
      </c>
      <c r="H405">
        <v>50</v>
      </c>
      <c r="I405">
        <f t="shared" si="6"/>
        <v>95</v>
      </c>
    </row>
    <row r="406" spans="1:9" x14ac:dyDescent="0.25">
      <c r="A406" s="4" t="s">
        <v>1048</v>
      </c>
      <c r="B406" t="s">
        <v>718</v>
      </c>
      <c r="C406" t="s">
        <v>222</v>
      </c>
      <c r="D406" t="s">
        <v>1229</v>
      </c>
      <c r="E406">
        <v>7</v>
      </c>
      <c r="F406">
        <v>5</v>
      </c>
      <c r="G406">
        <v>18</v>
      </c>
      <c r="H406">
        <v>30</v>
      </c>
      <c r="I406">
        <f t="shared" si="6"/>
        <v>60</v>
      </c>
    </row>
    <row r="407" spans="1:9" x14ac:dyDescent="0.25">
      <c r="A407" s="4" t="s">
        <v>1124</v>
      </c>
      <c r="B407" t="s">
        <v>263</v>
      </c>
      <c r="C407" t="s">
        <v>261</v>
      </c>
      <c r="D407" t="s">
        <v>1226</v>
      </c>
      <c r="E407">
        <v>7</v>
      </c>
      <c r="F407">
        <v>6</v>
      </c>
      <c r="G407">
        <v>18</v>
      </c>
      <c r="H407">
        <v>44</v>
      </c>
      <c r="I407">
        <f t="shared" si="6"/>
        <v>75</v>
      </c>
    </row>
    <row r="408" spans="1:9" x14ac:dyDescent="0.2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6</v>
      </c>
      <c r="G408">
        <v>18</v>
      </c>
      <c r="H408">
        <v>23</v>
      </c>
      <c r="I408">
        <f t="shared" si="6"/>
        <v>53</v>
      </c>
    </row>
    <row r="409" spans="1:9" x14ac:dyDescent="0.25">
      <c r="A409" s="4" t="s">
        <v>1153</v>
      </c>
      <c r="B409" t="s">
        <v>391</v>
      </c>
      <c r="C409" t="s">
        <v>388</v>
      </c>
      <c r="D409" t="s">
        <v>1227</v>
      </c>
      <c r="E409">
        <v>8</v>
      </c>
      <c r="F409">
        <v>7</v>
      </c>
      <c r="G409">
        <v>27</v>
      </c>
      <c r="H409">
        <v>35</v>
      </c>
      <c r="I409">
        <f t="shared" si="6"/>
        <v>77</v>
      </c>
    </row>
    <row r="410" spans="1:9" x14ac:dyDescent="0.2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6</v>
      </c>
      <c r="G410">
        <v>18</v>
      </c>
      <c r="H410">
        <v>20</v>
      </c>
      <c r="I410">
        <f t="shared" si="6"/>
        <v>49</v>
      </c>
    </row>
    <row r="411" spans="1:9" x14ac:dyDescent="0.25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14</v>
      </c>
      <c r="H411">
        <v>13</v>
      </c>
      <c r="I411">
        <f t="shared" si="6"/>
        <v>37</v>
      </c>
    </row>
    <row r="412" spans="1:9" x14ac:dyDescent="0.25">
      <c r="A412" s="4" t="s">
        <v>1060</v>
      </c>
      <c r="B412" t="s">
        <v>743</v>
      </c>
      <c r="C412" t="s">
        <v>744</v>
      </c>
      <c r="D412" t="s">
        <v>1229</v>
      </c>
      <c r="E412">
        <v>10</v>
      </c>
      <c r="F412">
        <v>8</v>
      </c>
      <c r="G412">
        <v>30</v>
      </c>
      <c r="H412">
        <v>49</v>
      </c>
      <c r="I412">
        <f t="shared" si="6"/>
        <v>97</v>
      </c>
    </row>
    <row r="413" spans="1:9" x14ac:dyDescent="0.25">
      <c r="A413" s="4" t="s">
        <v>875</v>
      </c>
      <c r="B413" t="s">
        <v>338</v>
      </c>
      <c r="C413" t="s">
        <v>335</v>
      </c>
      <c r="D413" t="s">
        <v>1228</v>
      </c>
      <c r="E413">
        <v>5</v>
      </c>
      <c r="F413">
        <v>6</v>
      </c>
      <c r="G413">
        <v>18</v>
      </c>
      <c r="H413">
        <v>16</v>
      </c>
      <c r="I413">
        <f t="shared" si="6"/>
        <v>45</v>
      </c>
    </row>
    <row r="414" spans="1:9" x14ac:dyDescent="0.25">
      <c r="A414" s="4" t="s">
        <v>1131</v>
      </c>
      <c r="B414" t="s">
        <v>289</v>
      </c>
      <c r="C414" t="s">
        <v>241</v>
      </c>
      <c r="D414" t="s">
        <v>1228</v>
      </c>
      <c r="E414">
        <v>10</v>
      </c>
      <c r="F414">
        <v>8</v>
      </c>
      <c r="G414">
        <v>28</v>
      </c>
      <c r="H414">
        <v>50</v>
      </c>
      <c r="I414">
        <f t="shared" si="6"/>
        <v>96</v>
      </c>
    </row>
    <row r="415" spans="1:9" x14ac:dyDescent="0.25">
      <c r="A415" s="4" t="s">
        <v>880</v>
      </c>
      <c r="B415" t="s">
        <v>348</v>
      </c>
      <c r="C415" t="s">
        <v>241</v>
      </c>
      <c r="D415" t="s">
        <v>1227</v>
      </c>
      <c r="E415">
        <v>10</v>
      </c>
      <c r="F415">
        <v>10</v>
      </c>
      <c r="G415">
        <v>30</v>
      </c>
      <c r="H415">
        <v>40</v>
      </c>
      <c r="I415">
        <f t="shared" si="6"/>
        <v>90</v>
      </c>
    </row>
    <row r="416" spans="1:9" x14ac:dyDescent="0.25">
      <c r="A416" s="4" t="s">
        <v>1168</v>
      </c>
      <c r="B416" t="s">
        <v>484</v>
      </c>
      <c r="C416" t="s">
        <v>483</v>
      </c>
      <c r="D416" t="s">
        <v>1226</v>
      </c>
      <c r="E416">
        <v>7</v>
      </c>
      <c r="F416">
        <v>7</v>
      </c>
      <c r="G416">
        <v>23</v>
      </c>
      <c r="H416">
        <v>38</v>
      </c>
      <c r="I416">
        <f t="shared" si="6"/>
        <v>75</v>
      </c>
    </row>
    <row r="417" spans="1:9" x14ac:dyDescent="0.25">
      <c r="A417" s="4" t="s">
        <v>1201</v>
      </c>
      <c r="B417" t="s">
        <v>646</v>
      </c>
      <c r="C417" t="s">
        <v>647</v>
      </c>
      <c r="D417" t="s">
        <v>1228</v>
      </c>
      <c r="E417">
        <v>7</v>
      </c>
      <c r="F417">
        <v>9</v>
      </c>
      <c r="G417">
        <v>20</v>
      </c>
      <c r="H417">
        <v>33</v>
      </c>
      <c r="I417">
        <f t="shared" si="6"/>
        <v>69</v>
      </c>
    </row>
    <row r="418" spans="1:9" x14ac:dyDescent="0.25">
      <c r="A418" s="4" t="s">
        <v>841</v>
      </c>
      <c r="B418" t="s">
        <v>242</v>
      </c>
      <c r="C418" t="s">
        <v>241</v>
      </c>
      <c r="D418" t="s">
        <v>1227</v>
      </c>
      <c r="E418">
        <v>6</v>
      </c>
      <c r="F418">
        <v>6</v>
      </c>
      <c r="G418">
        <v>18</v>
      </c>
      <c r="H418">
        <v>30</v>
      </c>
      <c r="I418">
        <f t="shared" si="6"/>
        <v>60</v>
      </c>
    </row>
    <row r="419" spans="1:9" x14ac:dyDescent="0.2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29</v>
      </c>
      <c r="H419">
        <v>50</v>
      </c>
      <c r="I419">
        <f t="shared" si="6"/>
        <v>98</v>
      </c>
    </row>
    <row r="420" spans="1:9" x14ac:dyDescent="0.25">
      <c r="A420" s="4" t="s">
        <v>1211</v>
      </c>
      <c r="B420" t="s">
        <v>689</v>
      </c>
      <c r="C420" t="s">
        <v>381</v>
      </c>
      <c r="D420" t="s">
        <v>1226</v>
      </c>
      <c r="E420">
        <v>10</v>
      </c>
      <c r="F420">
        <v>10</v>
      </c>
      <c r="G420">
        <v>27</v>
      </c>
      <c r="H420">
        <v>47</v>
      </c>
      <c r="I420">
        <f t="shared" si="6"/>
        <v>94</v>
      </c>
    </row>
    <row r="421" spans="1:9" x14ac:dyDescent="0.25">
      <c r="A421" s="4" t="s">
        <v>896</v>
      </c>
      <c r="B421" t="s">
        <v>383</v>
      </c>
      <c r="C421" t="s">
        <v>381</v>
      </c>
      <c r="D421" t="s">
        <v>1228</v>
      </c>
      <c r="E421">
        <v>3</v>
      </c>
      <c r="F421">
        <v>3</v>
      </c>
      <c r="G421">
        <v>7</v>
      </c>
      <c r="H421">
        <v>12</v>
      </c>
      <c r="I421">
        <f t="shared" si="6"/>
        <v>25</v>
      </c>
    </row>
    <row r="422" spans="1:9" x14ac:dyDescent="0.25">
      <c r="A422" s="4" t="s">
        <v>1133</v>
      </c>
      <c r="B422" t="s">
        <v>298</v>
      </c>
      <c r="C422" t="s">
        <v>295</v>
      </c>
      <c r="D422" t="s">
        <v>1229</v>
      </c>
      <c r="E422">
        <v>9</v>
      </c>
      <c r="F422">
        <v>8</v>
      </c>
      <c r="G422">
        <v>26</v>
      </c>
      <c r="H422">
        <v>48</v>
      </c>
      <c r="I422">
        <f t="shared" si="6"/>
        <v>91</v>
      </c>
    </row>
    <row r="423" spans="1:9" x14ac:dyDescent="0.25">
      <c r="A423" s="4" t="s">
        <v>856</v>
      </c>
      <c r="B423" t="s">
        <v>285</v>
      </c>
      <c r="C423" t="s">
        <v>282</v>
      </c>
      <c r="D423" t="s">
        <v>1226</v>
      </c>
      <c r="E423">
        <v>4</v>
      </c>
      <c r="F423">
        <v>4</v>
      </c>
      <c r="G423">
        <v>16</v>
      </c>
      <c r="H423">
        <v>18</v>
      </c>
      <c r="I423">
        <f t="shared" si="6"/>
        <v>42</v>
      </c>
    </row>
    <row r="424" spans="1:9" x14ac:dyDescent="0.25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4</v>
      </c>
      <c r="G424">
        <v>16</v>
      </c>
      <c r="H424">
        <v>20</v>
      </c>
      <c r="I424">
        <f t="shared" si="6"/>
        <v>45</v>
      </c>
    </row>
    <row r="425" spans="1:9" x14ac:dyDescent="0.25">
      <c r="A425" s="4" t="s">
        <v>962</v>
      </c>
      <c r="B425" t="s">
        <v>527</v>
      </c>
      <c r="C425" t="s">
        <v>526</v>
      </c>
      <c r="D425" t="s">
        <v>1226</v>
      </c>
      <c r="E425">
        <v>5</v>
      </c>
      <c r="F425">
        <v>3</v>
      </c>
      <c r="G425">
        <v>18</v>
      </c>
      <c r="H425">
        <v>18</v>
      </c>
      <c r="I425">
        <f t="shared" si="6"/>
        <v>44</v>
      </c>
    </row>
    <row r="426" spans="1:9" x14ac:dyDescent="0.25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4</v>
      </c>
      <c r="G426">
        <v>19</v>
      </c>
      <c r="H426">
        <v>23</v>
      </c>
      <c r="I426">
        <f t="shared" si="6"/>
        <v>51</v>
      </c>
    </row>
    <row r="427" spans="1:9" x14ac:dyDescent="0.25">
      <c r="A427" s="4" t="s">
        <v>1026</v>
      </c>
      <c r="B427" t="s">
        <v>679</v>
      </c>
      <c r="C427" t="s">
        <v>680</v>
      </c>
      <c r="D427" t="s">
        <v>1228</v>
      </c>
      <c r="E427">
        <v>3</v>
      </c>
      <c r="F427">
        <v>2</v>
      </c>
      <c r="G427">
        <v>5</v>
      </c>
      <c r="H427">
        <v>23</v>
      </c>
      <c r="I427">
        <f t="shared" si="6"/>
        <v>33</v>
      </c>
    </row>
    <row r="428" spans="1:9" x14ac:dyDescent="0.25">
      <c r="A428" s="4" t="s">
        <v>1205</v>
      </c>
      <c r="B428" t="s">
        <v>430</v>
      </c>
      <c r="C428" t="s">
        <v>658</v>
      </c>
      <c r="D428" t="s">
        <v>1227</v>
      </c>
      <c r="E428">
        <v>6</v>
      </c>
      <c r="F428">
        <v>5</v>
      </c>
      <c r="G428">
        <v>21</v>
      </c>
      <c r="H428">
        <v>23</v>
      </c>
      <c r="I428">
        <f t="shared" si="6"/>
        <v>55</v>
      </c>
    </row>
    <row r="429" spans="1:9" x14ac:dyDescent="0.25">
      <c r="A429" s="4" t="s">
        <v>1106</v>
      </c>
      <c r="B429" t="s">
        <v>171</v>
      </c>
      <c r="C429" t="s">
        <v>169</v>
      </c>
      <c r="D429" t="s">
        <v>1229</v>
      </c>
      <c r="E429">
        <v>3</v>
      </c>
      <c r="F429">
        <v>4</v>
      </c>
      <c r="G429">
        <v>6</v>
      </c>
      <c r="H429">
        <v>6</v>
      </c>
      <c r="I429">
        <f t="shared" si="6"/>
        <v>19</v>
      </c>
    </row>
    <row r="430" spans="1:9" x14ac:dyDescent="0.25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8</v>
      </c>
      <c r="G430">
        <v>30</v>
      </c>
      <c r="H430">
        <v>50</v>
      </c>
      <c r="I430">
        <f t="shared" si="6"/>
        <v>98</v>
      </c>
    </row>
    <row r="431" spans="1:9" x14ac:dyDescent="0.2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24</v>
      </c>
      <c r="H431">
        <v>50</v>
      </c>
      <c r="I431">
        <f t="shared" si="6"/>
        <v>93</v>
      </c>
    </row>
    <row r="432" spans="1:9" x14ac:dyDescent="0.25">
      <c r="A432" s="4" t="s">
        <v>781</v>
      </c>
      <c r="B432" t="s">
        <v>70</v>
      </c>
      <c r="C432" t="s">
        <v>67</v>
      </c>
      <c r="D432" t="s">
        <v>1228</v>
      </c>
      <c r="E432">
        <v>7</v>
      </c>
      <c r="F432">
        <v>5</v>
      </c>
      <c r="G432">
        <v>18</v>
      </c>
      <c r="H432">
        <v>32</v>
      </c>
      <c r="I432">
        <f t="shared" si="6"/>
        <v>62</v>
      </c>
    </row>
    <row r="433" spans="1:9" x14ac:dyDescent="0.25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7</v>
      </c>
      <c r="G433">
        <v>15</v>
      </c>
      <c r="H433">
        <v>32</v>
      </c>
      <c r="I433">
        <f t="shared" si="6"/>
        <v>60</v>
      </c>
    </row>
    <row r="434" spans="1:9" x14ac:dyDescent="0.25">
      <c r="A434" s="4" t="s">
        <v>1152</v>
      </c>
      <c r="B434" t="s">
        <v>387</v>
      </c>
      <c r="C434" t="s">
        <v>384</v>
      </c>
      <c r="D434" t="s">
        <v>1229</v>
      </c>
      <c r="E434">
        <v>6</v>
      </c>
      <c r="F434">
        <v>4</v>
      </c>
      <c r="G434">
        <v>21</v>
      </c>
      <c r="H434">
        <v>32</v>
      </c>
      <c r="I434">
        <f t="shared" si="6"/>
        <v>63</v>
      </c>
    </row>
    <row r="435" spans="1:9" x14ac:dyDescent="0.25">
      <c r="A435" s="4" t="s">
        <v>1083</v>
      </c>
      <c r="B435" t="s">
        <v>74</v>
      </c>
      <c r="C435" t="s">
        <v>71</v>
      </c>
      <c r="D435" t="s">
        <v>1229</v>
      </c>
      <c r="E435">
        <v>8</v>
      </c>
      <c r="F435">
        <v>9</v>
      </c>
      <c r="G435">
        <v>27</v>
      </c>
      <c r="H435">
        <v>43</v>
      </c>
      <c r="I435">
        <f t="shared" si="6"/>
        <v>87</v>
      </c>
    </row>
    <row r="436" spans="1:9" x14ac:dyDescent="0.25">
      <c r="A436" s="4" t="s">
        <v>762</v>
      </c>
      <c r="B436" t="s">
        <v>7</v>
      </c>
      <c r="C436" t="s">
        <v>4</v>
      </c>
      <c r="D436" t="s">
        <v>1228</v>
      </c>
      <c r="E436">
        <v>7</v>
      </c>
      <c r="F436">
        <v>5</v>
      </c>
      <c r="G436">
        <v>25</v>
      </c>
      <c r="H436">
        <v>36</v>
      </c>
      <c r="I436">
        <f t="shared" si="6"/>
        <v>73</v>
      </c>
    </row>
    <row r="437" spans="1:9" x14ac:dyDescent="0.25">
      <c r="A437" s="4" t="s">
        <v>976</v>
      </c>
      <c r="B437" t="s">
        <v>572</v>
      </c>
      <c r="C437" t="s">
        <v>71</v>
      </c>
      <c r="D437" t="s">
        <v>1228</v>
      </c>
      <c r="E437">
        <v>7</v>
      </c>
      <c r="F437">
        <v>5</v>
      </c>
      <c r="G437">
        <v>18</v>
      </c>
      <c r="H437">
        <v>42</v>
      </c>
      <c r="I437">
        <f t="shared" si="6"/>
        <v>72</v>
      </c>
    </row>
    <row r="438" spans="1:9" x14ac:dyDescent="0.25">
      <c r="A438" s="4" t="s">
        <v>864</v>
      </c>
      <c r="B438" t="s">
        <v>307</v>
      </c>
      <c r="C438" t="s">
        <v>4</v>
      </c>
      <c r="D438" t="s">
        <v>1228</v>
      </c>
      <c r="E438">
        <v>8</v>
      </c>
      <c r="F438">
        <v>6</v>
      </c>
      <c r="G438">
        <v>20</v>
      </c>
      <c r="H438">
        <v>33</v>
      </c>
      <c r="I438">
        <f t="shared" si="6"/>
        <v>67</v>
      </c>
    </row>
    <row r="439" spans="1:9" x14ac:dyDescent="0.25">
      <c r="A439" s="4" t="s">
        <v>1061</v>
      </c>
      <c r="B439" t="s">
        <v>745</v>
      </c>
      <c r="C439" t="s">
        <v>4</v>
      </c>
      <c r="D439" t="s">
        <v>1229</v>
      </c>
      <c r="E439">
        <v>6</v>
      </c>
      <c r="F439">
        <v>5</v>
      </c>
      <c r="G439">
        <v>21</v>
      </c>
      <c r="H439">
        <v>34</v>
      </c>
      <c r="I439">
        <f t="shared" si="6"/>
        <v>66</v>
      </c>
    </row>
    <row r="440" spans="1:9" x14ac:dyDescent="0.25">
      <c r="A440" s="4" t="s">
        <v>1065</v>
      </c>
      <c r="B440" t="s">
        <v>753</v>
      </c>
      <c r="C440" t="s">
        <v>4</v>
      </c>
      <c r="D440" t="s">
        <v>1227</v>
      </c>
      <c r="E440">
        <v>4</v>
      </c>
      <c r="F440">
        <v>6</v>
      </c>
      <c r="G440">
        <v>15</v>
      </c>
      <c r="H440">
        <v>26</v>
      </c>
      <c r="I440">
        <f t="shared" si="6"/>
        <v>51</v>
      </c>
    </row>
    <row r="441" spans="1:9" x14ac:dyDescent="0.25">
      <c r="A441" s="4" t="s">
        <v>948</v>
      </c>
      <c r="B441" t="s">
        <v>494</v>
      </c>
      <c r="C441" t="s">
        <v>4</v>
      </c>
      <c r="D441" t="s">
        <v>1228</v>
      </c>
      <c r="E441">
        <v>5</v>
      </c>
      <c r="F441">
        <v>4</v>
      </c>
      <c r="G441">
        <v>11</v>
      </c>
      <c r="H441">
        <v>27</v>
      </c>
      <c r="I441">
        <f t="shared" si="6"/>
        <v>47</v>
      </c>
    </row>
    <row r="442" spans="1:9" x14ac:dyDescent="0.25">
      <c r="A442" s="4" t="s">
        <v>842</v>
      </c>
      <c r="B442" t="s">
        <v>243</v>
      </c>
      <c r="C442" t="s">
        <v>4</v>
      </c>
      <c r="D442" t="s">
        <v>1229</v>
      </c>
      <c r="E442">
        <v>5</v>
      </c>
      <c r="F442">
        <v>6</v>
      </c>
      <c r="G442">
        <v>12</v>
      </c>
      <c r="H442">
        <v>19</v>
      </c>
      <c r="I442">
        <f t="shared" si="6"/>
        <v>42</v>
      </c>
    </row>
    <row r="443" spans="1:9" x14ac:dyDescent="0.25">
      <c r="A443" s="4" t="s">
        <v>978</v>
      </c>
      <c r="B443" t="s">
        <v>576</v>
      </c>
      <c r="C443" t="s">
        <v>286</v>
      </c>
      <c r="D443" t="s">
        <v>1228</v>
      </c>
      <c r="E443">
        <v>4</v>
      </c>
      <c r="F443">
        <v>6</v>
      </c>
      <c r="G443">
        <v>14</v>
      </c>
      <c r="H443">
        <v>16</v>
      </c>
      <c r="I443">
        <f t="shared" si="6"/>
        <v>40</v>
      </c>
    </row>
    <row r="444" spans="1:9" x14ac:dyDescent="0.25">
      <c r="A444" s="4" t="s">
        <v>814</v>
      </c>
      <c r="B444" t="s">
        <v>173</v>
      </c>
      <c r="C444" t="s">
        <v>4</v>
      </c>
      <c r="D444" t="s">
        <v>1226</v>
      </c>
      <c r="E444">
        <v>5</v>
      </c>
      <c r="F444">
        <v>3</v>
      </c>
      <c r="G444">
        <v>11</v>
      </c>
      <c r="H444">
        <v>19</v>
      </c>
      <c r="I444">
        <f t="shared" si="6"/>
        <v>38</v>
      </c>
    </row>
    <row r="445" spans="1:9" x14ac:dyDescent="0.25">
      <c r="A445" s="4" t="s">
        <v>1130</v>
      </c>
      <c r="B445" t="s">
        <v>288</v>
      </c>
      <c r="C445" t="s">
        <v>286</v>
      </c>
      <c r="D445" t="s">
        <v>1227</v>
      </c>
      <c r="E445">
        <v>4</v>
      </c>
      <c r="F445">
        <v>4</v>
      </c>
      <c r="G445">
        <v>14</v>
      </c>
      <c r="H445">
        <v>11</v>
      </c>
      <c r="I445">
        <f t="shared" si="6"/>
        <v>33</v>
      </c>
    </row>
    <row r="446" spans="1:9" x14ac:dyDescent="0.25">
      <c r="A446" s="4" t="s">
        <v>834</v>
      </c>
      <c r="B446" t="s">
        <v>226</v>
      </c>
      <c r="C446" t="s">
        <v>4</v>
      </c>
      <c r="D446" t="s">
        <v>1226</v>
      </c>
      <c r="E446">
        <v>3</v>
      </c>
      <c r="F446">
        <v>2</v>
      </c>
      <c r="G446">
        <v>13</v>
      </c>
      <c r="H446">
        <v>9</v>
      </c>
      <c r="I446">
        <f t="shared" si="6"/>
        <v>27</v>
      </c>
    </row>
    <row r="447" spans="1:9" x14ac:dyDescent="0.25">
      <c r="A447" s="4" t="s">
        <v>1216</v>
      </c>
      <c r="B447" t="s">
        <v>719</v>
      </c>
      <c r="C447" t="s">
        <v>71</v>
      </c>
      <c r="D447" t="s">
        <v>1227</v>
      </c>
      <c r="E447">
        <v>3</v>
      </c>
      <c r="F447">
        <v>4</v>
      </c>
      <c r="G447">
        <v>11</v>
      </c>
      <c r="H447">
        <v>9</v>
      </c>
      <c r="I447">
        <f t="shared" si="6"/>
        <v>27</v>
      </c>
    </row>
    <row r="448" spans="1:9" x14ac:dyDescent="0.25">
      <c r="A448" s="4" t="s">
        <v>1167</v>
      </c>
      <c r="B448" t="s">
        <v>482</v>
      </c>
      <c r="C448" t="s">
        <v>481</v>
      </c>
      <c r="D448" t="s">
        <v>1228</v>
      </c>
      <c r="E448">
        <v>10</v>
      </c>
      <c r="F448">
        <v>10</v>
      </c>
      <c r="G448">
        <v>30</v>
      </c>
      <c r="H448">
        <v>47</v>
      </c>
      <c r="I448">
        <f t="shared" si="6"/>
        <v>97</v>
      </c>
    </row>
    <row r="449" spans="1:9" x14ac:dyDescent="0.25">
      <c r="A449" s="4" t="s">
        <v>1008</v>
      </c>
      <c r="B449" t="s">
        <v>645</v>
      </c>
      <c r="C449" t="s">
        <v>481</v>
      </c>
      <c r="D449" t="s">
        <v>1229</v>
      </c>
      <c r="E449">
        <v>4</v>
      </c>
      <c r="F449">
        <v>5</v>
      </c>
      <c r="G449">
        <v>15</v>
      </c>
      <c r="H449">
        <v>30</v>
      </c>
      <c r="I449">
        <f t="shared" si="6"/>
        <v>54</v>
      </c>
    </row>
    <row r="450" spans="1:9" x14ac:dyDescent="0.25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5</v>
      </c>
      <c r="G450">
        <v>14</v>
      </c>
      <c r="H450">
        <v>27</v>
      </c>
      <c r="I450">
        <f t="shared" si="6"/>
        <v>50</v>
      </c>
    </row>
    <row r="451" spans="1:9" x14ac:dyDescent="0.25">
      <c r="A451" s="4" t="s">
        <v>1224</v>
      </c>
      <c r="B451" t="s">
        <v>754</v>
      </c>
      <c r="C451" t="s">
        <v>565</v>
      </c>
      <c r="D451" t="s">
        <v>1229</v>
      </c>
      <c r="E451">
        <v>5</v>
      </c>
      <c r="F451">
        <v>3</v>
      </c>
      <c r="G451">
        <v>14</v>
      </c>
      <c r="H451">
        <v>25</v>
      </c>
      <c r="I451">
        <f t="shared" si="6"/>
        <v>47</v>
      </c>
    </row>
    <row r="452" spans="1:9" x14ac:dyDescent="0.25">
      <c r="A452" s="4" t="s">
        <v>960</v>
      </c>
      <c r="B452" t="s">
        <v>523</v>
      </c>
      <c r="C452" t="s">
        <v>522</v>
      </c>
      <c r="D452" t="s">
        <v>1227</v>
      </c>
      <c r="E452">
        <v>5</v>
      </c>
      <c r="F452">
        <v>3</v>
      </c>
      <c r="G452">
        <v>15</v>
      </c>
      <c r="H452">
        <v>18</v>
      </c>
      <c r="I452">
        <f t="shared" ref="I452:I465" si="7">SUM(E452:H452)</f>
        <v>41</v>
      </c>
    </row>
    <row r="453" spans="1:9" x14ac:dyDescent="0.25">
      <c r="A453" s="4" t="s">
        <v>1062</v>
      </c>
      <c r="B453" t="s">
        <v>747</v>
      </c>
      <c r="C453" t="s">
        <v>522</v>
      </c>
      <c r="D453" t="s">
        <v>1226</v>
      </c>
      <c r="E453">
        <v>3</v>
      </c>
      <c r="F453">
        <v>5</v>
      </c>
      <c r="G453">
        <v>12</v>
      </c>
      <c r="H453">
        <v>21</v>
      </c>
      <c r="I453">
        <f t="shared" si="7"/>
        <v>41</v>
      </c>
    </row>
    <row r="454" spans="1:9" x14ac:dyDescent="0.25">
      <c r="A454" s="4" t="s">
        <v>1021</v>
      </c>
      <c r="B454" t="s">
        <v>670</v>
      </c>
      <c r="C454" t="s">
        <v>671</v>
      </c>
      <c r="D454" t="s">
        <v>1226</v>
      </c>
      <c r="E454">
        <v>5</v>
      </c>
      <c r="F454">
        <v>3</v>
      </c>
      <c r="G454">
        <v>16</v>
      </c>
      <c r="H454">
        <v>24</v>
      </c>
      <c r="I454">
        <f t="shared" si="7"/>
        <v>48</v>
      </c>
    </row>
    <row r="455" spans="1:9" x14ac:dyDescent="0.25">
      <c r="A455" s="4" t="s">
        <v>1073</v>
      </c>
      <c r="B455" t="s">
        <v>37</v>
      </c>
      <c r="C455" t="s">
        <v>34</v>
      </c>
      <c r="D455" t="s">
        <v>1226</v>
      </c>
      <c r="E455">
        <v>5</v>
      </c>
      <c r="F455">
        <v>5</v>
      </c>
      <c r="G455">
        <v>11</v>
      </c>
      <c r="H455">
        <v>21</v>
      </c>
      <c r="I455">
        <f t="shared" si="7"/>
        <v>42</v>
      </c>
    </row>
    <row r="456" spans="1:9" x14ac:dyDescent="0.25">
      <c r="A456" s="4" t="s">
        <v>819</v>
      </c>
      <c r="B456" t="s">
        <v>185</v>
      </c>
      <c r="C456" t="s">
        <v>182</v>
      </c>
      <c r="D456" t="s">
        <v>1229</v>
      </c>
      <c r="E456">
        <v>9</v>
      </c>
      <c r="F456">
        <v>10</v>
      </c>
      <c r="G456">
        <v>23</v>
      </c>
      <c r="H456">
        <v>47</v>
      </c>
      <c r="I456">
        <f t="shared" si="7"/>
        <v>89</v>
      </c>
    </row>
    <row r="457" spans="1:9" x14ac:dyDescent="0.25">
      <c r="A457" s="4" t="s">
        <v>1047</v>
      </c>
      <c r="B457" t="s">
        <v>716</v>
      </c>
      <c r="C457" t="s">
        <v>717</v>
      </c>
      <c r="D457" t="s">
        <v>1227</v>
      </c>
      <c r="E457">
        <v>10</v>
      </c>
      <c r="F457">
        <v>10</v>
      </c>
      <c r="G457">
        <v>26</v>
      </c>
      <c r="H457">
        <v>50</v>
      </c>
      <c r="I457">
        <f t="shared" si="7"/>
        <v>96</v>
      </c>
    </row>
    <row r="458" spans="1:9" x14ac:dyDescent="0.25">
      <c r="A458" s="4" t="s">
        <v>1204</v>
      </c>
      <c r="B458" t="s">
        <v>652</v>
      </c>
      <c r="C458" t="s">
        <v>656</v>
      </c>
      <c r="D458" t="s">
        <v>1229</v>
      </c>
      <c r="E458">
        <v>6</v>
      </c>
      <c r="F458">
        <v>5</v>
      </c>
      <c r="G458">
        <v>21</v>
      </c>
      <c r="H458">
        <v>33</v>
      </c>
      <c r="I458">
        <f t="shared" si="7"/>
        <v>65</v>
      </c>
    </row>
    <row r="459" spans="1:9" x14ac:dyDescent="0.25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6</v>
      </c>
      <c r="G459">
        <v>16</v>
      </c>
      <c r="H459">
        <v>39</v>
      </c>
      <c r="I459">
        <f t="shared" si="7"/>
        <v>67</v>
      </c>
    </row>
    <row r="460" spans="1:9" x14ac:dyDescent="0.25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4</v>
      </c>
      <c r="G460">
        <v>16</v>
      </c>
      <c r="H460">
        <v>36</v>
      </c>
      <c r="I460">
        <f t="shared" si="7"/>
        <v>62</v>
      </c>
    </row>
    <row r="461" spans="1:9" x14ac:dyDescent="0.25">
      <c r="A461" s="4" t="s">
        <v>1217</v>
      </c>
      <c r="B461" t="s">
        <v>720</v>
      </c>
      <c r="C461" t="s">
        <v>721</v>
      </c>
      <c r="D461" t="s">
        <v>1229</v>
      </c>
      <c r="E461">
        <v>7</v>
      </c>
      <c r="F461">
        <v>7</v>
      </c>
      <c r="G461">
        <v>18</v>
      </c>
      <c r="H461">
        <v>25</v>
      </c>
      <c r="I461">
        <f t="shared" si="7"/>
        <v>57</v>
      </c>
    </row>
    <row r="462" spans="1:9" x14ac:dyDescent="0.25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9</v>
      </c>
      <c r="G462">
        <v>17</v>
      </c>
      <c r="H462">
        <v>34</v>
      </c>
      <c r="I462">
        <f t="shared" si="7"/>
        <v>67</v>
      </c>
    </row>
    <row r="463" spans="1:9" x14ac:dyDescent="0.25">
      <c r="A463" s="4" t="s">
        <v>968</v>
      </c>
      <c r="B463" t="s">
        <v>81</v>
      </c>
      <c r="C463" t="s">
        <v>545</v>
      </c>
      <c r="D463" t="s">
        <v>1227</v>
      </c>
      <c r="E463">
        <v>7</v>
      </c>
      <c r="F463">
        <v>6</v>
      </c>
      <c r="G463">
        <v>19</v>
      </c>
      <c r="H463">
        <v>34</v>
      </c>
      <c r="I463">
        <f t="shared" si="7"/>
        <v>66</v>
      </c>
    </row>
    <row r="464" spans="1:9" x14ac:dyDescent="0.25">
      <c r="A464" s="4" t="s">
        <v>1080</v>
      </c>
      <c r="B464" t="s">
        <v>62</v>
      </c>
      <c r="C464" t="s">
        <v>59</v>
      </c>
      <c r="D464" t="s">
        <v>1228</v>
      </c>
      <c r="E464">
        <v>8</v>
      </c>
      <c r="F464">
        <v>10</v>
      </c>
      <c r="G464">
        <v>28</v>
      </c>
      <c r="H464">
        <v>36</v>
      </c>
      <c r="I464">
        <f t="shared" si="7"/>
        <v>82</v>
      </c>
    </row>
    <row r="465" spans="1:9" x14ac:dyDescent="0.2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7</v>
      </c>
      <c r="G465">
        <v>20</v>
      </c>
      <c r="H465">
        <v>31</v>
      </c>
      <c r="I465">
        <f t="shared" si="7"/>
        <v>66</v>
      </c>
    </row>
  </sheetData>
  <sortState xmlns:xlrd2="http://schemas.microsoft.com/office/spreadsheetml/2017/richdata2" ref="A4:I465">
    <sortCondition ref="C4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77"/>
  <sheetViews>
    <sheetView workbookViewId="0">
      <selection activeCell="A2" sqref="A2:A77"/>
    </sheetView>
  </sheetViews>
  <sheetFormatPr defaultRowHeight="15" x14ac:dyDescent="0.25"/>
  <cols>
    <col min="1" max="1" width="12.7109375" customWidth="1"/>
    <col min="2" max="2" width="12.140625" customWidth="1"/>
  </cols>
  <sheetData>
    <row r="1" spans="1:2" ht="15.75" thickBot="1" x14ac:dyDescent="0.3">
      <c r="A1" s="2" t="s">
        <v>756</v>
      </c>
      <c r="B1" s="2" t="s">
        <v>1267</v>
      </c>
    </row>
    <row r="2" spans="1:2" x14ac:dyDescent="0.25">
      <c r="A2" t="s">
        <v>765</v>
      </c>
      <c r="B2" s="10">
        <v>42775</v>
      </c>
    </row>
    <row r="3" spans="1:2" x14ac:dyDescent="0.25">
      <c r="A3" t="s">
        <v>1174</v>
      </c>
      <c r="B3" s="10">
        <v>42778</v>
      </c>
    </row>
    <row r="4" spans="1:2" x14ac:dyDescent="0.25">
      <c r="A4" t="s">
        <v>1037</v>
      </c>
      <c r="B4" s="10">
        <v>42778</v>
      </c>
    </row>
    <row r="5" spans="1:2" x14ac:dyDescent="0.25">
      <c r="A5" t="s">
        <v>777</v>
      </c>
      <c r="B5" s="10">
        <v>42779</v>
      </c>
    </row>
    <row r="6" spans="1:2" x14ac:dyDescent="0.25">
      <c r="A6" t="s">
        <v>833</v>
      </c>
      <c r="B6" s="10">
        <v>42781</v>
      </c>
    </row>
    <row r="7" spans="1:2" x14ac:dyDescent="0.25">
      <c r="A7" t="s">
        <v>768</v>
      </c>
      <c r="B7" s="10">
        <v>42781</v>
      </c>
    </row>
    <row r="8" spans="1:2" x14ac:dyDescent="0.25">
      <c r="A8" t="s">
        <v>1197</v>
      </c>
      <c r="B8" s="10">
        <v>42782</v>
      </c>
    </row>
    <row r="9" spans="1:2" x14ac:dyDescent="0.25">
      <c r="A9" t="s">
        <v>1210</v>
      </c>
      <c r="B9" s="10">
        <v>42783</v>
      </c>
    </row>
    <row r="10" spans="1:2" x14ac:dyDescent="0.25">
      <c r="A10" t="s">
        <v>766</v>
      </c>
      <c r="B10" s="10">
        <v>42783</v>
      </c>
    </row>
    <row r="11" spans="1:2" x14ac:dyDescent="0.25">
      <c r="A11" t="s">
        <v>1219</v>
      </c>
      <c r="B11" s="10">
        <v>42784</v>
      </c>
    </row>
    <row r="12" spans="1:2" x14ac:dyDescent="0.25">
      <c r="A12" t="s">
        <v>820</v>
      </c>
      <c r="B12" s="10">
        <v>42786</v>
      </c>
    </row>
    <row r="13" spans="1:2" x14ac:dyDescent="0.25">
      <c r="A13" t="s">
        <v>830</v>
      </c>
      <c r="B13" s="10">
        <v>42786</v>
      </c>
    </row>
    <row r="14" spans="1:2" x14ac:dyDescent="0.25">
      <c r="A14" s="4" t="s">
        <v>1081</v>
      </c>
      <c r="B14" s="10">
        <v>42786</v>
      </c>
    </row>
    <row r="15" spans="1:2" x14ac:dyDescent="0.25">
      <c r="A15" t="s">
        <v>917</v>
      </c>
      <c r="B15" s="10">
        <v>42789</v>
      </c>
    </row>
    <row r="16" spans="1:2" x14ac:dyDescent="0.25">
      <c r="A16" t="s">
        <v>833</v>
      </c>
      <c r="B16" s="10">
        <v>42789</v>
      </c>
    </row>
    <row r="17" spans="1:2" x14ac:dyDescent="0.25">
      <c r="A17" t="s">
        <v>1197</v>
      </c>
      <c r="B17" s="10">
        <v>42789</v>
      </c>
    </row>
    <row r="18" spans="1:2" x14ac:dyDescent="0.25">
      <c r="A18" t="s">
        <v>1219</v>
      </c>
      <c r="B18" s="10">
        <v>42792</v>
      </c>
    </row>
    <row r="19" spans="1:2" x14ac:dyDescent="0.25">
      <c r="A19" t="s">
        <v>1049</v>
      </c>
      <c r="B19" s="10">
        <v>42792</v>
      </c>
    </row>
    <row r="20" spans="1:2" x14ac:dyDescent="0.25">
      <c r="A20" t="s">
        <v>891</v>
      </c>
      <c r="B20" s="10">
        <v>42793</v>
      </c>
    </row>
    <row r="21" spans="1:2" x14ac:dyDescent="0.25">
      <c r="A21" t="s">
        <v>891</v>
      </c>
      <c r="B21" s="10">
        <v>42793</v>
      </c>
    </row>
    <row r="22" spans="1:2" x14ac:dyDescent="0.25">
      <c r="A22" t="s">
        <v>1197</v>
      </c>
      <c r="B22" s="10">
        <v>42794</v>
      </c>
    </row>
    <row r="23" spans="1:2" x14ac:dyDescent="0.25">
      <c r="A23" t="s">
        <v>765</v>
      </c>
      <c r="B23" s="10">
        <v>42795</v>
      </c>
    </row>
    <row r="24" spans="1:2" x14ac:dyDescent="0.25">
      <c r="A24" t="s">
        <v>765</v>
      </c>
      <c r="B24" s="10">
        <v>42795</v>
      </c>
    </row>
    <row r="25" spans="1:2" x14ac:dyDescent="0.25">
      <c r="A25" t="s">
        <v>1087</v>
      </c>
      <c r="B25" s="10">
        <v>42795</v>
      </c>
    </row>
    <row r="26" spans="1:2" x14ac:dyDescent="0.25">
      <c r="A26" t="s">
        <v>1087</v>
      </c>
      <c r="B26" s="10">
        <v>42797</v>
      </c>
    </row>
    <row r="27" spans="1:2" x14ac:dyDescent="0.25">
      <c r="A27" t="s">
        <v>1197</v>
      </c>
      <c r="B27" s="10">
        <v>42798</v>
      </c>
    </row>
    <row r="28" spans="1:2" x14ac:dyDescent="0.25">
      <c r="A28" t="s">
        <v>833</v>
      </c>
      <c r="B28" s="10">
        <v>42799</v>
      </c>
    </row>
    <row r="29" spans="1:2" x14ac:dyDescent="0.25">
      <c r="A29" t="s">
        <v>917</v>
      </c>
      <c r="B29" s="10">
        <v>42799</v>
      </c>
    </row>
    <row r="30" spans="1:2" x14ac:dyDescent="0.25">
      <c r="A30" t="s">
        <v>1105</v>
      </c>
      <c r="B30" s="10">
        <v>42800</v>
      </c>
    </row>
    <row r="31" spans="1:2" x14ac:dyDescent="0.25">
      <c r="A31" t="s">
        <v>1210</v>
      </c>
      <c r="B31" s="10">
        <v>42801</v>
      </c>
    </row>
    <row r="32" spans="1:2" x14ac:dyDescent="0.25">
      <c r="A32" t="s">
        <v>1194</v>
      </c>
      <c r="B32" s="10">
        <v>42801</v>
      </c>
    </row>
    <row r="33" spans="1:2" x14ac:dyDescent="0.25">
      <c r="A33" t="s">
        <v>1210</v>
      </c>
      <c r="B33" s="10">
        <v>42801</v>
      </c>
    </row>
    <row r="34" spans="1:2" x14ac:dyDescent="0.25">
      <c r="A34" t="s">
        <v>820</v>
      </c>
      <c r="B34" s="10">
        <v>42801</v>
      </c>
    </row>
    <row r="35" spans="1:2" x14ac:dyDescent="0.25">
      <c r="A35" t="s">
        <v>766</v>
      </c>
      <c r="B35" s="10">
        <v>42801</v>
      </c>
    </row>
    <row r="36" spans="1:2" x14ac:dyDescent="0.25">
      <c r="A36" t="s">
        <v>766</v>
      </c>
      <c r="B36" s="10">
        <v>42802</v>
      </c>
    </row>
    <row r="37" spans="1:2" x14ac:dyDescent="0.25">
      <c r="A37" t="s">
        <v>1020</v>
      </c>
      <c r="B37" s="10">
        <v>42802</v>
      </c>
    </row>
    <row r="38" spans="1:2" x14ac:dyDescent="0.25">
      <c r="A38" t="s">
        <v>1105</v>
      </c>
      <c r="B38" s="10">
        <v>42803</v>
      </c>
    </row>
    <row r="39" spans="1:2" x14ac:dyDescent="0.25">
      <c r="A39" t="s">
        <v>820</v>
      </c>
      <c r="B39" s="10">
        <v>42804</v>
      </c>
    </row>
    <row r="40" spans="1:2" x14ac:dyDescent="0.25">
      <c r="A40" t="s">
        <v>1219</v>
      </c>
      <c r="B40" s="10">
        <v>42804</v>
      </c>
    </row>
    <row r="41" spans="1:2" x14ac:dyDescent="0.25">
      <c r="A41" t="s">
        <v>1219</v>
      </c>
      <c r="B41" s="10">
        <v>42806</v>
      </c>
    </row>
    <row r="42" spans="1:2" x14ac:dyDescent="0.25">
      <c r="A42" t="s">
        <v>1197</v>
      </c>
      <c r="B42" s="10">
        <v>42808</v>
      </c>
    </row>
    <row r="43" spans="1:2" x14ac:dyDescent="0.25">
      <c r="A43" t="s">
        <v>1219</v>
      </c>
      <c r="B43" s="10">
        <v>42809</v>
      </c>
    </row>
    <row r="44" spans="1:2" x14ac:dyDescent="0.25">
      <c r="A44" t="s">
        <v>1020</v>
      </c>
      <c r="B44" s="10">
        <v>42810</v>
      </c>
    </row>
    <row r="45" spans="1:2" x14ac:dyDescent="0.25">
      <c r="A45" t="s">
        <v>777</v>
      </c>
      <c r="B45" s="10">
        <v>42811</v>
      </c>
    </row>
    <row r="46" spans="1:2" x14ac:dyDescent="0.25">
      <c r="A46" t="s">
        <v>766</v>
      </c>
      <c r="B46" s="10">
        <v>42811</v>
      </c>
    </row>
    <row r="47" spans="1:2" x14ac:dyDescent="0.25">
      <c r="A47" t="s">
        <v>933</v>
      </c>
      <c r="B47" s="10">
        <v>42811</v>
      </c>
    </row>
    <row r="48" spans="1:2" x14ac:dyDescent="0.25">
      <c r="A48" t="s">
        <v>833</v>
      </c>
      <c r="B48" s="10">
        <v>42813</v>
      </c>
    </row>
    <row r="49" spans="1:2" x14ac:dyDescent="0.25">
      <c r="A49" t="s">
        <v>777</v>
      </c>
      <c r="B49" s="10">
        <v>42813</v>
      </c>
    </row>
    <row r="50" spans="1:2" x14ac:dyDescent="0.25">
      <c r="A50" t="s">
        <v>1049</v>
      </c>
      <c r="B50" s="10">
        <v>42814</v>
      </c>
    </row>
    <row r="51" spans="1:2" x14ac:dyDescent="0.25">
      <c r="A51" t="s">
        <v>933</v>
      </c>
      <c r="B51" s="10">
        <v>42814</v>
      </c>
    </row>
    <row r="52" spans="1:2" x14ac:dyDescent="0.25">
      <c r="A52" t="s">
        <v>1037</v>
      </c>
      <c r="B52" s="10">
        <v>42817</v>
      </c>
    </row>
    <row r="53" spans="1:2" x14ac:dyDescent="0.25">
      <c r="A53" t="s">
        <v>1197</v>
      </c>
      <c r="B53" s="10">
        <v>42818</v>
      </c>
    </row>
    <row r="54" spans="1:2" x14ac:dyDescent="0.25">
      <c r="A54" t="s">
        <v>942</v>
      </c>
      <c r="B54" s="10">
        <v>42818</v>
      </c>
    </row>
    <row r="55" spans="1:2" x14ac:dyDescent="0.25">
      <c r="A55" t="s">
        <v>820</v>
      </c>
      <c r="B55" s="10">
        <v>42818</v>
      </c>
    </row>
    <row r="56" spans="1:2" x14ac:dyDescent="0.25">
      <c r="A56" t="s">
        <v>1049</v>
      </c>
      <c r="B56" s="10">
        <v>42819</v>
      </c>
    </row>
    <row r="57" spans="1:2" x14ac:dyDescent="0.25">
      <c r="A57" t="s">
        <v>1219</v>
      </c>
      <c r="B57" s="10">
        <v>42820</v>
      </c>
    </row>
    <row r="58" spans="1:2" x14ac:dyDescent="0.25">
      <c r="A58" t="s">
        <v>942</v>
      </c>
      <c r="B58" s="10">
        <v>42821</v>
      </c>
    </row>
    <row r="59" spans="1:2" x14ac:dyDescent="0.25">
      <c r="A59" t="s">
        <v>891</v>
      </c>
      <c r="B59" s="10">
        <v>42823</v>
      </c>
    </row>
    <row r="60" spans="1:2" x14ac:dyDescent="0.25">
      <c r="A60" t="s">
        <v>1174</v>
      </c>
      <c r="B60" s="10">
        <v>42825</v>
      </c>
    </row>
    <row r="61" spans="1:2" x14ac:dyDescent="0.25">
      <c r="A61" t="s">
        <v>1087</v>
      </c>
      <c r="B61" s="10">
        <v>42827</v>
      </c>
    </row>
    <row r="62" spans="1:2" x14ac:dyDescent="0.25">
      <c r="A62" t="s">
        <v>989</v>
      </c>
      <c r="B62" s="10">
        <v>42828</v>
      </c>
    </row>
    <row r="63" spans="1:2" x14ac:dyDescent="0.25">
      <c r="A63" t="s">
        <v>777</v>
      </c>
      <c r="B63" s="10">
        <v>42829</v>
      </c>
    </row>
    <row r="64" spans="1:2" x14ac:dyDescent="0.25">
      <c r="A64" t="s">
        <v>1105</v>
      </c>
      <c r="B64" s="10">
        <v>42829</v>
      </c>
    </row>
    <row r="65" spans="1:2" x14ac:dyDescent="0.25">
      <c r="A65" t="s">
        <v>1037</v>
      </c>
      <c r="B65" s="10">
        <v>42831</v>
      </c>
    </row>
    <row r="66" spans="1:2" x14ac:dyDescent="0.25">
      <c r="A66" t="s">
        <v>765</v>
      </c>
      <c r="B66" s="10">
        <v>42832</v>
      </c>
    </row>
    <row r="67" spans="1:2" x14ac:dyDescent="0.25">
      <c r="A67" t="s">
        <v>1049</v>
      </c>
      <c r="B67" s="10">
        <v>42832</v>
      </c>
    </row>
    <row r="68" spans="1:2" x14ac:dyDescent="0.25">
      <c r="A68" t="s">
        <v>1020</v>
      </c>
      <c r="B68" s="10">
        <v>42832</v>
      </c>
    </row>
    <row r="69" spans="1:2" x14ac:dyDescent="0.25">
      <c r="A69" t="s">
        <v>766</v>
      </c>
      <c r="B69" s="10">
        <v>42832</v>
      </c>
    </row>
    <row r="70" spans="1:2" x14ac:dyDescent="0.25">
      <c r="A70" t="s">
        <v>989</v>
      </c>
      <c r="B70" s="10">
        <v>42833</v>
      </c>
    </row>
    <row r="71" spans="1:2" x14ac:dyDescent="0.25">
      <c r="A71" t="s">
        <v>766</v>
      </c>
      <c r="B71" s="10">
        <v>42834</v>
      </c>
    </row>
    <row r="72" spans="1:2" x14ac:dyDescent="0.25">
      <c r="A72" t="s">
        <v>982</v>
      </c>
      <c r="B72" s="10">
        <v>42835</v>
      </c>
    </row>
    <row r="73" spans="1:2" x14ac:dyDescent="0.25">
      <c r="A73" t="s">
        <v>777</v>
      </c>
      <c r="B73" s="10">
        <v>42837</v>
      </c>
    </row>
    <row r="74" spans="1:2" x14ac:dyDescent="0.25">
      <c r="A74" t="s">
        <v>777</v>
      </c>
      <c r="B74" s="10">
        <v>42838</v>
      </c>
    </row>
    <row r="75" spans="1:2" x14ac:dyDescent="0.25">
      <c r="A75" t="s">
        <v>1210</v>
      </c>
      <c r="B75" s="10">
        <v>42839</v>
      </c>
    </row>
    <row r="76" spans="1:2" x14ac:dyDescent="0.25">
      <c r="A76" t="s">
        <v>989</v>
      </c>
      <c r="B76" s="10">
        <v>42839</v>
      </c>
    </row>
    <row r="77" spans="1:2" x14ac:dyDescent="0.25">
      <c r="A77" t="s">
        <v>1174</v>
      </c>
      <c r="B77" s="10">
        <v>42840</v>
      </c>
    </row>
  </sheetData>
  <sortState xmlns:xlrd2="http://schemas.microsoft.com/office/spreadsheetml/2017/richdata2" ref="A2:B77">
    <sortCondition ref="B50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73"/>
  <sheetViews>
    <sheetView workbookViewId="0"/>
  </sheetViews>
  <sheetFormatPr defaultRowHeight="15" x14ac:dyDescent="0.25"/>
  <cols>
    <col min="1" max="1" width="12.7109375" customWidth="1"/>
    <col min="2" max="2" width="12.140625" customWidth="1"/>
  </cols>
  <sheetData>
    <row r="1" spans="1:2" ht="15.75" thickBot="1" x14ac:dyDescent="0.3">
      <c r="A1" s="2" t="s">
        <v>756</v>
      </c>
      <c r="B1" s="2" t="s">
        <v>1267</v>
      </c>
    </row>
    <row r="2" spans="1:2" x14ac:dyDescent="0.25">
      <c r="A2" t="s">
        <v>1087</v>
      </c>
      <c r="B2" s="10">
        <v>42856</v>
      </c>
    </row>
    <row r="3" spans="1:2" x14ac:dyDescent="0.25">
      <c r="A3" t="s">
        <v>933</v>
      </c>
      <c r="B3" s="10">
        <v>42856</v>
      </c>
    </row>
    <row r="4" spans="1:2" x14ac:dyDescent="0.25">
      <c r="A4" t="s">
        <v>989</v>
      </c>
      <c r="B4" s="10">
        <v>42856</v>
      </c>
    </row>
    <row r="5" spans="1:2" x14ac:dyDescent="0.25">
      <c r="A5" t="s">
        <v>1170</v>
      </c>
      <c r="B5" s="10">
        <v>42857</v>
      </c>
    </row>
    <row r="6" spans="1:2" x14ac:dyDescent="0.25">
      <c r="A6" t="s">
        <v>1049</v>
      </c>
      <c r="B6" s="10">
        <v>42858</v>
      </c>
    </row>
    <row r="7" spans="1:2" x14ac:dyDescent="0.25">
      <c r="A7" t="s">
        <v>1196</v>
      </c>
      <c r="B7" s="10">
        <v>42858</v>
      </c>
    </row>
    <row r="8" spans="1:2" x14ac:dyDescent="0.25">
      <c r="A8" t="s">
        <v>917</v>
      </c>
      <c r="B8" s="10">
        <v>42858</v>
      </c>
    </row>
    <row r="9" spans="1:2" x14ac:dyDescent="0.25">
      <c r="A9" t="s">
        <v>766</v>
      </c>
      <c r="B9" s="10">
        <v>42859</v>
      </c>
    </row>
    <row r="10" spans="1:2" x14ac:dyDescent="0.25">
      <c r="A10" t="s">
        <v>1219</v>
      </c>
      <c r="B10" s="10">
        <v>42860</v>
      </c>
    </row>
    <row r="11" spans="1:2" x14ac:dyDescent="0.25">
      <c r="A11" t="s">
        <v>891</v>
      </c>
      <c r="B11" s="10">
        <v>42860</v>
      </c>
    </row>
    <row r="12" spans="1:2" x14ac:dyDescent="0.25">
      <c r="A12" t="s">
        <v>891</v>
      </c>
      <c r="B12" s="10">
        <v>42861</v>
      </c>
    </row>
    <row r="13" spans="1:2" x14ac:dyDescent="0.25">
      <c r="A13" t="s">
        <v>830</v>
      </c>
      <c r="B13" s="10">
        <v>42861</v>
      </c>
    </row>
    <row r="14" spans="1:2" x14ac:dyDescent="0.25">
      <c r="A14" t="s">
        <v>942</v>
      </c>
      <c r="B14" s="10">
        <v>42861</v>
      </c>
    </row>
    <row r="15" spans="1:2" x14ac:dyDescent="0.25">
      <c r="A15" t="s">
        <v>1194</v>
      </c>
      <c r="B15" s="10">
        <v>42861</v>
      </c>
    </row>
    <row r="16" spans="1:2" x14ac:dyDescent="0.25">
      <c r="A16" t="s">
        <v>989</v>
      </c>
      <c r="B16" s="10">
        <v>42863</v>
      </c>
    </row>
    <row r="17" spans="1:2" x14ac:dyDescent="0.25">
      <c r="A17" t="s">
        <v>1105</v>
      </c>
      <c r="B17" s="10">
        <v>42865</v>
      </c>
    </row>
    <row r="18" spans="1:2" x14ac:dyDescent="0.25">
      <c r="A18" t="s">
        <v>1197</v>
      </c>
      <c r="B18" s="10">
        <v>42865</v>
      </c>
    </row>
    <row r="19" spans="1:2" x14ac:dyDescent="0.25">
      <c r="A19" t="s">
        <v>982</v>
      </c>
      <c r="B19" s="10">
        <v>42865</v>
      </c>
    </row>
    <row r="20" spans="1:2" x14ac:dyDescent="0.25">
      <c r="A20" t="s">
        <v>1020</v>
      </c>
      <c r="B20" s="10">
        <v>42866</v>
      </c>
    </row>
    <row r="21" spans="1:2" x14ac:dyDescent="0.25">
      <c r="A21" t="s">
        <v>989</v>
      </c>
      <c r="B21" s="10">
        <v>42867</v>
      </c>
    </row>
    <row r="22" spans="1:2" x14ac:dyDescent="0.25">
      <c r="A22" t="s">
        <v>933</v>
      </c>
      <c r="B22" s="10">
        <v>42867</v>
      </c>
    </row>
    <row r="23" spans="1:2" x14ac:dyDescent="0.25">
      <c r="A23" t="s">
        <v>933</v>
      </c>
      <c r="B23" s="10">
        <v>42868</v>
      </c>
    </row>
    <row r="24" spans="1:2" x14ac:dyDescent="0.25">
      <c r="A24" t="s">
        <v>933</v>
      </c>
      <c r="B24" s="10">
        <v>42869</v>
      </c>
    </row>
    <row r="25" spans="1:2" x14ac:dyDescent="0.25">
      <c r="A25" t="s">
        <v>1170</v>
      </c>
      <c r="B25" s="10">
        <v>42870</v>
      </c>
    </row>
    <row r="26" spans="1:2" x14ac:dyDescent="0.25">
      <c r="A26" t="s">
        <v>1105</v>
      </c>
      <c r="B26" s="10">
        <v>42871</v>
      </c>
    </row>
    <row r="27" spans="1:2" x14ac:dyDescent="0.25">
      <c r="A27" t="s">
        <v>1194</v>
      </c>
      <c r="B27" s="10">
        <v>42871</v>
      </c>
    </row>
    <row r="28" spans="1:2" x14ac:dyDescent="0.25">
      <c r="A28" t="s">
        <v>833</v>
      </c>
      <c r="B28" s="10">
        <v>42872</v>
      </c>
    </row>
    <row r="29" spans="1:2" x14ac:dyDescent="0.25">
      <c r="A29" t="s">
        <v>1105</v>
      </c>
      <c r="B29" s="10">
        <v>42872</v>
      </c>
    </row>
    <row r="30" spans="1:2" x14ac:dyDescent="0.25">
      <c r="A30" t="s">
        <v>1020</v>
      </c>
      <c r="B30" s="10">
        <v>42872</v>
      </c>
    </row>
    <row r="31" spans="1:2" x14ac:dyDescent="0.25">
      <c r="A31" t="s">
        <v>1020</v>
      </c>
      <c r="B31" s="10">
        <v>42874</v>
      </c>
    </row>
    <row r="32" spans="1:2" x14ac:dyDescent="0.25">
      <c r="A32" t="s">
        <v>830</v>
      </c>
      <c r="B32" s="10">
        <v>42875</v>
      </c>
    </row>
    <row r="33" spans="1:2" x14ac:dyDescent="0.25">
      <c r="A33" t="s">
        <v>942</v>
      </c>
      <c r="B33" s="10">
        <v>42876</v>
      </c>
    </row>
    <row r="34" spans="1:2" x14ac:dyDescent="0.25">
      <c r="A34" t="s">
        <v>777</v>
      </c>
      <c r="B34" s="10">
        <v>42876</v>
      </c>
    </row>
    <row r="35" spans="1:2" x14ac:dyDescent="0.25">
      <c r="A35" t="s">
        <v>1196</v>
      </c>
      <c r="B35" s="10">
        <v>42877</v>
      </c>
    </row>
    <row r="36" spans="1:2" x14ac:dyDescent="0.25">
      <c r="A36" t="s">
        <v>982</v>
      </c>
      <c r="B36" s="10">
        <v>42878</v>
      </c>
    </row>
    <row r="37" spans="1:2" x14ac:dyDescent="0.25">
      <c r="A37" t="s">
        <v>1210</v>
      </c>
      <c r="B37" s="10">
        <v>42878</v>
      </c>
    </row>
    <row r="38" spans="1:2" x14ac:dyDescent="0.25">
      <c r="A38" t="s">
        <v>768</v>
      </c>
      <c r="B38" s="10">
        <v>42878</v>
      </c>
    </row>
    <row r="39" spans="1:2" x14ac:dyDescent="0.25">
      <c r="A39" t="s">
        <v>1170</v>
      </c>
      <c r="B39" s="10">
        <v>42878</v>
      </c>
    </row>
    <row r="40" spans="1:2" x14ac:dyDescent="0.25">
      <c r="A40" t="s">
        <v>1219</v>
      </c>
      <c r="B40" s="10">
        <v>42879</v>
      </c>
    </row>
    <row r="41" spans="1:2" x14ac:dyDescent="0.25">
      <c r="A41" t="s">
        <v>1197</v>
      </c>
      <c r="B41" s="10">
        <v>42880</v>
      </c>
    </row>
    <row r="42" spans="1:2" x14ac:dyDescent="0.25">
      <c r="A42" t="s">
        <v>1170</v>
      </c>
      <c r="B42" s="10">
        <v>42882</v>
      </c>
    </row>
    <row r="43" spans="1:2" x14ac:dyDescent="0.25">
      <c r="A43" t="s">
        <v>989</v>
      </c>
      <c r="B43" s="10">
        <v>42882</v>
      </c>
    </row>
    <row r="44" spans="1:2" x14ac:dyDescent="0.25">
      <c r="A44" t="s">
        <v>1197</v>
      </c>
      <c r="B44" s="10">
        <v>42882</v>
      </c>
    </row>
    <row r="45" spans="1:2" x14ac:dyDescent="0.25">
      <c r="A45" t="s">
        <v>1194</v>
      </c>
      <c r="B45" s="10">
        <v>42883</v>
      </c>
    </row>
    <row r="46" spans="1:2" x14ac:dyDescent="0.25">
      <c r="A46" t="s">
        <v>933</v>
      </c>
      <c r="B46" s="10">
        <v>42883</v>
      </c>
    </row>
    <row r="47" spans="1:2" x14ac:dyDescent="0.25">
      <c r="A47" t="s">
        <v>989</v>
      </c>
      <c r="B47" s="10">
        <v>42883</v>
      </c>
    </row>
    <row r="48" spans="1:2" x14ac:dyDescent="0.25">
      <c r="A48" t="s">
        <v>942</v>
      </c>
      <c r="B48" s="10">
        <v>42883</v>
      </c>
    </row>
    <row r="49" spans="1:2" x14ac:dyDescent="0.25">
      <c r="A49" t="s">
        <v>1105</v>
      </c>
      <c r="B49" s="10">
        <v>42885</v>
      </c>
    </row>
    <row r="50" spans="1:2" x14ac:dyDescent="0.25">
      <c r="A50" t="s">
        <v>1037</v>
      </c>
      <c r="B50" s="10">
        <v>42886</v>
      </c>
    </row>
    <row r="51" spans="1:2" x14ac:dyDescent="0.25">
      <c r="A51" t="s">
        <v>830</v>
      </c>
      <c r="B51" s="10">
        <v>42887</v>
      </c>
    </row>
    <row r="52" spans="1:2" x14ac:dyDescent="0.25">
      <c r="A52" t="s">
        <v>768</v>
      </c>
      <c r="B52" s="10">
        <v>42888</v>
      </c>
    </row>
    <row r="53" spans="1:2" x14ac:dyDescent="0.25">
      <c r="A53" t="s">
        <v>891</v>
      </c>
      <c r="B53" s="10">
        <v>42888</v>
      </c>
    </row>
    <row r="54" spans="1:2" x14ac:dyDescent="0.25">
      <c r="A54" t="s">
        <v>1020</v>
      </c>
      <c r="B54" s="10">
        <v>42889</v>
      </c>
    </row>
    <row r="55" spans="1:2" x14ac:dyDescent="0.25">
      <c r="A55" t="s">
        <v>1170</v>
      </c>
      <c r="B55" s="10">
        <v>42891</v>
      </c>
    </row>
    <row r="56" spans="1:2" x14ac:dyDescent="0.25">
      <c r="A56" t="s">
        <v>765</v>
      </c>
      <c r="B56" s="10">
        <v>42891</v>
      </c>
    </row>
    <row r="57" spans="1:2" x14ac:dyDescent="0.25">
      <c r="A57" t="s">
        <v>768</v>
      </c>
      <c r="B57" s="10">
        <v>42892</v>
      </c>
    </row>
    <row r="58" spans="1:2" x14ac:dyDescent="0.25">
      <c r="A58" t="s">
        <v>1219</v>
      </c>
      <c r="B58" s="10">
        <v>42894</v>
      </c>
    </row>
    <row r="59" spans="1:2" x14ac:dyDescent="0.25">
      <c r="A59" t="s">
        <v>1049</v>
      </c>
      <c r="B59" s="10">
        <v>42895</v>
      </c>
    </row>
    <row r="60" spans="1:2" x14ac:dyDescent="0.25">
      <c r="A60" t="s">
        <v>766</v>
      </c>
      <c r="B60" s="10">
        <v>42895</v>
      </c>
    </row>
    <row r="61" spans="1:2" x14ac:dyDescent="0.25">
      <c r="A61" t="s">
        <v>933</v>
      </c>
      <c r="B61" s="10">
        <v>42896</v>
      </c>
    </row>
    <row r="62" spans="1:2" x14ac:dyDescent="0.25">
      <c r="A62" t="s">
        <v>1174</v>
      </c>
      <c r="B62" s="10">
        <v>42896</v>
      </c>
    </row>
    <row r="63" spans="1:2" x14ac:dyDescent="0.25">
      <c r="A63" t="s">
        <v>1170</v>
      </c>
      <c r="B63" s="10">
        <v>42897</v>
      </c>
    </row>
    <row r="64" spans="1:2" x14ac:dyDescent="0.25">
      <c r="A64" t="s">
        <v>982</v>
      </c>
      <c r="B64" s="10">
        <v>42899</v>
      </c>
    </row>
    <row r="65" spans="1:2" x14ac:dyDescent="0.25">
      <c r="A65" t="s">
        <v>1210</v>
      </c>
      <c r="B65" s="10">
        <v>42902</v>
      </c>
    </row>
    <row r="66" spans="1:2" x14ac:dyDescent="0.25">
      <c r="A66" t="s">
        <v>1105</v>
      </c>
      <c r="B66" s="10">
        <v>42902</v>
      </c>
    </row>
    <row r="67" spans="1:2" x14ac:dyDescent="0.25">
      <c r="A67" t="s">
        <v>820</v>
      </c>
      <c r="B67" s="10">
        <v>42902</v>
      </c>
    </row>
    <row r="68" spans="1:2" x14ac:dyDescent="0.25">
      <c r="A68" t="s">
        <v>917</v>
      </c>
      <c r="B68" s="10">
        <v>42903</v>
      </c>
    </row>
    <row r="69" spans="1:2" x14ac:dyDescent="0.25">
      <c r="A69" t="s">
        <v>989</v>
      </c>
      <c r="B69" s="10">
        <v>42904</v>
      </c>
    </row>
    <row r="70" spans="1:2" x14ac:dyDescent="0.25">
      <c r="A70" t="s">
        <v>1105</v>
      </c>
      <c r="B70" s="10">
        <v>42904</v>
      </c>
    </row>
    <row r="71" spans="1:2" x14ac:dyDescent="0.25">
      <c r="A71" t="s">
        <v>1194</v>
      </c>
      <c r="B71" s="10">
        <v>42904</v>
      </c>
    </row>
    <row r="72" spans="1:2" x14ac:dyDescent="0.25">
      <c r="A72" t="s">
        <v>1174</v>
      </c>
      <c r="B72" s="10">
        <v>42906</v>
      </c>
    </row>
    <row r="73" spans="1:2" x14ac:dyDescent="0.25">
      <c r="A73" t="s">
        <v>766</v>
      </c>
      <c r="B73" s="10">
        <v>42906</v>
      </c>
    </row>
  </sheetData>
  <sortState xmlns:xlrd2="http://schemas.microsoft.com/office/spreadsheetml/2017/richdata2" ref="A2:B73">
    <sortCondition ref="B4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76"/>
  <sheetViews>
    <sheetView workbookViewId="0"/>
  </sheetViews>
  <sheetFormatPr defaultRowHeight="15" x14ac:dyDescent="0.25"/>
  <cols>
    <col min="1" max="1" width="12.7109375" customWidth="1"/>
    <col min="2" max="2" width="12.140625" customWidth="1"/>
  </cols>
  <sheetData>
    <row r="1" spans="1:2" ht="15.75" thickBot="1" x14ac:dyDescent="0.3">
      <c r="A1" s="2" t="s">
        <v>756</v>
      </c>
      <c r="B1" s="2" t="s">
        <v>1267</v>
      </c>
    </row>
    <row r="2" spans="1:2" x14ac:dyDescent="0.25">
      <c r="A2" t="s">
        <v>1170</v>
      </c>
      <c r="B2" s="10">
        <v>42919</v>
      </c>
    </row>
    <row r="3" spans="1:2" x14ac:dyDescent="0.25">
      <c r="A3" t="s">
        <v>1219</v>
      </c>
      <c r="B3" s="10">
        <v>42919</v>
      </c>
    </row>
    <row r="4" spans="1:2" x14ac:dyDescent="0.25">
      <c r="A4" t="s">
        <v>833</v>
      </c>
      <c r="B4" s="10">
        <v>42920</v>
      </c>
    </row>
    <row r="5" spans="1:2" x14ac:dyDescent="0.25">
      <c r="A5" t="s">
        <v>989</v>
      </c>
      <c r="B5" s="10">
        <v>42920</v>
      </c>
    </row>
    <row r="6" spans="1:2" x14ac:dyDescent="0.25">
      <c r="A6" t="s">
        <v>1174</v>
      </c>
      <c r="B6" s="10">
        <v>42922</v>
      </c>
    </row>
    <row r="7" spans="1:2" x14ac:dyDescent="0.25">
      <c r="A7" t="s">
        <v>830</v>
      </c>
      <c r="B7" s="10">
        <v>42922</v>
      </c>
    </row>
    <row r="8" spans="1:2" x14ac:dyDescent="0.25">
      <c r="A8" t="s">
        <v>1197</v>
      </c>
      <c r="B8" s="10">
        <v>42923</v>
      </c>
    </row>
    <row r="9" spans="1:2" x14ac:dyDescent="0.25">
      <c r="A9" t="s">
        <v>942</v>
      </c>
      <c r="B9" s="10">
        <v>42925</v>
      </c>
    </row>
    <row r="10" spans="1:2" x14ac:dyDescent="0.25">
      <c r="A10" t="s">
        <v>1196</v>
      </c>
      <c r="B10" s="10">
        <v>42926</v>
      </c>
    </row>
    <row r="11" spans="1:2" x14ac:dyDescent="0.25">
      <c r="A11" t="s">
        <v>942</v>
      </c>
      <c r="B11" s="10">
        <v>42927</v>
      </c>
    </row>
    <row r="12" spans="1:2" x14ac:dyDescent="0.25">
      <c r="A12" t="s">
        <v>989</v>
      </c>
      <c r="B12" s="10">
        <v>42929</v>
      </c>
    </row>
    <row r="13" spans="1:2" x14ac:dyDescent="0.25">
      <c r="A13" t="s">
        <v>768</v>
      </c>
      <c r="B13" s="10">
        <v>42931</v>
      </c>
    </row>
    <row r="14" spans="1:2" x14ac:dyDescent="0.25">
      <c r="A14" t="s">
        <v>766</v>
      </c>
      <c r="B14" s="10">
        <v>42932</v>
      </c>
    </row>
    <row r="15" spans="1:2" x14ac:dyDescent="0.25">
      <c r="A15" t="s">
        <v>989</v>
      </c>
      <c r="B15" s="10">
        <v>42934</v>
      </c>
    </row>
    <row r="16" spans="1:2" x14ac:dyDescent="0.25">
      <c r="A16" t="s">
        <v>830</v>
      </c>
      <c r="B16" s="10">
        <v>42934</v>
      </c>
    </row>
    <row r="17" spans="1:2" x14ac:dyDescent="0.25">
      <c r="A17" t="s">
        <v>1049</v>
      </c>
      <c r="B17" s="10">
        <v>42935</v>
      </c>
    </row>
    <row r="18" spans="1:2" x14ac:dyDescent="0.25">
      <c r="A18" t="s">
        <v>768</v>
      </c>
      <c r="B18" s="10">
        <v>42935</v>
      </c>
    </row>
    <row r="19" spans="1:2" x14ac:dyDescent="0.25">
      <c r="A19" t="s">
        <v>989</v>
      </c>
      <c r="B19" s="10">
        <v>42935</v>
      </c>
    </row>
    <row r="20" spans="1:2" x14ac:dyDescent="0.25">
      <c r="A20" t="s">
        <v>1197</v>
      </c>
      <c r="B20" s="10">
        <v>42937</v>
      </c>
    </row>
    <row r="21" spans="1:2" x14ac:dyDescent="0.25">
      <c r="A21" t="s">
        <v>820</v>
      </c>
      <c r="B21" s="10">
        <v>42938</v>
      </c>
    </row>
    <row r="22" spans="1:2" x14ac:dyDescent="0.25">
      <c r="A22" t="s">
        <v>766</v>
      </c>
      <c r="B22" s="10">
        <v>42941</v>
      </c>
    </row>
    <row r="23" spans="1:2" x14ac:dyDescent="0.25">
      <c r="A23" t="s">
        <v>917</v>
      </c>
      <c r="B23" s="10">
        <v>42941</v>
      </c>
    </row>
    <row r="24" spans="1:2" x14ac:dyDescent="0.25">
      <c r="A24" t="s">
        <v>1049</v>
      </c>
      <c r="B24" s="10">
        <v>42942</v>
      </c>
    </row>
    <row r="25" spans="1:2" x14ac:dyDescent="0.25">
      <c r="A25" t="s">
        <v>766</v>
      </c>
      <c r="B25" s="10">
        <v>42942</v>
      </c>
    </row>
    <row r="26" spans="1:2" x14ac:dyDescent="0.25">
      <c r="A26" t="s">
        <v>1170</v>
      </c>
      <c r="B26" s="10">
        <v>42944</v>
      </c>
    </row>
    <row r="27" spans="1:2" x14ac:dyDescent="0.25">
      <c r="A27" t="s">
        <v>1219</v>
      </c>
      <c r="B27" s="10">
        <v>42947</v>
      </c>
    </row>
    <row r="28" spans="1:2" x14ac:dyDescent="0.25">
      <c r="A28" t="s">
        <v>765</v>
      </c>
      <c r="B28" s="10">
        <v>42947</v>
      </c>
    </row>
    <row r="29" spans="1:2" x14ac:dyDescent="0.25">
      <c r="A29" t="s">
        <v>777</v>
      </c>
      <c r="B29" s="10">
        <v>42947</v>
      </c>
    </row>
    <row r="30" spans="1:2" x14ac:dyDescent="0.25">
      <c r="A30" t="s">
        <v>1105</v>
      </c>
      <c r="B30" s="10">
        <v>42951</v>
      </c>
    </row>
    <row r="31" spans="1:2" x14ac:dyDescent="0.25">
      <c r="A31" t="s">
        <v>942</v>
      </c>
      <c r="B31" s="10">
        <v>42953</v>
      </c>
    </row>
    <row r="32" spans="1:2" x14ac:dyDescent="0.25">
      <c r="A32" t="s">
        <v>830</v>
      </c>
      <c r="B32" s="10">
        <v>42953</v>
      </c>
    </row>
    <row r="33" spans="1:2" x14ac:dyDescent="0.25">
      <c r="A33" t="s">
        <v>1219</v>
      </c>
      <c r="B33" s="10">
        <v>42956</v>
      </c>
    </row>
    <row r="34" spans="1:2" x14ac:dyDescent="0.25">
      <c r="A34" t="s">
        <v>1020</v>
      </c>
      <c r="B34" s="10">
        <v>42956</v>
      </c>
    </row>
    <row r="35" spans="1:2" x14ac:dyDescent="0.25">
      <c r="A35" t="s">
        <v>1210</v>
      </c>
      <c r="B35" s="10">
        <v>42958</v>
      </c>
    </row>
    <row r="36" spans="1:2" x14ac:dyDescent="0.25">
      <c r="A36" t="s">
        <v>1196</v>
      </c>
      <c r="B36" s="10">
        <v>42960</v>
      </c>
    </row>
    <row r="37" spans="1:2" x14ac:dyDescent="0.25">
      <c r="A37" t="s">
        <v>833</v>
      </c>
      <c r="B37" s="10">
        <v>42960</v>
      </c>
    </row>
    <row r="38" spans="1:2" x14ac:dyDescent="0.25">
      <c r="A38" t="s">
        <v>1049</v>
      </c>
      <c r="B38" s="10">
        <v>42963</v>
      </c>
    </row>
    <row r="39" spans="1:2" x14ac:dyDescent="0.25">
      <c r="A39" t="s">
        <v>833</v>
      </c>
      <c r="B39" s="10">
        <v>42964</v>
      </c>
    </row>
    <row r="40" spans="1:2" x14ac:dyDescent="0.25">
      <c r="A40" t="s">
        <v>982</v>
      </c>
      <c r="B40" s="10">
        <v>42964</v>
      </c>
    </row>
    <row r="41" spans="1:2" x14ac:dyDescent="0.25">
      <c r="A41" t="s">
        <v>1219</v>
      </c>
      <c r="B41" s="10">
        <v>42965</v>
      </c>
    </row>
    <row r="42" spans="1:2" x14ac:dyDescent="0.25">
      <c r="A42" t="s">
        <v>1020</v>
      </c>
      <c r="B42" s="10">
        <v>42965</v>
      </c>
    </row>
    <row r="43" spans="1:2" x14ac:dyDescent="0.25">
      <c r="A43" t="s">
        <v>768</v>
      </c>
      <c r="B43" s="10">
        <v>42966</v>
      </c>
    </row>
    <row r="44" spans="1:2" x14ac:dyDescent="0.25">
      <c r="A44" t="s">
        <v>1197</v>
      </c>
      <c r="B44" s="10">
        <v>42967</v>
      </c>
    </row>
    <row r="45" spans="1:2" x14ac:dyDescent="0.25">
      <c r="A45" t="s">
        <v>917</v>
      </c>
      <c r="B45" s="10">
        <v>42967</v>
      </c>
    </row>
    <row r="46" spans="1:2" x14ac:dyDescent="0.25">
      <c r="A46" t="s">
        <v>777</v>
      </c>
      <c r="B46" s="10">
        <v>42968</v>
      </c>
    </row>
    <row r="47" spans="1:2" x14ac:dyDescent="0.25">
      <c r="A47" t="s">
        <v>777</v>
      </c>
      <c r="B47" s="10">
        <v>42968</v>
      </c>
    </row>
    <row r="48" spans="1:2" x14ac:dyDescent="0.25">
      <c r="A48" t="s">
        <v>768</v>
      </c>
      <c r="B48" s="10">
        <v>42969</v>
      </c>
    </row>
    <row r="49" spans="1:2" x14ac:dyDescent="0.25">
      <c r="A49" t="s">
        <v>777</v>
      </c>
      <c r="B49" s="10">
        <v>42970</v>
      </c>
    </row>
    <row r="50" spans="1:2" x14ac:dyDescent="0.25">
      <c r="A50" t="s">
        <v>777</v>
      </c>
      <c r="B50" s="10">
        <v>42970</v>
      </c>
    </row>
    <row r="51" spans="1:2" x14ac:dyDescent="0.25">
      <c r="A51" t="s">
        <v>830</v>
      </c>
      <c r="B51" s="10">
        <v>42970</v>
      </c>
    </row>
    <row r="52" spans="1:2" x14ac:dyDescent="0.25">
      <c r="A52" t="s">
        <v>1105</v>
      </c>
      <c r="B52" s="10">
        <v>42972</v>
      </c>
    </row>
    <row r="53" spans="1:2" x14ac:dyDescent="0.25">
      <c r="A53" t="s">
        <v>830</v>
      </c>
      <c r="B53" s="10">
        <v>42973</v>
      </c>
    </row>
    <row r="54" spans="1:2" x14ac:dyDescent="0.25">
      <c r="A54" t="s">
        <v>1087</v>
      </c>
      <c r="B54" s="10">
        <v>42973</v>
      </c>
    </row>
    <row r="55" spans="1:2" x14ac:dyDescent="0.25">
      <c r="A55" t="s">
        <v>933</v>
      </c>
      <c r="B55" s="10">
        <v>42974</v>
      </c>
    </row>
    <row r="56" spans="1:2" x14ac:dyDescent="0.25">
      <c r="A56" t="s">
        <v>820</v>
      </c>
      <c r="B56" s="10">
        <v>42978</v>
      </c>
    </row>
    <row r="57" spans="1:2" x14ac:dyDescent="0.25">
      <c r="A57" t="s">
        <v>1197</v>
      </c>
      <c r="B57" s="10">
        <v>42979</v>
      </c>
    </row>
    <row r="58" spans="1:2" x14ac:dyDescent="0.25">
      <c r="A58" t="s">
        <v>1170</v>
      </c>
      <c r="B58" s="10">
        <v>42979</v>
      </c>
    </row>
    <row r="59" spans="1:2" x14ac:dyDescent="0.25">
      <c r="A59" t="s">
        <v>1210</v>
      </c>
      <c r="B59" s="10">
        <v>42979</v>
      </c>
    </row>
    <row r="60" spans="1:2" x14ac:dyDescent="0.25">
      <c r="A60" t="s">
        <v>942</v>
      </c>
      <c r="B60" s="10">
        <v>42982</v>
      </c>
    </row>
    <row r="61" spans="1:2" x14ac:dyDescent="0.25">
      <c r="A61" t="s">
        <v>1020</v>
      </c>
      <c r="B61" s="10">
        <v>42982</v>
      </c>
    </row>
    <row r="62" spans="1:2" x14ac:dyDescent="0.25">
      <c r="A62" t="s">
        <v>820</v>
      </c>
      <c r="B62" s="10">
        <v>42983</v>
      </c>
    </row>
    <row r="63" spans="1:2" x14ac:dyDescent="0.25">
      <c r="A63" t="s">
        <v>830</v>
      </c>
      <c r="B63" s="10">
        <v>42983</v>
      </c>
    </row>
    <row r="64" spans="1:2" x14ac:dyDescent="0.25">
      <c r="A64" t="s">
        <v>1174</v>
      </c>
      <c r="B64" s="10">
        <v>42984</v>
      </c>
    </row>
    <row r="65" spans="1:2" x14ac:dyDescent="0.25">
      <c r="A65" t="s">
        <v>933</v>
      </c>
      <c r="B65" s="10">
        <v>42984</v>
      </c>
    </row>
    <row r="66" spans="1:2" x14ac:dyDescent="0.25">
      <c r="A66" t="s">
        <v>830</v>
      </c>
      <c r="B66" s="10">
        <v>42986</v>
      </c>
    </row>
    <row r="67" spans="1:2" x14ac:dyDescent="0.25">
      <c r="A67" t="s">
        <v>833</v>
      </c>
      <c r="B67" s="10">
        <v>42987</v>
      </c>
    </row>
    <row r="68" spans="1:2" x14ac:dyDescent="0.25">
      <c r="A68" t="s">
        <v>1105</v>
      </c>
      <c r="B68" s="10">
        <v>42987</v>
      </c>
    </row>
    <row r="69" spans="1:2" x14ac:dyDescent="0.25">
      <c r="A69" t="s">
        <v>1194</v>
      </c>
      <c r="B69" s="10">
        <v>42988</v>
      </c>
    </row>
    <row r="70" spans="1:2" x14ac:dyDescent="0.25">
      <c r="A70" t="s">
        <v>1197</v>
      </c>
      <c r="B70" s="10">
        <v>42989</v>
      </c>
    </row>
    <row r="71" spans="1:2" x14ac:dyDescent="0.25">
      <c r="A71" t="s">
        <v>1049</v>
      </c>
      <c r="B71" s="10">
        <v>42991</v>
      </c>
    </row>
    <row r="72" spans="1:2" x14ac:dyDescent="0.25">
      <c r="A72" t="s">
        <v>833</v>
      </c>
      <c r="B72" s="10">
        <v>42993</v>
      </c>
    </row>
    <row r="73" spans="1:2" x14ac:dyDescent="0.25">
      <c r="A73" t="s">
        <v>1196</v>
      </c>
      <c r="B73" s="10">
        <v>42993</v>
      </c>
    </row>
    <row r="74" spans="1:2" x14ac:dyDescent="0.25">
      <c r="A74" t="s">
        <v>1197</v>
      </c>
      <c r="B74" s="10">
        <v>42993</v>
      </c>
    </row>
    <row r="75" spans="1:2" x14ac:dyDescent="0.25">
      <c r="A75" t="s">
        <v>1194</v>
      </c>
      <c r="B75" s="10">
        <v>42993</v>
      </c>
    </row>
    <row r="76" spans="1:2" x14ac:dyDescent="0.25">
      <c r="A76" t="s">
        <v>777</v>
      </c>
      <c r="B76" s="10">
        <v>42993</v>
      </c>
    </row>
  </sheetData>
  <sortState xmlns:xlrd2="http://schemas.microsoft.com/office/spreadsheetml/2017/richdata2" ref="A2:B76">
    <sortCondition ref="B3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72"/>
  <sheetViews>
    <sheetView workbookViewId="0"/>
  </sheetViews>
  <sheetFormatPr defaultRowHeight="15" x14ac:dyDescent="0.25"/>
  <cols>
    <col min="1" max="1" width="12.7109375" customWidth="1"/>
    <col min="2" max="2" width="12.140625" customWidth="1"/>
  </cols>
  <sheetData>
    <row r="1" spans="1:2" ht="15.75" thickBot="1" x14ac:dyDescent="0.3">
      <c r="A1" s="2" t="s">
        <v>756</v>
      </c>
      <c r="B1" s="2" t="s">
        <v>1267</v>
      </c>
    </row>
    <row r="2" spans="1:2" x14ac:dyDescent="0.25">
      <c r="A2" t="s">
        <v>1049</v>
      </c>
      <c r="B2" s="10">
        <v>43012</v>
      </c>
    </row>
    <row r="3" spans="1:2" x14ac:dyDescent="0.25">
      <c r="A3" t="s">
        <v>942</v>
      </c>
      <c r="B3" s="10">
        <v>43013</v>
      </c>
    </row>
    <row r="4" spans="1:2" x14ac:dyDescent="0.25">
      <c r="A4" t="s">
        <v>765</v>
      </c>
      <c r="B4" s="10">
        <v>43013</v>
      </c>
    </row>
    <row r="5" spans="1:2" x14ac:dyDescent="0.25">
      <c r="A5" t="s">
        <v>768</v>
      </c>
      <c r="B5" s="10">
        <v>43014</v>
      </c>
    </row>
    <row r="6" spans="1:2" x14ac:dyDescent="0.25">
      <c r="A6" t="s">
        <v>766</v>
      </c>
      <c r="B6" s="10">
        <v>43015</v>
      </c>
    </row>
    <row r="7" spans="1:2" x14ac:dyDescent="0.25">
      <c r="A7" t="s">
        <v>1196</v>
      </c>
      <c r="B7" s="10">
        <v>43016</v>
      </c>
    </row>
    <row r="8" spans="1:2" x14ac:dyDescent="0.25">
      <c r="A8" t="s">
        <v>1105</v>
      </c>
      <c r="B8" s="10">
        <v>43016</v>
      </c>
    </row>
    <row r="9" spans="1:2" x14ac:dyDescent="0.25">
      <c r="A9" t="s">
        <v>933</v>
      </c>
      <c r="B9" s="10">
        <v>43016</v>
      </c>
    </row>
    <row r="10" spans="1:2" x14ac:dyDescent="0.25">
      <c r="A10" t="s">
        <v>768</v>
      </c>
      <c r="B10" s="10">
        <v>43017</v>
      </c>
    </row>
    <row r="11" spans="1:2" x14ac:dyDescent="0.25">
      <c r="A11" t="s">
        <v>1210</v>
      </c>
      <c r="B11" s="10">
        <v>43018</v>
      </c>
    </row>
    <row r="12" spans="1:2" x14ac:dyDescent="0.25">
      <c r="A12" t="s">
        <v>1020</v>
      </c>
      <c r="B12" s="10">
        <v>43018</v>
      </c>
    </row>
    <row r="13" spans="1:2" x14ac:dyDescent="0.25">
      <c r="A13" t="s">
        <v>777</v>
      </c>
      <c r="B13" s="10">
        <v>43019</v>
      </c>
    </row>
    <row r="14" spans="1:2" x14ac:dyDescent="0.25">
      <c r="A14" t="s">
        <v>1087</v>
      </c>
      <c r="B14" s="10">
        <v>43020</v>
      </c>
    </row>
    <row r="15" spans="1:2" x14ac:dyDescent="0.25">
      <c r="A15" t="s">
        <v>891</v>
      </c>
      <c r="B15" s="10">
        <v>43021</v>
      </c>
    </row>
    <row r="16" spans="1:2" x14ac:dyDescent="0.25">
      <c r="A16" t="s">
        <v>942</v>
      </c>
      <c r="B16" s="10">
        <v>43021</v>
      </c>
    </row>
    <row r="17" spans="1:2" x14ac:dyDescent="0.25">
      <c r="A17" t="s">
        <v>820</v>
      </c>
      <c r="B17" s="10">
        <v>43021</v>
      </c>
    </row>
    <row r="18" spans="1:2" x14ac:dyDescent="0.25">
      <c r="A18" t="s">
        <v>989</v>
      </c>
      <c r="B18" s="10">
        <v>43025</v>
      </c>
    </row>
    <row r="19" spans="1:2" x14ac:dyDescent="0.25">
      <c r="A19" t="s">
        <v>942</v>
      </c>
      <c r="B19" s="10">
        <v>43029</v>
      </c>
    </row>
    <row r="20" spans="1:2" x14ac:dyDescent="0.25">
      <c r="A20" t="s">
        <v>766</v>
      </c>
      <c r="B20" s="10">
        <v>43029</v>
      </c>
    </row>
    <row r="21" spans="1:2" x14ac:dyDescent="0.25">
      <c r="A21" t="s">
        <v>891</v>
      </c>
      <c r="B21" s="10">
        <v>43031</v>
      </c>
    </row>
    <row r="22" spans="1:2" x14ac:dyDescent="0.25">
      <c r="A22" t="s">
        <v>1087</v>
      </c>
      <c r="B22" s="10">
        <v>43031</v>
      </c>
    </row>
    <row r="23" spans="1:2" x14ac:dyDescent="0.25">
      <c r="A23" t="s">
        <v>982</v>
      </c>
      <c r="B23" s="10">
        <v>43031</v>
      </c>
    </row>
    <row r="24" spans="1:2" x14ac:dyDescent="0.25">
      <c r="A24" t="s">
        <v>1194</v>
      </c>
      <c r="B24" s="10">
        <v>43031</v>
      </c>
    </row>
    <row r="25" spans="1:2" x14ac:dyDescent="0.25">
      <c r="A25" t="s">
        <v>1105</v>
      </c>
      <c r="B25" s="10">
        <v>43031</v>
      </c>
    </row>
    <row r="26" spans="1:2" x14ac:dyDescent="0.25">
      <c r="A26" t="s">
        <v>891</v>
      </c>
      <c r="B26" s="10">
        <v>43032</v>
      </c>
    </row>
    <row r="27" spans="1:2" x14ac:dyDescent="0.25">
      <c r="A27" t="s">
        <v>891</v>
      </c>
      <c r="B27" s="10">
        <v>43032</v>
      </c>
    </row>
    <row r="28" spans="1:2" x14ac:dyDescent="0.25">
      <c r="A28" t="s">
        <v>891</v>
      </c>
      <c r="B28" s="10">
        <v>43032</v>
      </c>
    </row>
    <row r="29" spans="1:2" x14ac:dyDescent="0.25">
      <c r="A29" t="s">
        <v>765</v>
      </c>
      <c r="B29" s="10">
        <v>43033</v>
      </c>
    </row>
    <row r="30" spans="1:2" x14ac:dyDescent="0.25">
      <c r="A30" t="s">
        <v>1037</v>
      </c>
      <c r="B30" s="10">
        <v>43033</v>
      </c>
    </row>
    <row r="31" spans="1:2" x14ac:dyDescent="0.25">
      <c r="A31" t="s">
        <v>942</v>
      </c>
      <c r="B31" s="10">
        <v>43036</v>
      </c>
    </row>
    <row r="32" spans="1:2" x14ac:dyDescent="0.25">
      <c r="A32" t="s">
        <v>1105</v>
      </c>
      <c r="B32" s="10">
        <v>43037</v>
      </c>
    </row>
    <row r="33" spans="1:2" x14ac:dyDescent="0.25">
      <c r="A33" t="s">
        <v>1219</v>
      </c>
      <c r="B33" s="10">
        <v>43038</v>
      </c>
    </row>
    <row r="34" spans="1:2" x14ac:dyDescent="0.25">
      <c r="A34" t="s">
        <v>891</v>
      </c>
      <c r="B34" s="10">
        <v>43038</v>
      </c>
    </row>
    <row r="35" spans="1:2" x14ac:dyDescent="0.25">
      <c r="A35" t="s">
        <v>777</v>
      </c>
      <c r="B35" s="10">
        <v>43039</v>
      </c>
    </row>
    <row r="36" spans="1:2" x14ac:dyDescent="0.25">
      <c r="A36" t="s">
        <v>891</v>
      </c>
      <c r="B36" s="10">
        <v>43039</v>
      </c>
    </row>
    <row r="37" spans="1:2" x14ac:dyDescent="0.25">
      <c r="A37" t="s">
        <v>1194</v>
      </c>
      <c r="B37" s="10">
        <v>43040</v>
      </c>
    </row>
    <row r="38" spans="1:2" x14ac:dyDescent="0.25">
      <c r="A38" t="s">
        <v>1020</v>
      </c>
      <c r="B38" s="10">
        <v>43040</v>
      </c>
    </row>
    <row r="39" spans="1:2" x14ac:dyDescent="0.25">
      <c r="A39" t="s">
        <v>1020</v>
      </c>
      <c r="B39" s="10">
        <v>43041</v>
      </c>
    </row>
    <row r="40" spans="1:2" x14ac:dyDescent="0.25">
      <c r="A40" t="s">
        <v>1174</v>
      </c>
      <c r="B40" s="10">
        <v>43041</v>
      </c>
    </row>
    <row r="41" spans="1:2" x14ac:dyDescent="0.25">
      <c r="A41" t="s">
        <v>1219</v>
      </c>
      <c r="B41" s="10">
        <v>43041</v>
      </c>
    </row>
    <row r="42" spans="1:2" x14ac:dyDescent="0.25">
      <c r="A42" t="s">
        <v>833</v>
      </c>
      <c r="B42" s="10">
        <v>43042</v>
      </c>
    </row>
    <row r="43" spans="1:2" x14ac:dyDescent="0.25">
      <c r="A43" t="s">
        <v>768</v>
      </c>
      <c r="B43" s="10">
        <v>43042</v>
      </c>
    </row>
    <row r="44" spans="1:2" x14ac:dyDescent="0.25">
      <c r="A44" t="s">
        <v>777</v>
      </c>
      <c r="B44" s="10">
        <v>43044</v>
      </c>
    </row>
    <row r="45" spans="1:2" x14ac:dyDescent="0.25">
      <c r="A45" t="s">
        <v>891</v>
      </c>
      <c r="B45" s="10">
        <v>43045</v>
      </c>
    </row>
    <row r="46" spans="1:2" x14ac:dyDescent="0.25">
      <c r="A46" t="s">
        <v>917</v>
      </c>
      <c r="B46" s="10">
        <v>43046</v>
      </c>
    </row>
    <row r="47" spans="1:2" x14ac:dyDescent="0.25">
      <c r="A47" t="s">
        <v>933</v>
      </c>
      <c r="B47" s="10">
        <v>43046</v>
      </c>
    </row>
    <row r="48" spans="1:2" x14ac:dyDescent="0.25">
      <c r="A48" t="s">
        <v>1037</v>
      </c>
      <c r="B48" s="10">
        <v>43047</v>
      </c>
    </row>
    <row r="49" spans="1:2" x14ac:dyDescent="0.25">
      <c r="A49" t="s">
        <v>917</v>
      </c>
      <c r="B49" s="10">
        <v>43047</v>
      </c>
    </row>
    <row r="50" spans="1:2" x14ac:dyDescent="0.25">
      <c r="A50" t="s">
        <v>989</v>
      </c>
      <c r="B50" s="10">
        <v>43047</v>
      </c>
    </row>
    <row r="51" spans="1:2" x14ac:dyDescent="0.25">
      <c r="A51" t="s">
        <v>820</v>
      </c>
      <c r="B51" s="10">
        <v>43047</v>
      </c>
    </row>
    <row r="52" spans="1:2" x14ac:dyDescent="0.25">
      <c r="A52" t="s">
        <v>1219</v>
      </c>
      <c r="B52" s="10">
        <v>43048</v>
      </c>
    </row>
    <row r="53" spans="1:2" x14ac:dyDescent="0.25">
      <c r="A53" t="s">
        <v>1194</v>
      </c>
      <c r="B53" s="10">
        <v>43049</v>
      </c>
    </row>
    <row r="54" spans="1:2" x14ac:dyDescent="0.25">
      <c r="A54" t="s">
        <v>1170</v>
      </c>
      <c r="B54" s="10">
        <v>43050</v>
      </c>
    </row>
    <row r="55" spans="1:2" x14ac:dyDescent="0.25">
      <c r="A55" t="s">
        <v>833</v>
      </c>
      <c r="B55" s="10">
        <v>43050</v>
      </c>
    </row>
    <row r="56" spans="1:2" x14ac:dyDescent="0.25">
      <c r="A56" t="s">
        <v>1196</v>
      </c>
      <c r="B56" s="10">
        <v>43051</v>
      </c>
    </row>
    <row r="57" spans="1:2" x14ac:dyDescent="0.25">
      <c r="A57" t="s">
        <v>1087</v>
      </c>
      <c r="B57" s="10">
        <v>43051</v>
      </c>
    </row>
    <row r="58" spans="1:2" x14ac:dyDescent="0.25">
      <c r="A58" t="s">
        <v>766</v>
      </c>
      <c r="B58" s="10">
        <v>43052</v>
      </c>
    </row>
    <row r="59" spans="1:2" x14ac:dyDescent="0.25">
      <c r="A59" t="s">
        <v>942</v>
      </c>
      <c r="B59" s="10">
        <v>43054</v>
      </c>
    </row>
    <row r="60" spans="1:2" x14ac:dyDescent="0.25">
      <c r="A60" t="s">
        <v>1087</v>
      </c>
      <c r="B60" s="10">
        <v>43054</v>
      </c>
    </row>
    <row r="61" spans="1:2" x14ac:dyDescent="0.25">
      <c r="A61" t="s">
        <v>989</v>
      </c>
      <c r="B61" s="10">
        <v>43055</v>
      </c>
    </row>
    <row r="62" spans="1:2" x14ac:dyDescent="0.25">
      <c r="A62" t="s">
        <v>1194</v>
      </c>
      <c r="B62" s="10">
        <v>43055</v>
      </c>
    </row>
    <row r="63" spans="1:2" x14ac:dyDescent="0.25">
      <c r="A63" t="s">
        <v>1194</v>
      </c>
      <c r="B63" s="10">
        <v>43056</v>
      </c>
    </row>
    <row r="64" spans="1:2" x14ac:dyDescent="0.25">
      <c r="A64" t="s">
        <v>1210</v>
      </c>
      <c r="B64" s="10">
        <v>43056</v>
      </c>
    </row>
    <row r="65" spans="1:2" x14ac:dyDescent="0.25">
      <c r="A65" t="s">
        <v>982</v>
      </c>
      <c r="B65" s="10">
        <v>43059</v>
      </c>
    </row>
    <row r="66" spans="1:2" x14ac:dyDescent="0.25">
      <c r="A66" t="s">
        <v>942</v>
      </c>
      <c r="B66" s="10">
        <v>43060</v>
      </c>
    </row>
    <row r="67" spans="1:2" x14ac:dyDescent="0.25">
      <c r="A67" t="s">
        <v>1174</v>
      </c>
      <c r="B67" s="10">
        <v>43060</v>
      </c>
    </row>
    <row r="68" spans="1:2" x14ac:dyDescent="0.25">
      <c r="A68" t="s">
        <v>777</v>
      </c>
      <c r="B68" s="10">
        <v>43064</v>
      </c>
    </row>
    <row r="69" spans="1:2" x14ac:dyDescent="0.25">
      <c r="A69" t="s">
        <v>1049</v>
      </c>
      <c r="B69" s="10">
        <v>43066</v>
      </c>
    </row>
    <row r="70" spans="1:2" x14ac:dyDescent="0.25">
      <c r="A70" t="s">
        <v>765</v>
      </c>
      <c r="B70" s="10">
        <v>43066</v>
      </c>
    </row>
    <row r="71" spans="1:2" x14ac:dyDescent="0.25">
      <c r="A71" t="s">
        <v>768</v>
      </c>
      <c r="B71" s="10">
        <v>43068</v>
      </c>
    </row>
    <row r="72" spans="1:2" x14ac:dyDescent="0.25">
      <c r="A72" t="s">
        <v>777</v>
      </c>
      <c r="B72" s="10">
        <v>43069</v>
      </c>
    </row>
  </sheetData>
  <sortState xmlns:xlrd2="http://schemas.microsoft.com/office/spreadsheetml/2017/richdata2" ref="A2:B72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 x14ac:dyDescent="0.35">
      <c r="A1" s="3" t="s">
        <v>1251</v>
      </c>
    </row>
    <row r="3" spans="1:9" ht="15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9</v>
      </c>
      <c r="G4">
        <v>26</v>
      </c>
      <c r="H4">
        <v>48</v>
      </c>
      <c r="I4">
        <f t="shared" ref="I4:I67" si="0">SUM(E4:H4)</f>
        <v>91</v>
      </c>
    </row>
    <row r="5" spans="1:9" x14ac:dyDescent="0.25">
      <c r="A5" s="4" t="s">
        <v>953</v>
      </c>
      <c r="B5" t="s">
        <v>509</v>
      </c>
      <c r="C5" t="s">
        <v>508</v>
      </c>
      <c r="D5" t="s">
        <v>1228</v>
      </c>
      <c r="E5">
        <v>2</v>
      </c>
      <c r="F5">
        <v>3</v>
      </c>
      <c r="G5">
        <v>9</v>
      </c>
      <c r="H5">
        <v>1</v>
      </c>
      <c r="I5">
        <f t="shared" si="0"/>
        <v>15</v>
      </c>
    </row>
    <row r="6" spans="1:9" x14ac:dyDescent="0.25">
      <c r="A6" s="4" t="s">
        <v>790</v>
      </c>
      <c r="B6" t="s">
        <v>95</v>
      </c>
      <c r="C6" t="s">
        <v>92</v>
      </c>
      <c r="D6" t="s">
        <v>1229</v>
      </c>
      <c r="E6">
        <v>6</v>
      </c>
      <c r="F6">
        <v>6</v>
      </c>
      <c r="G6">
        <v>21</v>
      </c>
      <c r="H6">
        <v>31</v>
      </c>
      <c r="I6">
        <f t="shared" si="0"/>
        <v>64</v>
      </c>
    </row>
    <row r="7" spans="1:9" x14ac:dyDescent="0.2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10</v>
      </c>
      <c r="G7">
        <v>29</v>
      </c>
      <c r="H7">
        <v>44</v>
      </c>
      <c r="I7">
        <f t="shared" si="0"/>
        <v>92</v>
      </c>
    </row>
    <row r="8" spans="1:9" x14ac:dyDescent="0.25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7</v>
      </c>
      <c r="G8">
        <v>17</v>
      </c>
      <c r="H8">
        <v>33</v>
      </c>
      <c r="I8">
        <f t="shared" si="0"/>
        <v>64</v>
      </c>
    </row>
    <row r="9" spans="1:9" x14ac:dyDescent="0.25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4</v>
      </c>
      <c r="G9">
        <v>13</v>
      </c>
      <c r="H9">
        <v>19</v>
      </c>
      <c r="I9">
        <f t="shared" si="0"/>
        <v>39</v>
      </c>
    </row>
    <row r="10" spans="1:9" x14ac:dyDescent="0.25">
      <c r="A10" s="4" t="s">
        <v>1114</v>
      </c>
      <c r="B10" t="s">
        <v>1248</v>
      </c>
      <c r="C10" t="s">
        <v>1249</v>
      </c>
      <c r="D10" t="s">
        <v>1228</v>
      </c>
      <c r="E10">
        <v>8</v>
      </c>
      <c r="F10">
        <v>8</v>
      </c>
      <c r="G10">
        <v>21</v>
      </c>
      <c r="H10">
        <v>37</v>
      </c>
      <c r="I10">
        <f t="shared" si="0"/>
        <v>74</v>
      </c>
    </row>
    <row r="11" spans="1:9" x14ac:dyDescent="0.25">
      <c r="A11" s="4" t="s">
        <v>935</v>
      </c>
      <c r="B11" t="s">
        <v>467</v>
      </c>
      <c r="C11" t="s">
        <v>314</v>
      </c>
      <c r="D11" t="s">
        <v>1228</v>
      </c>
      <c r="E11">
        <v>9</v>
      </c>
      <c r="F11">
        <v>7</v>
      </c>
      <c r="G11">
        <v>26</v>
      </c>
      <c r="H11">
        <v>49</v>
      </c>
      <c r="I11">
        <f t="shared" si="0"/>
        <v>91</v>
      </c>
    </row>
    <row r="12" spans="1:9" x14ac:dyDescent="0.25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1</v>
      </c>
      <c r="G12">
        <v>0</v>
      </c>
      <c r="H12">
        <v>8</v>
      </c>
      <c r="I12">
        <f t="shared" si="0"/>
        <v>10</v>
      </c>
    </row>
    <row r="13" spans="1:9" x14ac:dyDescent="0.2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17</v>
      </c>
      <c r="H13">
        <v>27</v>
      </c>
      <c r="I13">
        <f t="shared" si="0"/>
        <v>55</v>
      </c>
    </row>
    <row r="14" spans="1:9" x14ac:dyDescent="0.25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6</v>
      </c>
      <c r="G14">
        <v>14</v>
      </c>
      <c r="H14">
        <v>29</v>
      </c>
      <c r="I14">
        <f t="shared" si="0"/>
        <v>55</v>
      </c>
    </row>
    <row r="15" spans="1:9" x14ac:dyDescent="0.25">
      <c r="A15" s="4" t="s">
        <v>833</v>
      </c>
      <c r="B15" t="s">
        <v>223</v>
      </c>
      <c r="C15" t="s">
        <v>219</v>
      </c>
      <c r="D15" t="s">
        <v>1227</v>
      </c>
      <c r="E15">
        <v>6</v>
      </c>
      <c r="F15">
        <v>8</v>
      </c>
      <c r="G15">
        <v>19</v>
      </c>
      <c r="H15">
        <v>31</v>
      </c>
      <c r="I15">
        <f t="shared" si="0"/>
        <v>64</v>
      </c>
    </row>
    <row r="16" spans="1:9" x14ac:dyDescent="0.25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4</v>
      </c>
      <c r="G16">
        <v>11</v>
      </c>
      <c r="H16">
        <v>21</v>
      </c>
      <c r="I16">
        <f t="shared" si="0"/>
        <v>40</v>
      </c>
    </row>
    <row r="17" spans="1:9" x14ac:dyDescent="0.2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4</v>
      </c>
      <c r="G17">
        <v>16</v>
      </c>
      <c r="H17">
        <v>31</v>
      </c>
      <c r="I17">
        <f t="shared" si="0"/>
        <v>57</v>
      </c>
    </row>
    <row r="18" spans="1:9" x14ac:dyDescent="0.25">
      <c r="A18" s="4" t="s">
        <v>936</v>
      </c>
      <c r="B18" t="s">
        <v>1230</v>
      </c>
      <c r="C18" t="s">
        <v>468</v>
      </c>
      <c r="D18" t="s">
        <v>1227</v>
      </c>
      <c r="E18">
        <v>9</v>
      </c>
      <c r="F18">
        <v>10</v>
      </c>
      <c r="G18">
        <v>29</v>
      </c>
      <c r="H18">
        <v>39</v>
      </c>
      <c r="I18">
        <f t="shared" si="0"/>
        <v>87</v>
      </c>
    </row>
    <row r="19" spans="1:9" x14ac:dyDescent="0.25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23</v>
      </c>
      <c r="H19">
        <v>50</v>
      </c>
      <c r="I19">
        <f t="shared" si="0"/>
        <v>89</v>
      </c>
    </row>
    <row r="20" spans="1:9" x14ac:dyDescent="0.25">
      <c r="A20" s="4" t="s">
        <v>952</v>
      </c>
      <c r="B20" t="s">
        <v>507</v>
      </c>
      <c r="C20" t="s">
        <v>506</v>
      </c>
      <c r="D20" t="s">
        <v>1226</v>
      </c>
      <c r="E20">
        <v>8</v>
      </c>
      <c r="F20">
        <v>9</v>
      </c>
      <c r="G20">
        <v>28</v>
      </c>
      <c r="H20">
        <v>44</v>
      </c>
      <c r="I20">
        <f t="shared" si="0"/>
        <v>89</v>
      </c>
    </row>
    <row r="21" spans="1:9" x14ac:dyDescent="0.25">
      <c r="A21" s="4" t="s">
        <v>892</v>
      </c>
      <c r="B21" t="s">
        <v>375</v>
      </c>
      <c r="C21" t="s">
        <v>372</v>
      </c>
      <c r="D21" t="s">
        <v>1229</v>
      </c>
      <c r="E21">
        <v>6</v>
      </c>
      <c r="F21">
        <v>6</v>
      </c>
      <c r="G21">
        <v>21</v>
      </c>
      <c r="H21">
        <v>34</v>
      </c>
      <c r="I21">
        <f t="shared" si="0"/>
        <v>67</v>
      </c>
    </row>
    <row r="22" spans="1:9" x14ac:dyDescent="0.2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8</v>
      </c>
      <c r="G22">
        <v>30</v>
      </c>
      <c r="H22">
        <v>47</v>
      </c>
      <c r="I22">
        <f t="shared" si="0"/>
        <v>95</v>
      </c>
    </row>
    <row r="23" spans="1:9" x14ac:dyDescent="0.25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2</v>
      </c>
      <c r="G23">
        <v>12</v>
      </c>
      <c r="H23">
        <v>25</v>
      </c>
      <c r="I23">
        <f t="shared" si="0"/>
        <v>42</v>
      </c>
    </row>
    <row r="24" spans="1:9" x14ac:dyDescent="0.25">
      <c r="A24" s="4" t="s">
        <v>889</v>
      </c>
      <c r="B24" t="s">
        <v>368</v>
      </c>
      <c r="C24" t="s">
        <v>366</v>
      </c>
      <c r="D24" t="s">
        <v>1226</v>
      </c>
      <c r="E24">
        <v>4</v>
      </c>
      <c r="F24">
        <v>6</v>
      </c>
      <c r="G24">
        <v>13</v>
      </c>
      <c r="H24">
        <v>19</v>
      </c>
      <c r="I24">
        <f t="shared" si="0"/>
        <v>42</v>
      </c>
    </row>
    <row r="25" spans="1:9" x14ac:dyDescent="0.2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16</v>
      </c>
      <c r="H25">
        <v>34</v>
      </c>
      <c r="I25">
        <f t="shared" si="0"/>
        <v>61</v>
      </c>
    </row>
    <row r="26" spans="1:9" x14ac:dyDescent="0.25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7</v>
      </c>
      <c r="G26">
        <v>20</v>
      </c>
      <c r="H26">
        <v>37</v>
      </c>
      <c r="I26">
        <f t="shared" si="0"/>
        <v>71</v>
      </c>
    </row>
    <row r="27" spans="1:9" x14ac:dyDescent="0.25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8</v>
      </c>
      <c r="G27">
        <v>27</v>
      </c>
      <c r="H27">
        <v>44</v>
      </c>
      <c r="I27">
        <f t="shared" si="0"/>
        <v>88</v>
      </c>
    </row>
    <row r="28" spans="1:9" x14ac:dyDescent="0.2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13</v>
      </c>
      <c r="H28">
        <v>30</v>
      </c>
      <c r="I28">
        <f t="shared" si="0"/>
        <v>52</v>
      </c>
    </row>
    <row r="29" spans="1:9" x14ac:dyDescent="0.25">
      <c r="A29" s="4" t="s">
        <v>791</v>
      </c>
      <c r="B29" t="s">
        <v>106</v>
      </c>
      <c r="C29" t="s">
        <v>103</v>
      </c>
      <c r="D29" t="s">
        <v>1229</v>
      </c>
      <c r="E29">
        <v>7</v>
      </c>
      <c r="F29">
        <v>9</v>
      </c>
      <c r="G29">
        <v>17</v>
      </c>
      <c r="H29">
        <v>29</v>
      </c>
      <c r="I29">
        <f t="shared" si="0"/>
        <v>62</v>
      </c>
    </row>
    <row r="30" spans="1:9" x14ac:dyDescent="0.25">
      <c r="A30" s="4" t="s">
        <v>810</v>
      </c>
      <c r="B30" t="s">
        <v>160</v>
      </c>
      <c r="C30" t="s">
        <v>157</v>
      </c>
      <c r="D30" t="s">
        <v>1228</v>
      </c>
      <c r="E30">
        <v>4</v>
      </c>
      <c r="F30">
        <v>6</v>
      </c>
      <c r="G30">
        <v>14</v>
      </c>
      <c r="H30">
        <v>14</v>
      </c>
      <c r="I30">
        <f t="shared" si="0"/>
        <v>38</v>
      </c>
    </row>
    <row r="31" spans="1:9" x14ac:dyDescent="0.25">
      <c r="A31" s="4" t="s">
        <v>802</v>
      </c>
      <c r="B31" t="s">
        <v>132</v>
      </c>
      <c r="C31" t="s">
        <v>130</v>
      </c>
      <c r="D31" t="s">
        <v>1229</v>
      </c>
      <c r="E31">
        <v>3</v>
      </c>
      <c r="F31">
        <v>1</v>
      </c>
      <c r="G31">
        <v>6</v>
      </c>
      <c r="H31">
        <v>14</v>
      </c>
      <c r="I31">
        <f t="shared" si="0"/>
        <v>24</v>
      </c>
    </row>
    <row r="32" spans="1:9" x14ac:dyDescent="0.25">
      <c r="A32" s="4" t="s">
        <v>1182</v>
      </c>
      <c r="B32" t="s">
        <v>558</v>
      </c>
      <c r="C32" t="s">
        <v>557</v>
      </c>
      <c r="D32" t="s">
        <v>1228</v>
      </c>
      <c r="E32">
        <v>3</v>
      </c>
      <c r="F32">
        <v>3</v>
      </c>
      <c r="G32">
        <v>9</v>
      </c>
      <c r="H32">
        <v>7</v>
      </c>
      <c r="I32">
        <f t="shared" si="0"/>
        <v>22</v>
      </c>
    </row>
    <row r="33" spans="1:9" x14ac:dyDescent="0.25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28</v>
      </c>
      <c r="H33">
        <v>46</v>
      </c>
      <c r="I33">
        <f t="shared" si="0"/>
        <v>94</v>
      </c>
    </row>
    <row r="34" spans="1:9" x14ac:dyDescent="0.25">
      <c r="A34" s="4" t="s">
        <v>940</v>
      </c>
      <c r="B34" t="s">
        <v>1</v>
      </c>
      <c r="C34" t="s">
        <v>475</v>
      </c>
      <c r="D34" t="s">
        <v>1226</v>
      </c>
      <c r="E34">
        <v>8</v>
      </c>
      <c r="F34">
        <v>7</v>
      </c>
      <c r="G34">
        <v>24</v>
      </c>
      <c r="H34">
        <v>34</v>
      </c>
      <c r="I34">
        <f t="shared" si="0"/>
        <v>73</v>
      </c>
    </row>
    <row r="35" spans="1:9" x14ac:dyDescent="0.25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8</v>
      </c>
      <c r="G35">
        <v>15</v>
      </c>
      <c r="H35">
        <v>29</v>
      </c>
      <c r="I35">
        <f t="shared" si="0"/>
        <v>58</v>
      </c>
    </row>
    <row r="36" spans="1:9" x14ac:dyDescent="0.2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16</v>
      </c>
      <c r="H36">
        <v>24</v>
      </c>
      <c r="I36">
        <f t="shared" si="0"/>
        <v>46</v>
      </c>
    </row>
    <row r="37" spans="1:9" x14ac:dyDescent="0.25">
      <c r="A37" s="4" t="s">
        <v>843</v>
      </c>
      <c r="B37" t="s">
        <v>246</v>
      </c>
      <c r="C37" t="s">
        <v>244</v>
      </c>
      <c r="D37" t="s">
        <v>1228</v>
      </c>
      <c r="E37">
        <v>1</v>
      </c>
      <c r="F37">
        <v>1</v>
      </c>
      <c r="G37">
        <v>6</v>
      </c>
      <c r="H37">
        <v>0</v>
      </c>
      <c r="I37">
        <f t="shared" si="0"/>
        <v>8</v>
      </c>
    </row>
    <row r="38" spans="1:9" x14ac:dyDescent="0.25">
      <c r="A38" s="4" t="s">
        <v>1125</v>
      </c>
      <c r="B38" t="s">
        <v>265</v>
      </c>
      <c r="C38" t="s">
        <v>264</v>
      </c>
      <c r="D38" t="s">
        <v>1228</v>
      </c>
      <c r="E38">
        <v>2</v>
      </c>
      <c r="F38">
        <v>0</v>
      </c>
      <c r="G38">
        <v>7</v>
      </c>
      <c r="H38">
        <v>6</v>
      </c>
      <c r="I38">
        <f t="shared" si="0"/>
        <v>15</v>
      </c>
    </row>
    <row r="39" spans="1:9" x14ac:dyDescent="0.25">
      <c r="A39" s="4" t="s">
        <v>1171</v>
      </c>
      <c r="B39" t="s">
        <v>498</v>
      </c>
      <c r="C39" t="s">
        <v>497</v>
      </c>
      <c r="D39" t="s">
        <v>1227</v>
      </c>
      <c r="E39">
        <v>8</v>
      </c>
      <c r="F39">
        <v>9</v>
      </c>
      <c r="G39">
        <v>21</v>
      </c>
      <c r="H39">
        <v>33</v>
      </c>
      <c r="I39">
        <f t="shared" si="0"/>
        <v>71</v>
      </c>
    </row>
    <row r="40" spans="1:9" x14ac:dyDescent="0.25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8</v>
      </c>
      <c r="G40">
        <v>29</v>
      </c>
      <c r="H40">
        <v>50</v>
      </c>
      <c r="I40">
        <f t="shared" si="0"/>
        <v>97</v>
      </c>
    </row>
    <row r="41" spans="1:9" x14ac:dyDescent="0.2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9</v>
      </c>
      <c r="G41">
        <v>19</v>
      </c>
      <c r="H41">
        <v>30</v>
      </c>
      <c r="I41">
        <f t="shared" si="0"/>
        <v>65</v>
      </c>
    </row>
    <row r="42" spans="1:9" x14ac:dyDescent="0.25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10</v>
      </c>
      <c r="G42">
        <v>30</v>
      </c>
      <c r="H42">
        <v>50</v>
      </c>
      <c r="I42">
        <f t="shared" si="0"/>
        <v>100</v>
      </c>
    </row>
    <row r="43" spans="1:9" x14ac:dyDescent="0.25">
      <c r="A43" s="4" t="s">
        <v>946</v>
      </c>
      <c r="B43" t="s">
        <v>489</v>
      </c>
      <c r="C43" t="s">
        <v>488</v>
      </c>
      <c r="D43" t="s">
        <v>1226</v>
      </c>
      <c r="E43">
        <v>4</v>
      </c>
      <c r="F43">
        <v>4</v>
      </c>
      <c r="G43">
        <v>15</v>
      </c>
      <c r="H43">
        <v>19</v>
      </c>
      <c r="I43">
        <f t="shared" si="0"/>
        <v>42</v>
      </c>
    </row>
    <row r="44" spans="1:9" x14ac:dyDescent="0.25">
      <c r="A44" s="4" t="s">
        <v>1096</v>
      </c>
      <c r="B44" t="s">
        <v>134</v>
      </c>
      <c r="C44" t="s">
        <v>131</v>
      </c>
      <c r="D44" t="s">
        <v>1226</v>
      </c>
      <c r="E44">
        <v>10</v>
      </c>
      <c r="F44">
        <v>10</v>
      </c>
      <c r="G44">
        <v>26</v>
      </c>
      <c r="H44">
        <v>41</v>
      </c>
      <c r="I44">
        <f t="shared" si="0"/>
        <v>87</v>
      </c>
    </row>
    <row r="45" spans="1:9" x14ac:dyDescent="0.25">
      <c r="A45" s="4" t="s">
        <v>983</v>
      </c>
      <c r="B45" t="s">
        <v>589</v>
      </c>
      <c r="C45" t="s">
        <v>588</v>
      </c>
      <c r="D45" t="s">
        <v>1227</v>
      </c>
      <c r="E45">
        <v>9</v>
      </c>
      <c r="F45">
        <v>10</v>
      </c>
      <c r="G45">
        <v>23</v>
      </c>
      <c r="H45">
        <v>39</v>
      </c>
      <c r="I45">
        <f t="shared" si="0"/>
        <v>81</v>
      </c>
    </row>
    <row r="46" spans="1:9" x14ac:dyDescent="0.2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2</v>
      </c>
      <c r="G46">
        <v>9</v>
      </c>
      <c r="H46">
        <v>14</v>
      </c>
      <c r="I46">
        <f t="shared" si="0"/>
        <v>28</v>
      </c>
    </row>
    <row r="47" spans="1:9" x14ac:dyDescent="0.25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4</v>
      </c>
      <c r="G47">
        <v>14</v>
      </c>
      <c r="H47">
        <v>35</v>
      </c>
      <c r="I47">
        <f t="shared" si="0"/>
        <v>59</v>
      </c>
    </row>
    <row r="48" spans="1:9" x14ac:dyDescent="0.25">
      <c r="A48" s="4" t="s">
        <v>826</v>
      </c>
      <c r="B48" t="s">
        <v>202</v>
      </c>
      <c r="C48" t="s">
        <v>200</v>
      </c>
      <c r="D48" t="s">
        <v>1226</v>
      </c>
      <c r="E48">
        <v>9</v>
      </c>
      <c r="F48">
        <v>10</v>
      </c>
      <c r="G48">
        <v>30</v>
      </c>
      <c r="H48">
        <v>39</v>
      </c>
      <c r="I48">
        <f t="shared" si="0"/>
        <v>88</v>
      </c>
    </row>
    <row r="49" spans="1:9" x14ac:dyDescent="0.25">
      <c r="A49" s="4" t="s">
        <v>1132</v>
      </c>
      <c r="B49" t="s">
        <v>296</v>
      </c>
      <c r="C49" t="s">
        <v>106</v>
      </c>
      <c r="D49" t="s">
        <v>1229</v>
      </c>
      <c r="E49">
        <v>3</v>
      </c>
      <c r="F49">
        <v>1</v>
      </c>
      <c r="G49">
        <v>11</v>
      </c>
      <c r="H49">
        <v>8</v>
      </c>
      <c r="I49">
        <f t="shared" si="0"/>
        <v>23</v>
      </c>
    </row>
    <row r="50" spans="1:9" x14ac:dyDescent="0.25">
      <c r="A50" s="4" t="s">
        <v>1170</v>
      </c>
      <c r="B50" t="s">
        <v>496</v>
      </c>
      <c r="C50" t="s">
        <v>495</v>
      </c>
      <c r="D50" t="s">
        <v>1228</v>
      </c>
      <c r="E50">
        <v>5</v>
      </c>
      <c r="F50">
        <v>7</v>
      </c>
      <c r="G50">
        <v>12</v>
      </c>
      <c r="H50">
        <v>24</v>
      </c>
      <c r="I50">
        <f t="shared" si="0"/>
        <v>48</v>
      </c>
    </row>
    <row r="51" spans="1:9" x14ac:dyDescent="0.25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8</v>
      </c>
      <c r="G51">
        <v>19</v>
      </c>
      <c r="H51">
        <v>39</v>
      </c>
      <c r="I51">
        <f t="shared" si="0"/>
        <v>72</v>
      </c>
    </row>
    <row r="52" spans="1:9" x14ac:dyDescent="0.25">
      <c r="A52" s="4" t="s">
        <v>1184</v>
      </c>
      <c r="B52" t="s">
        <v>563</v>
      </c>
      <c r="C52" t="s">
        <v>495</v>
      </c>
      <c r="D52" t="s">
        <v>1228</v>
      </c>
      <c r="E52">
        <v>7</v>
      </c>
      <c r="F52">
        <v>8</v>
      </c>
      <c r="G52">
        <v>22</v>
      </c>
      <c r="H52">
        <v>31</v>
      </c>
      <c r="I52">
        <f t="shared" si="0"/>
        <v>68</v>
      </c>
    </row>
    <row r="53" spans="1:9" x14ac:dyDescent="0.25">
      <c r="A53" s="4" t="s">
        <v>973</v>
      </c>
      <c r="B53" t="s">
        <v>564</v>
      </c>
      <c r="C53" t="s">
        <v>495</v>
      </c>
      <c r="D53" t="s">
        <v>1227</v>
      </c>
      <c r="E53">
        <v>5</v>
      </c>
      <c r="F53">
        <v>4</v>
      </c>
      <c r="G53">
        <v>18</v>
      </c>
      <c r="H53">
        <v>29</v>
      </c>
      <c r="I53">
        <f t="shared" si="0"/>
        <v>56</v>
      </c>
    </row>
    <row r="54" spans="1:9" x14ac:dyDescent="0.25">
      <c r="A54" s="4" t="s">
        <v>1009</v>
      </c>
      <c r="B54" t="s">
        <v>648</v>
      </c>
      <c r="C54" t="s">
        <v>106</v>
      </c>
      <c r="D54" t="s">
        <v>1227</v>
      </c>
      <c r="E54">
        <v>1</v>
      </c>
      <c r="F54">
        <v>0</v>
      </c>
      <c r="G54">
        <v>7</v>
      </c>
      <c r="H54">
        <v>0</v>
      </c>
      <c r="I54">
        <f t="shared" si="0"/>
        <v>8</v>
      </c>
    </row>
    <row r="55" spans="1:9" x14ac:dyDescent="0.25">
      <c r="A55" s="4" t="s">
        <v>1023</v>
      </c>
      <c r="B55" t="s">
        <v>675</v>
      </c>
      <c r="C55" t="s">
        <v>106</v>
      </c>
      <c r="D55" t="s">
        <v>1227</v>
      </c>
      <c r="E55">
        <v>8</v>
      </c>
      <c r="F55">
        <v>7</v>
      </c>
      <c r="G55">
        <v>24</v>
      </c>
      <c r="H55">
        <v>33</v>
      </c>
      <c r="I55">
        <f t="shared" si="0"/>
        <v>72</v>
      </c>
    </row>
    <row r="56" spans="1:9" x14ac:dyDescent="0.25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2</v>
      </c>
      <c r="G56">
        <v>10</v>
      </c>
      <c r="H56">
        <v>26</v>
      </c>
      <c r="I56">
        <f t="shared" si="0"/>
        <v>42</v>
      </c>
    </row>
    <row r="57" spans="1:9" x14ac:dyDescent="0.25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7</v>
      </c>
      <c r="G57">
        <v>20</v>
      </c>
      <c r="H57">
        <v>38</v>
      </c>
      <c r="I57">
        <f t="shared" si="0"/>
        <v>71</v>
      </c>
    </row>
    <row r="58" spans="1:9" x14ac:dyDescent="0.25">
      <c r="A58" s="4" t="s">
        <v>1143</v>
      </c>
      <c r="B58" t="s">
        <v>332</v>
      </c>
      <c r="C58" t="s">
        <v>329</v>
      </c>
      <c r="D58" t="s">
        <v>1228</v>
      </c>
      <c r="E58">
        <v>9</v>
      </c>
      <c r="F58">
        <v>10</v>
      </c>
      <c r="G58">
        <v>30</v>
      </c>
      <c r="H58">
        <v>50</v>
      </c>
      <c r="I58">
        <f t="shared" si="0"/>
        <v>99</v>
      </c>
    </row>
    <row r="59" spans="1:9" x14ac:dyDescent="0.25">
      <c r="A59" s="4" t="s">
        <v>1052</v>
      </c>
      <c r="B59" t="s">
        <v>729</v>
      </c>
      <c r="C59" t="s">
        <v>730</v>
      </c>
      <c r="D59" t="s">
        <v>1227</v>
      </c>
      <c r="E59">
        <v>8</v>
      </c>
      <c r="F59">
        <v>10</v>
      </c>
      <c r="G59">
        <v>26</v>
      </c>
      <c r="H59">
        <v>38</v>
      </c>
      <c r="I59">
        <f t="shared" si="0"/>
        <v>82</v>
      </c>
    </row>
    <row r="60" spans="1:9" x14ac:dyDescent="0.2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18</v>
      </c>
      <c r="H60">
        <v>17</v>
      </c>
      <c r="I60">
        <f t="shared" si="0"/>
        <v>43</v>
      </c>
    </row>
    <row r="61" spans="1:9" x14ac:dyDescent="0.25">
      <c r="A61" s="4" t="s">
        <v>1045</v>
      </c>
      <c r="B61" t="s">
        <v>710</v>
      </c>
      <c r="C61" t="s">
        <v>109</v>
      </c>
      <c r="D61" t="s">
        <v>1229</v>
      </c>
      <c r="E61">
        <v>4</v>
      </c>
      <c r="F61">
        <v>5</v>
      </c>
      <c r="G61">
        <v>13</v>
      </c>
      <c r="H61">
        <v>27</v>
      </c>
      <c r="I61">
        <f t="shared" si="0"/>
        <v>49</v>
      </c>
    </row>
    <row r="62" spans="1:9" x14ac:dyDescent="0.25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6</v>
      </c>
      <c r="G62">
        <v>24</v>
      </c>
      <c r="H62">
        <v>40</v>
      </c>
      <c r="I62">
        <f t="shared" si="0"/>
        <v>78</v>
      </c>
    </row>
    <row r="63" spans="1:9" x14ac:dyDescent="0.25">
      <c r="A63" s="4" t="s">
        <v>811</v>
      </c>
      <c r="B63" t="s">
        <v>162</v>
      </c>
      <c r="C63" t="s">
        <v>159</v>
      </c>
      <c r="D63" t="s">
        <v>1228</v>
      </c>
      <c r="E63">
        <v>1</v>
      </c>
      <c r="F63">
        <v>3</v>
      </c>
      <c r="G63">
        <v>0</v>
      </c>
      <c r="H63">
        <v>0</v>
      </c>
      <c r="I63">
        <f t="shared" si="0"/>
        <v>4</v>
      </c>
    </row>
    <row r="64" spans="1:9" x14ac:dyDescent="0.25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6</v>
      </c>
      <c r="G64">
        <v>13</v>
      </c>
      <c r="H64">
        <v>25</v>
      </c>
      <c r="I64">
        <f t="shared" si="0"/>
        <v>49</v>
      </c>
    </row>
    <row r="65" spans="1:9" x14ac:dyDescent="0.25">
      <c r="A65" s="4" t="s">
        <v>1109</v>
      </c>
      <c r="B65" t="s">
        <v>195</v>
      </c>
      <c r="C65" t="s">
        <v>192</v>
      </c>
      <c r="D65" t="s">
        <v>1229</v>
      </c>
      <c r="E65">
        <v>5</v>
      </c>
      <c r="F65">
        <v>3</v>
      </c>
      <c r="G65">
        <v>13</v>
      </c>
      <c r="H65">
        <v>28</v>
      </c>
      <c r="I65">
        <f t="shared" si="0"/>
        <v>49</v>
      </c>
    </row>
    <row r="66" spans="1:9" x14ac:dyDescent="0.25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12</v>
      </c>
      <c r="I66">
        <f t="shared" si="0"/>
        <v>35</v>
      </c>
    </row>
    <row r="67" spans="1:9" x14ac:dyDescent="0.25">
      <c r="A67" s="4" t="s">
        <v>866</v>
      </c>
      <c r="B67" t="s">
        <v>312</v>
      </c>
      <c r="C67" t="s">
        <v>310</v>
      </c>
      <c r="D67" t="s">
        <v>1228</v>
      </c>
      <c r="E67">
        <v>9</v>
      </c>
      <c r="F67">
        <v>8</v>
      </c>
      <c r="G67">
        <v>30</v>
      </c>
      <c r="H67">
        <v>50</v>
      </c>
      <c r="I67">
        <f t="shared" si="0"/>
        <v>97</v>
      </c>
    </row>
    <row r="68" spans="1:9" x14ac:dyDescent="0.25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5</v>
      </c>
      <c r="G68">
        <v>18</v>
      </c>
      <c r="H68">
        <v>27</v>
      </c>
      <c r="I68">
        <f t="shared" ref="I68:I131" si="1">SUM(E68:H68)</f>
        <v>56</v>
      </c>
    </row>
    <row r="69" spans="1:9" x14ac:dyDescent="0.2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9</v>
      </c>
      <c r="G69">
        <v>30</v>
      </c>
      <c r="H69">
        <v>45</v>
      </c>
      <c r="I69">
        <f t="shared" si="1"/>
        <v>94</v>
      </c>
    </row>
    <row r="70" spans="1:9" x14ac:dyDescent="0.25">
      <c r="A70" s="4" t="s">
        <v>1161</v>
      </c>
      <c r="B70" t="s">
        <v>436</v>
      </c>
      <c r="C70" t="s">
        <v>438</v>
      </c>
      <c r="D70" t="s">
        <v>1228</v>
      </c>
      <c r="E70">
        <v>5</v>
      </c>
      <c r="F70">
        <v>3</v>
      </c>
      <c r="G70">
        <v>15</v>
      </c>
      <c r="H70">
        <v>15</v>
      </c>
      <c r="I70">
        <f t="shared" si="1"/>
        <v>38</v>
      </c>
    </row>
    <row r="71" spans="1:9" x14ac:dyDescent="0.25">
      <c r="A71" s="4" t="s">
        <v>1090</v>
      </c>
      <c r="B71" t="s">
        <v>99</v>
      </c>
      <c r="C71" t="s">
        <v>98</v>
      </c>
      <c r="D71" t="s">
        <v>1226</v>
      </c>
      <c r="E71">
        <v>6</v>
      </c>
      <c r="F71">
        <v>6</v>
      </c>
      <c r="G71">
        <v>20</v>
      </c>
      <c r="H71">
        <v>30</v>
      </c>
      <c r="I71">
        <f t="shared" si="1"/>
        <v>62</v>
      </c>
    </row>
    <row r="72" spans="1:9" x14ac:dyDescent="0.2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15</v>
      </c>
      <c r="I72">
        <f t="shared" si="1"/>
        <v>29</v>
      </c>
    </row>
    <row r="73" spans="1:9" x14ac:dyDescent="0.2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3</v>
      </c>
      <c r="G73">
        <v>7</v>
      </c>
      <c r="H73">
        <v>12</v>
      </c>
      <c r="I73">
        <f t="shared" si="1"/>
        <v>24</v>
      </c>
    </row>
    <row r="74" spans="1:9" x14ac:dyDescent="0.25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3</v>
      </c>
      <c r="G74">
        <v>19</v>
      </c>
      <c r="H74">
        <v>29</v>
      </c>
      <c r="I74">
        <f t="shared" si="1"/>
        <v>56</v>
      </c>
    </row>
    <row r="75" spans="1:9" x14ac:dyDescent="0.25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10</v>
      </c>
      <c r="G75">
        <v>24</v>
      </c>
      <c r="H75">
        <v>39</v>
      </c>
      <c r="I75">
        <f t="shared" si="1"/>
        <v>81</v>
      </c>
    </row>
    <row r="76" spans="1:9" x14ac:dyDescent="0.25">
      <c r="A76" s="4" t="s">
        <v>1092</v>
      </c>
      <c r="B76" t="s">
        <v>104</v>
      </c>
      <c r="C76" t="s">
        <v>101</v>
      </c>
      <c r="D76" t="s">
        <v>1228</v>
      </c>
      <c r="E76">
        <v>9</v>
      </c>
      <c r="F76">
        <v>10</v>
      </c>
      <c r="G76">
        <v>26</v>
      </c>
      <c r="H76">
        <v>47</v>
      </c>
      <c r="I76">
        <f t="shared" si="1"/>
        <v>92</v>
      </c>
    </row>
    <row r="77" spans="1:9" x14ac:dyDescent="0.25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9</v>
      </c>
      <c r="G77">
        <v>30</v>
      </c>
      <c r="H77">
        <v>43</v>
      </c>
      <c r="I77">
        <f t="shared" si="1"/>
        <v>91</v>
      </c>
    </row>
    <row r="78" spans="1:9" x14ac:dyDescent="0.25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6</v>
      </c>
      <c r="G78">
        <v>14</v>
      </c>
      <c r="H78">
        <v>10</v>
      </c>
      <c r="I78">
        <f t="shared" si="1"/>
        <v>34</v>
      </c>
    </row>
    <row r="79" spans="1:9" x14ac:dyDescent="0.25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15</v>
      </c>
      <c r="H79">
        <v>35</v>
      </c>
      <c r="I79">
        <f t="shared" si="1"/>
        <v>60</v>
      </c>
    </row>
    <row r="80" spans="1:9" x14ac:dyDescent="0.2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7</v>
      </c>
      <c r="G80">
        <v>25</v>
      </c>
      <c r="H80">
        <v>50</v>
      </c>
      <c r="I80">
        <f t="shared" si="1"/>
        <v>91</v>
      </c>
    </row>
    <row r="81" spans="1:9" x14ac:dyDescent="0.2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5</v>
      </c>
      <c r="G81">
        <v>15</v>
      </c>
      <c r="H81">
        <v>34</v>
      </c>
      <c r="I81">
        <f t="shared" si="1"/>
        <v>59</v>
      </c>
    </row>
    <row r="82" spans="1:9" x14ac:dyDescent="0.25">
      <c r="A82" s="4" t="s">
        <v>988</v>
      </c>
      <c r="B82" t="s">
        <v>605</v>
      </c>
      <c r="C82" t="s">
        <v>604</v>
      </c>
      <c r="D82" t="s">
        <v>1229</v>
      </c>
      <c r="E82">
        <v>6</v>
      </c>
      <c r="F82">
        <v>6</v>
      </c>
      <c r="G82">
        <v>15</v>
      </c>
      <c r="H82">
        <v>35</v>
      </c>
      <c r="I82">
        <f t="shared" si="1"/>
        <v>62</v>
      </c>
    </row>
    <row r="83" spans="1:9" x14ac:dyDescent="0.25">
      <c r="A83" s="4" t="s">
        <v>890</v>
      </c>
      <c r="B83" t="s">
        <v>370</v>
      </c>
      <c r="C83" t="s">
        <v>367</v>
      </c>
      <c r="D83" t="s">
        <v>1228</v>
      </c>
      <c r="E83">
        <v>9</v>
      </c>
      <c r="F83">
        <v>8</v>
      </c>
      <c r="G83">
        <v>26</v>
      </c>
      <c r="H83">
        <v>39</v>
      </c>
      <c r="I83">
        <f t="shared" si="1"/>
        <v>82</v>
      </c>
    </row>
    <row r="84" spans="1:9" x14ac:dyDescent="0.25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22</v>
      </c>
      <c r="H84">
        <v>30</v>
      </c>
      <c r="I84">
        <f t="shared" si="1"/>
        <v>67</v>
      </c>
    </row>
    <row r="85" spans="1:9" x14ac:dyDescent="0.25">
      <c r="A85" s="4" t="s">
        <v>821</v>
      </c>
      <c r="B85" t="s">
        <v>189</v>
      </c>
      <c r="C85" t="s">
        <v>186</v>
      </c>
      <c r="D85" t="s">
        <v>1228</v>
      </c>
      <c r="E85">
        <v>7</v>
      </c>
      <c r="F85">
        <v>6</v>
      </c>
      <c r="G85">
        <v>23</v>
      </c>
      <c r="H85">
        <v>29</v>
      </c>
      <c r="I85">
        <f t="shared" si="1"/>
        <v>65</v>
      </c>
    </row>
    <row r="86" spans="1:9" x14ac:dyDescent="0.25">
      <c r="A86" s="4" t="s">
        <v>992</v>
      </c>
      <c r="B86" t="s">
        <v>611</v>
      </c>
      <c r="C86" t="s">
        <v>612</v>
      </c>
      <c r="D86" t="s">
        <v>1228</v>
      </c>
      <c r="E86">
        <v>6</v>
      </c>
      <c r="F86">
        <v>5</v>
      </c>
      <c r="G86">
        <v>16</v>
      </c>
      <c r="H86">
        <v>20</v>
      </c>
      <c r="I86">
        <f t="shared" si="1"/>
        <v>47</v>
      </c>
    </row>
    <row r="87" spans="1:9" x14ac:dyDescent="0.25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28</v>
      </c>
      <c r="H87">
        <v>50</v>
      </c>
      <c r="I87">
        <f t="shared" si="1"/>
        <v>98</v>
      </c>
    </row>
    <row r="88" spans="1:9" x14ac:dyDescent="0.25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9</v>
      </c>
      <c r="G88">
        <v>30</v>
      </c>
      <c r="H88">
        <v>47</v>
      </c>
      <c r="I88">
        <f t="shared" si="1"/>
        <v>96</v>
      </c>
    </row>
    <row r="89" spans="1:9" x14ac:dyDescent="0.25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8</v>
      </c>
      <c r="G89">
        <v>21</v>
      </c>
      <c r="H89">
        <v>28</v>
      </c>
      <c r="I89">
        <f t="shared" si="1"/>
        <v>64</v>
      </c>
    </row>
    <row r="90" spans="1:9" x14ac:dyDescent="0.25">
      <c r="A90" s="4" t="s">
        <v>1067</v>
      </c>
      <c r="B90" t="s">
        <v>9</v>
      </c>
      <c r="C90" t="s">
        <v>8</v>
      </c>
      <c r="D90" t="s">
        <v>1229</v>
      </c>
      <c r="E90">
        <v>8</v>
      </c>
      <c r="F90">
        <v>8</v>
      </c>
      <c r="G90">
        <v>27</v>
      </c>
      <c r="H90">
        <v>35</v>
      </c>
      <c r="I90">
        <f t="shared" si="1"/>
        <v>78</v>
      </c>
    </row>
    <row r="91" spans="1:9" x14ac:dyDescent="0.25">
      <c r="A91" s="4" t="s">
        <v>923</v>
      </c>
      <c r="B91" t="s">
        <v>210</v>
      </c>
      <c r="C91" t="s">
        <v>439</v>
      </c>
      <c r="D91" t="s">
        <v>1229</v>
      </c>
      <c r="E91">
        <v>6</v>
      </c>
      <c r="F91">
        <v>4</v>
      </c>
      <c r="G91">
        <v>14</v>
      </c>
      <c r="H91">
        <v>20</v>
      </c>
      <c r="I91">
        <f t="shared" si="1"/>
        <v>44</v>
      </c>
    </row>
    <row r="92" spans="1:9" x14ac:dyDescent="0.25">
      <c r="A92" s="4" t="s">
        <v>1200</v>
      </c>
      <c r="B92" t="s">
        <v>636</v>
      </c>
      <c r="C92" t="s">
        <v>637</v>
      </c>
      <c r="D92" t="s">
        <v>1229</v>
      </c>
      <c r="E92">
        <v>8</v>
      </c>
      <c r="F92">
        <v>7</v>
      </c>
      <c r="G92">
        <v>20</v>
      </c>
      <c r="H92">
        <v>30</v>
      </c>
      <c r="I92">
        <f t="shared" si="1"/>
        <v>65</v>
      </c>
    </row>
    <row r="93" spans="1:9" x14ac:dyDescent="0.25">
      <c r="A93" s="4" t="s">
        <v>1110</v>
      </c>
      <c r="B93" t="s">
        <v>199</v>
      </c>
      <c r="C93" t="s">
        <v>196</v>
      </c>
      <c r="D93" t="s">
        <v>1228</v>
      </c>
      <c r="E93">
        <v>6</v>
      </c>
      <c r="F93">
        <v>4</v>
      </c>
      <c r="G93">
        <v>22</v>
      </c>
      <c r="H93">
        <v>27</v>
      </c>
      <c r="I93">
        <f t="shared" si="1"/>
        <v>59</v>
      </c>
    </row>
    <row r="94" spans="1:9" x14ac:dyDescent="0.25">
      <c r="A94" s="4" t="s">
        <v>772</v>
      </c>
      <c r="B94" t="s">
        <v>35</v>
      </c>
      <c r="C94" t="s">
        <v>33</v>
      </c>
      <c r="D94" t="s">
        <v>1229</v>
      </c>
      <c r="E94">
        <v>5</v>
      </c>
      <c r="F94">
        <v>5</v>
      </c>
      <c r="G94">
        <v>12</v>
      </c>
      <c r="H94">
        <v>23</v>
      </c>
      <c r="I94">
        <f t="shared" si="1"/>
        <v>45</v>
      </c>
    </row>
    <row r="95" spans="1:9" x14ac:dyDescent="0.25">
      <c r="A95" s="4" t="s">
        <v>911</v>
      </c>
      <c r="B95" t="s">
        <v>416</v>
      </c>
      <c r="C95" t="s">
        <v>417</v>
      </c>
      <c r="D95" t="s">
        <v>1227</v>
      </c>
      <c r="E95">
        <v>7</v>
      </c>
      <c r="F95">
        <v>9</v>
      </c>
      <c r="G95">
        <v>24</v>
      </c>
      <c r="H95">
        <v>26</v>
      </c>
      <c r="I95">
        <f t="shared" si="1"/>
        <v>66</v>
      </c>
    </row>
    <row r="96" spans="1:9" x14ac:dyDescent="0.2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28</v>
      </c>
      <c r="H96">
        <v>48</v>
      </c>
      <c r="I96">
        <f t="shared" si="1"/>
        <v>96</v>
      </c>
    </row>
    <row r="97" spans="1:9" x14ac:dyDescent="0.25">
      <c r="A97" s="4" t="s">
        <v>972</v>
      </c>
      <c r="B97" t="s">
        <v>562</v>
      </c>
      <c r="C97" t="s">
        <v>561</v>
      </c>
      <c r="D97" t="s">
        <v>1228</v>
      </c>
      <c r="E97">
        <v>2</v>
      </c>
      <c r="F97">
        <v>2</v>
      </c>
      <c r="G97">
        <v>2</v>
      </c>
      <c r="H97">
        <v>5</v>
      </c>
      <c r="I97">
        <f t="shared" si="1"/>
        <v>11</v>
      </c>
    </row>
    <row r="98" spans="1:9" x14ac:dyDescent="0.25">
      <c r="A98" s="4" t="s">
        <v>963</v>
      </c>
      <c r="B98" t="s">
        <v>529</v>
      </c>
      <c r="C98" t="s">
        <v>530</v>
      </c>
      <c r="D98" t="s">
        <v>1229</v>
      </c>
      <c r="E98">
        <v>8</v>
      </c>
      <c r="F98">
        <v>8</v>
      </c>
      <c r="G98">
        <v>23</v>
      </c>
      <c r="H98">
        <v>36</v>
      </c>
      <c r="I98">
        <f t="shared" si="1"/>
        <v>75</v>
      </c>
    </row>
    <row r="99" spans="1:9" x14ac:dyDescent="0.2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7</v>
      </c>
      <c r="G99">
        <v>20</v>
      </c>
      <c r="H99">
        <v>42</v>
      </c>
      <c r="I99">
        <f t="shared" si="1"/>
        <v>76</v>
      </c>
    </row>
    <row r="100" spans="1:9" x14ac:dyDescent="0.25">
      <c r="A100" s="4" t="s">
        <v>975</v>
      </c>
      <c r="B100" t="s">
        <v>569</v>
      </c>
      <c r="C100" t="s">
        <v>568</v>
      </c>
      <c r="D100" t="s">
        <v>1228</v>
      </c>
      <c r="E100">
        <v>9</v>
      </c>
      <c r="F100">
        <v>9</v>
      </c>
      <c r="G100">
        <v>27</v>
      </c>
      <c r="H100">
        <v>39</v>
      </c>
      <c r="I100">
        <f t="shared" si="1"/>
        <v>84</v>
      </c>
    </row>
    <row r="101" spans="1:9" x14ac:dyDescent="0.25">
      <c r="A101" s="4" t="s">
        <v>1034</v>
      </c>
      <c r="B101" t="s">
        <v>693</v>
      </c>
      <c r="C101" t="s">
        <v>694</v>
      </c>
      <c r="D101" t="s">
        <v>1229</v>
      </c>
      <c r="E101">
        <v>3</v>
      </c>
      <c r="F101">
        <v>1</v>
      </c>
      <c r="G101">
        <v>7</v>
      </c>
      <c r="H101">
        <v>19</v>
      </c>
      <c r="I101">
        <f t="shared" si="1"/>
        <v>30</v>
      </c>
    </row>
    <row r="102" spans="1:9" x14ac:dyDescent="0.25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9</v>
      </c>
      <c r="G102">
        <v>25</v>
      </c>
      <c r="H102">
        <v>43</v>
      </c>
      <c r="I102">
        <f t="shared" si="1"/>
        <v>84</v>
      </c>
    </row>
    <row r="103" spans="1:9" x14ac:dyDescent="0.25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8</v>
      </c>
      <c r="G103">
        <v>24</v>
      </c>
      <c r="H103">
        <v>38</v>
      </c>
      <c r="I103">
        <f t="shared" si="1"/>
        <v>77</v>
      </c>
    </row>
    <row r="104" spans="1:9" x14ac:dyDescent="0.25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8</v>
      </c>
      <c r="G104">
        <v>28</v>
      </c>
      <c r="H104">
        <v>39</v>
      </c>
      <c r="I104">
        <f t="shared" si="1"/>
        <v>83</v>
      </c>
    </row>
    <row r="105" spans="1:9" x14ac:dyDescent="0.25">
      <c r="A105" s="4" t="s">
        <v>943</v>
      </c>
      <c r="B105" t="s">
        <v>484</v>
      </c>
      <c r="C105" t="s">
        <v>211</v>
      </c>
      <c r="D105" t="s">
        <v>1227</v>
      </c>
      <c r="E105">
        <v>7</v>
      </c>
      <c r="F105">
        <v>6</v>
      </c>
      <c r="G105">
        <v>19</v>
      </c>
      <c r="H105">
        <v>37</v>
      </c>
      <c r="I105">
        <f t="shared" si="1"/>
        <v>69</v>
      </c>
    </row>
    <row r="106" spans="1:9" x14ac:dyDescent="0.25">
      <c r="A106" s="4" t="s">
        <v>1169</v>
      </c>
      <c r="B106" t="s">
        <v>491</v>
      </c>
      <c r="C106" t="s">
        <v>490</v>
      </c>
      <c r="D106" t="s">
        <v>1227</v>
      </c>
      <c r="E106">
        <v>7</v>
      </c>
      <c r="F106">
        <v>5</v>
      </c>
      <c r="G106">
        <v>19</v>
      </c>
      <c r="H106">
        <v>25</v>
      </c>
      <c r="I106">
        <f t="shared" si="1"/>
        <v>56</v>
      </c>
    </row>
    <row r="107" spans="1:9" x14ac:dyDescent="0.25">
      <c r="A107" s="4" t="s">
        <v>796</v>
      </c>
      <c r="B107" t="s">
        <v>120</v>
      </c>
      <c r="C107" t="s">
        <v>121</v>
      </c>
      <c r="D107" t="s">
        <v>1228</v>
      </c>
      <c r="E107">
        <v>10</v>
      </c>
      <c r="F107">
        <v>10</v>
      </c>
      <c r="G107">
        <v>27</v>
      </c>
      <c r="H107">
        <v>50</v>
      </c>
      <c r="I107">
        <f t="shared" si="1"/>
        <v>97</v>
      </c>
    </row>
    <row r="108" spans="1:9" x14ac:dyDescent="0.25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7</v>
      </c>
      <c r="G108">
        <v>30</v>
      </c>
      <c r="H108">
        <v>49</v>
      </c>
      <c r="I108">
        <f t="shared" si="1"/>
        <v>95</v>
      </c>
    </row>
    <row r="109" spans="1:9" x14ac:dyDescent="0.25">
      <c r="A109" s="4" t="s">
        <v>1140</v>
      </c>
      <c r="B109" t="s">
        <v>320</v>
      </c>
      <c r="C109" t="s">
        <v>318</v>
      </c>
      <c r="D109" t="s">
        <v>1226</v>
      </c>
      <c r="E109">
        <v>7</v>
      </c>
      <c r="F109">
        <v>8</v>
      </c>
      <c r="G109">
        <v>21</v>
      </c>
      <c r="H109">
        <v>40</v>
      </c>
      <c r="I109">
        <f t="shared" si="1"/>
        <v>76</v>
      </c>
    </row>
    <row r="110" spans="1:9" x14ac:dyDescent="0.25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8</v>
      </c>
      <c r="G110">
        <v>20</v>
      </c>
      <c r="H110">
        <v>31</v>
      </c>
      <c r="I110">
        <f t="shared" si="1"/>
        <v>67</v>
      </c>
    </row>
    <row r="111" spans="1:9" x14ac:dyDescent="0.25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5</v>
      </c>
      <c r="H111">
        <v>5</v>
      </c>
      <c r="I111">
        <f t="shared" si="1"/>
        <v>17</v>
      </c>
    </row>
    <row r="112" spans="1:9" x14ac:dyDescent="0.25">
      <c r="A112" s="4" t="s">
        <v>1077</v>
      </c>
      <c r="B112" t="s">
        <v>51</v>
      </c>
      <c r="C112" t="s">
        <v>48</v>
      </c>
      <c r="D112" t="s">
        <v>1229</v>
      </c>
      <c r="E112">
        <v>2</v>
      </c>
      <c r="F112">
        <v>0</v>
      </c>
      <c r="G112">
        <v>9</v>
      </c>
      <c r="H112">
        <v>17</v>
      </c>
      <c r="I112">
        <f t="shared" si="1"/>
        <v>28</v>
      </c>
    </row>
    <row r="113" spans="1:9" x14ac:dyDescent="0.25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17</v>
      </c>
      <c r="H113">
        <v>35</v>
      </c>
      <c r="I113">
        <f t="shared" si="1"/>
        <v>62</v>
      </c>
    </row>
    <row r="114" spans="1:9" x14ac:dyDescent="0.25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9</v>
      </c>
      <c r="G114">
        <v>25</v>
      </c>
      <c r="H114">
        <v>41</v>
      </c>
      <c r="I114">
        <f t="shared" si="1"/>
        <v>83</v>
      </c>
    </row>
    <row r="115" spans="1:9" x14ac:dyDescent="0.2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6</v>
      </c>
      <c r="G115">
        <v>16</v>
      </c>
      <c r="H115">
        <v>28</v>
      </c>
      <c r="I115">
        <f t="shared" si="1"/>
        <v>56</v>
      </c>
    </row>
    <row r="116" spans="1:9" x14ac:dyDescent="0.25">
      <c r="A116" s="4" t="s">
        <v>1075</v>
      </c>
      <c r="B116" t="s">
        <v>47</v>
      </c>
      <c r="C116" t="s">
        <v>46</v>
      </c>
      <c r="D116" t="s">
        <v>1227</v>
      </c>
      <c r="E116">
        <v>9</v>
      </c>
      <c r="F116">
        <v>10</v>
      </c>
      <c r="G116">
        <v>23</v>
      </c>
      <c r="H116">
        <v>45</v>
      </c>
      <c r="I116">
        <f t="shared" si="1"/>
        <v>87</v>
      </c>
    </row>
    <row r="117" spans="1:9" x14ac:dyDescent="0.2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24</v>
      </c>
      <c r="H117">
        <v>31</v>
      </c>
      <c r="I117">
        <f t="shared" si="1"/>
        <v>68</v>
      </c>
    </row>
    <row r="118" spans="1:9" x14ac:dyDescent="0.25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3</v>
      </c>
      <c r="G118">
        <v>10</v>
      </c>
      <c r="H118">
        <v>16</v>
      </c>
      <c r="I118">
        <f t="shared" si="1"/>
        <v>32</v>
      </c>
    </row>
    <row r="119" spans="1:9" x14ac:dyDescent="0.25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8</v>
      </c>
      <c r="G119">
        <v>22</v>
      </c>
      <c r="H119">
        <v>23</v>
      </c>
      <c r="I119">
        <f t="shared" si="1"/>
        <v>59</v>
      </c>
    </row>
    <row r="120" spans="1:9" x14ac:dyDescent="0.25">
      <c r="A120" s="4" t="s">
        <v>924</v>
      </c>
      <c r="B120" t="s">
        <v>441</v>
      </c>
      <c r="C120" t="s">
        <v>440</v>
      </c>
      <c r="D120" t="s">
        <v>1226</v>
      </c>
      <c r="E120">
        <v>8</v>
      </c>
      <c r="F120">
        <v>8</v>
      </c>
      <c r="G120">
        <v>20</v>
      </c>
      <c r="H120">
        <v>41</v>
      </c>
      <c r="I120">
        <f t="shared" si="1"/>
        <v>77</v>
      </c>
    </row>
    <row r="121" spans="1:9" x14ac:dyDescent="0.2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26</v>
      </c>
      <c r="H121">
        <v>50</v>
      </c>
      <c r="I121">
        <f t="shared" si="1"/>
        <v>94</v>
      </c>
    </row>
    <row r="122" spans="1:9" x14ac:dyDescent="0.25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5</v>
      </c>
      <c r="H122">
        <v>12</v>
      </c>
      <c r="I122">
        <f t="shared" si="1"/>
        <v>25</v>
      </c>
    </row>
    <row r="123" spans="1:9" x14ac:dyDescent="0.2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7</v>
      </c>
      <c r="H123">
        <v>7</v>
      </c>
      <c r="I123">
        <f t="shared" si="1"/>
        <v>18</v>
      </c>
    </row>
    <row r="124" spans="1:9" x14ac:dyDescent="0.25">
      <c r="A124" s="4" t="s">
        <v>926</v>
      </c>
      <c r="B124" t="s">
        <v>445</v>
      </c>
      <c r="C124" t="s">
        <v>444</v>
      </c>
      <c r="D124" t="s">
        <v>1228</v>
      </c>
      <c r="E124">
        <v>10</v>
      </c>
      <c r="F124">
        <v>10</v>
      </c>
      <c r="G124">
        <v>30</v>
      </c>
      <c r="H124">
        <v>44</v>
      </c>
      <c r="I124">
        <f t="shared" si="1"/>
        <v>94</v>
      </c>
    </row>
    <row r="125" spans="1:9" x14ac:dyDescent="0.2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8</v>
      </c>
      <c r="G125">
        <v>22</v>
      </c>
      <c r="H125">
        <v>42</v>
      </c>
      <c r="I125">
        <f t="shared" si="1"/>
        <v>80</v>
      </c>
    </row>
    <row r="126" spans="1:9" x14ac:dyDescent="0.25">
      <c r="A126" s="4" t="s">
        <v>1187</v>
      </c>
      <c r="B126" t="s">
        <v>575</v>
      </c>
      <c r="C126" t="s">
        <v>220</v>
      </c>
      <c r="D126" t="s">
        <v>1229</v>
      </c>
      <c r="E126">
        <v>5</v>
      </c>
      <c r="F126">
        <v>3</v>
      </c>
      <c r="G126">
        <v>16</v>
      </c>
      <c r="H126">
        <v>34</v>
      </c>
      <c r="I126">
        <f t="shared" si="1"/>
        <v>58</v>
      </c>
    </row>
    <row r="127" spans="1:9" x14ac:dyDescent="0.25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7</v>
      </c>
      <c r="G127">
        <v>26</v>
      </c>
      <c r="H127">
        <v>50</v>
      </c>
      <c r="I127">
        <f t="shared" si="1"/>
        <v>91</v>
      </c>
    </row>
    <row r="128" spans="1:9" x14ac:dyDescent="0.25">
      <c r="A128" s="4" t="s">
        <v>898</v>
      </c>
      <c r="B128" t="s">
        <v>391</v>
      </c>
      <c r="C128" t="s">
        <v>390</v>
      </c>
      <c r="D128" t="s">
        <v>1229</v>
      </c>
      <c r="E128">
        <v>5</v>
      </c>
      <c r="F128">
        <v>6</v>
      </c>
      <c r="G128">
        <v>17</v>
      </c>
      <c r="H128">
        <v>18</v>
      </c>
      <c r="I128">
        <f t="shared" si="1"/>
        <v>46</v>
      </c>
    </row>
    <row r="129" spans="1:9" x14ac:dyDescent="0.2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2</v>
      </c>
      <c r="G129">
        <v>8</v>
      </c>
      <c r="H129">
        <v>19</v>
      </c>
      <c r="I129">
        <f t="shared" si="1"/>
        <v>32</v>
      </c>
    </row>
    <row r="130" spans="1:9" x14ac:dyDescent="0.2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15</v>
      </c>
      <c r="H130">
        <v>22</v>
      </c>
      <c r="I130">
        <f t="shared" si="1"/>
        <v>47</v>
      </c>
    </row>
    <row r="131" spans="1:9" x14ac:dyDescent="0.25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3</v>
      </c>
      <c r="G131">
        <v>6</v>
      </c>
      <c r="H131">
        <v>14</v>
      </c>
      <c r="I131">
        <f t="shared" si="1"/>
        <v>26</v>
      </c>
    </row>
    <row r="132" spans="1:9" x14ac:dyDescent="0.25">
      <c r="A132" s="4" t="s">
        <v>1176</v>
      </c>
      <c r="B132" t="s">
        <v>539</v>
      </c>
      <c r="C132" t="s">
        <v>538</v>
      </c>
      <c r="D132" t="s">
        <v>1228</v>
      </c>
      <c r="E132">
        <v>4</v>
      </c>
      <c r="F132">
        <v>3</v>
      </c>
      <c r="G132">
        <v>11</v>
      </c>
      <c r="H132">
        <v>24</v>
      </c>
      <c r="I132">
        <f t="shared" ref="I132:I195" si="2">SUM(E132:H132)</f>
        <v>42</v>
      </c>
    </row>
    <row r="133" spans="1:9" x14ac:dyDescent="0.25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9</v>
      </c>
      <c r="G133">
        <v>27</v>
      </c>
      <c r="H133">
        <v>44</v>
      </c>
      <c r="I133">
        <f t="shared" si="2"/>
        <v>90</v>
      </c>
    </row>
    <row r="134" spans="1:9" x14ac:dyDescent="0.25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26</v>
      </c>
      <c r="H134">
        <v>45</v>
      </c>
      <c r="I134">
        <f t="shared" si="2"/>
        <v>91</v>
      </c>
    </row>
    <row r="135" spans="1:9" x14ac:dyDescent="0.25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30</v>
      </c>
      <c r="H135">
        <v>50</v>
      </c>
      <c r="I135">
        <f t="shared" si="2"/>
        <v>100</v>
      </c>
    </row>
    <row r="136" spans="1:9" x14ac:dyDescent="0.25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34</v>
      </c>
      <c r="I136">
        <f t="shared" si="2"/>
        <v>70</v>
      </c>
    </row>
    <row r="137" spans="1:9" x14ac:dyDescent="0.25">
      <c r="A137" s="4" t="s">
        <v>1157</v>
      </c>
      <c r="B137" t="s">
        <v>203</v>
      </c>
      <c r="C137" t="s">
        <v>427</v>
      </c>
      <c r="D137" t="s">
        <v>1229</v>
      </c>
      <c r="E137">
        <v>10</v>
      </c>
      <c r="F137">
        <v>10</v>
      </c>
      <c r="G137">
        <v>28</v>
      </c>
      <c r="H137">
        <v>50</v>
      </c>
      <c r="I137">
        <f t="shared" si="2"/>
        <v>98</v>
      </c>
    </row>
    <row r="138" spans="1:9" x14ac:dyDescent="0.25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9</v>
      </c>
      <c r="G138">
        <v>23</v>
      </c>
      <c r="H138">
        <v>50</v>
      </c>
      <c r="I138">
        <f t="shared" si="2"/>
        <v>91</v>
      </c>
    </row>
    <row r="139" spans="1:9" x14ac:dyDescent="0.25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23</v>
      </c>
      <c r="H139">
        <v>41</v>
      </c>
      <c r="I139">
        <f t="shared" si="2"/>
        <v>76</v>
      </c>
    </row>
    <row r="140" spans="1:9" x14ac:dyDescent="0.25">
      <c r="A140" s="4" t="s">
        <v>1172</v>
      </c>
      <c r="B140" t="s">
        <v>500</v>
      </c>
      <c r="C140" t="s">
        <v>499</v>
      </c>
      <c r="D140" t="s">
        <v>1229</v>
      </c>
      <c r="E140">
        <v>6</v>
      </c>
      <c r="F140">
        <v>7</v>
      </c>
      <c r="G140">
        <v>18</v>
      </c>
      <c r="H140">
        <v>34</v>
      </c>
      <c r="I140">
        <f t="shared" si="2"/>
        <v>65</v>
      </c>
    </row>
    <row r="141" spans="1:9" x14ac:dyDescent="0.25">
      <c r="A141" s="4" t="s">
        <v>1185</v>
      </c>
      <c r="B141" t="s">
        <v>567</v>
      </c>
      <c r="C141" t="s">
        <v>499</v>
      </c>
      <c r="D141" t="s">
        <v>1227</v>
      </c>
      <c r="E141">
        <v>6</v>
      </c>
      <c r="F141">
        <v>8</v>
      </c>
      <c r="G141">
        <v>18</v>
      </c>
      <c r="H141">
        <v>23</v>
      </c>
      <c r="I141">
        <f t="shared" si="2"/>
        <v>55</v>
      </c>
    </row>
    <row r="142" spans="1:9" x14ac:dyDescent="0.25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4</v>
      </c>
      <c r="G142">
        <v>6</v>
      </c>
      <c r="H142">
        <v>3</v>
      </c>
      <c r="I142">
        <f t="shared" si="2"/>
        <v>15</v>
      </c>
    </row>
    <row r="143" spans="1:9" x14ac:dyDescent="0.25">
      <c r="A143" s="4" t="s">
        <v>769</v>
      </c>
      <c r="B143" t="s">
        <v>29</v>
      </c>
      <c r="C143" t="s">
        <v>26</v>
      </c>
      <c r="D143" t="s">
        <v>1226</v>
      </c>
      <c r="E143">
        <v>6</v>
      </c>
      <c r="F143">
        <v>8</v>
      </c>
      <c r="G143">
        <v>20</v>
      </c>
      <c r="H143">
        <v>25</v>
      </c>
      <c r="I143">
        <f t="shared" si="2"/>
        <v>59</v>
      </c>
    </row>
    <row r="144" spans="1:9" x14ac:dyDescent="0.25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26</v>
      </c>
      <c r="H144">
        <v>48</v>
      </c>
      <c r="I144">
        <f t="shared" si="2"/>
        <v>93</v>
      </c>
    </row>
    <row r="145" spans="1:9" x14ac:dyDescent="0.25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10</v>
      </c>
      <c r="G145">
        <v>29</v>
      </c>
      <c r="H145">
        <v>50</v>
      </c>
      <c r="I145">
        <f t="shared" si="2"/>
        <v>98</v>
      </c>
    </row>
    <row r="146" spans="1:9" x14ac:dyDescent="0.25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3</v>
      </c>
      <c r="G146">
        <v>14</v>
      </c>
      <c r="H146">
        <v>30</v>
      </c>
      <c r="I146">
        <f t="shared" si="2"/>
        <v>52</v>
      </c>
    </row>
    <row r="147" spans="1:9" x14ac:dyDescent="0.25">
      <c r="A147" s="4" t="s">
        <v>1020</v>
      </c>
      <c r="B147" t="s">
        <v>669</v>
      </c>
      <c r="C147" t="s">
        <v>26</v>
      </c>
      <c r="D147" t="s">
        <v>1229</v>
      </c>
      <c r="E147">
        <v>5</v>
      </c>
      <c r="F147">
        <v>3</v>
      </c>
      <c r="G147">
        <v>17</v>
      </c>
      <c r="H147">
        <v>31</v>
      </c>
      <c r="I147">
        <f t="shared" si="2"/>
        <v>56</v>
      </c>
    </row>
    <row r="148" spans="1:9" x14ac:dyDescent="0.25">
      <c r="A148" s="4" t="s">
        <v>1046</v>
      </c>
      <c r="B148" t="s">
        <v>714</v>
      </c>
      <c r="C148" t="s">
        <v>715</v>
      </c>
      <c r="D148" t="s">
        <v>1226</v>
      </c>
      <c r="E148">
        <v>9</v>
      </c>
      <c r="F148">
        <v>10</v>
      </c>
      <c r="G148">
        <v>30</v>
      </c>
      <c r="H148">
        <v>46</v>
      </c>
      <c r="I148">
        <f t="shared" si="2"/>
        <v>95</v>
      </c>
    </row>
    <row r="149" spans="1:9" x14ac:dyDescent="0.25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21</v>
      </c>
      <c r="H149">
        <v>43</v>
      </c>
      <c r="I149">
        <f t="shared" si="2"/>
        <v>79</v>
      </c>
    </row>
    <row r="150" spans="1:9" x14ac:dyDescent="0.25">
      <c r="A150" s="4" t="s">
        <v>794</v>
      </c>
      <c r="B150" t="s">
        <v>118</v>
      </c>
      <c r="C150" t="s">
        <v>116</v>
      </c>
      <c r="D150" t="s">
        <v>1228</v>
      </c>
      <c r="E150">
        <v>8</v>
      </c>
      <c r="F150">
        <v>8</v>
      </c>
      <c r="G150">
        <v>27</v>
      </c>
      <c r="H150">
        <v>45</v>
      </c>
      <c r="I150">
        <f t="shared" si="2"/>
        <v>88</v>
      </c>
    </row>
    <row r="151" spans="1:9" x14ac:dyDescent="0.2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27</v>
      </c>
      <c r="H151">
        <v>50</v>
      </c>
      <c r="I151">
        <f t="shared" si="2"/>
        <v>94</v>
      </c>
    </row>
    <row r="152" spans="1:9" x14ac:dyDescent="0.25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19</v>
      </c>
      <c r="H152">
        <v>28</v>
      </c>
      <c r="I152">
        <f t="shared" si="2"/>
        <v>57</v>
      </c>
    </row>
    <row r="153" spans="1:9" x14ac:dyDescent="0.25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4</v>
      </c>
      <c r="G153">
        <v>12</v>
      </c>
      <c r="H153">
        <v>20</v>
      </c>
      <c r="I153">
        <f t="shared" si="2"/>
        <v>41</v>
      </c>
    </row>
    <row r="154" spans="1:9" x14ac:dyDescent="0.25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7</v>
      </c>
      <c r="G154">
        <v>28</v>
      </c>
      <c r="H154">
        <v>47</v>
      </c>
      <c r="I154">
        <f t="shared" si="2"/>
        <v>90</v>
      </c>
    </row>
    <row r="155" spans="1:9" x14ac:dyDescent="0.25">
      <c r="A155" s="4" t="s">
        <v>1004</v>
      </c>
      <c r="B155" t="s">
        <v>638</v>
      </c>
      <c r="C155" t="s">
        <v>639</v>
      </c>
      <c r="D155" t="s">
        <v>1227</v>
      </c>
      <c r="E155">
        <v>3</v>
      </c>
      <c r="F155">
        <v>1</v>
      </c>
      <c r="G155">
        <v>10</v>
      </c>
      <c r="H155">
        <v>5</v>
      </c>
      <c r="I155">
        <f t="shared" si="2"/>
        <v>19</v>
      </c>
    </row>
    <row r="156" spans="1:9" x14ac:dyDescent="0.25">
      <c r="A156" s="4" t="s">
        <v>959</v>
      </c>
      <c r="B156" t="s">
        <v>521</v>
      </c>
      <c r="C156" t="s">
        <v>446</v>
      </c>
      <c r="D156" t="s">
        <v>1227</v>
      </c>
      <c r="E156">
        <v>4</v>
      </c>
      <c r="F156">
        <v>3</v>
      </c>
      <c r="G156">
        <v>14</v>
      </c>
      <c r="H156">
        <v>28</v>
      </c>
      <c r="I156">
        <f t="shared" si="2"/>
        <v>49</v>
      </c>
    </row>
    <row r="157" spans="1:9" x14ac:dyDescent="0.25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23</v>
      </c>
      <c r="H157">
        <v>34</v>
      </c>
      <c r="I157">
        <f t="shared" si="2"/>
        <v>71</v>
      </c>
    </row>
    <row r="158" spans="1:9" x14ac:dyDescent="0.25">
      <c r="A158" s="4" t="s">
        <v>1069</v>
      </c>
      <c r="B158" t="s">
        <v>18</v>
      </c>
      <c r="C158" t="s">
        <v>15</v>
      </c>
      <c r="D158" t="s">
        <v>1229</v>
      </c>
      <c r="E158">
        <v>7</v>
      </c>
      <c r="F158">
        <v>8</v>
      </c>
      <c r="G158">
        <v>21</v>
      </c>
      <c r="H158">
        <v>34</v>
      </c>
      <c r="I158">
        <f t="shared" si="2"/>
        <v>70</v>
      </c>
    </row>
    <row r="159" spans="1:9" x14ac:dyDescent="0.25">
      <c r="A159" s="4" t="s">
        <v>1129</v>
      </c>
      <c r="B159" t="s">
        <v>283</v>
      </c>
      <c r="C159" t="s">
        <v>280</v>
      </c>
      <c r="D159" t="s">
        <v>1228</v>
      </c>
      <c r="E159">
        <v>4</v>
      </c>
      <c r="F159">
        <v>6</v>
      </c>
      <c r="G159">
        <v>12</v>
      </c>
      <c r="H159">
        <v>29</v>
      </c>
      <c r="I159">
        <f t="shared" si="2"/>
        <v>51</v>
      </c>
    </row>
    <row r="160" spans="1:9" x14ac:dyDescent="0.25">
      <c r="A160" s="4" t="s">
        <v>1036</v>
      </c>
      <c r="B160" t="s">
        <v>696</v>
      </c>
      <c r="C160" t="s">
        <v>697</v>
      </c>
      <c r="D160" t="s">
        <v>1226</v>
      </c>
      <c r="E160">
        <v>5</v>
      </c>
      <c r="F160">
        <v>3</v>
      </c>
      <c r="G160">
        <v>16</v>
      </c>
      <c r="H160">
        <v>23</v>
      </c>
      <c r="I160">
        <f t="shared" si="2"/>
        <v>47</v>
      </c>
    </row>
    <row r="161" spans="1:9" x14ac:dyDescent="0.25">
      <c r="A161" s="4" t="s">
        <v>1049</v>
      </c>
      <c r="B161" t="s">
        <v>722</v>
      </c>
      <c r="C161" t="s">
        <v>697</v>
      </c>
      <c r="D161" t="s">
        <v>1227</v>
      </c>
      <c r="E161">
        <v>10</v>
      </c>
      <c r="F161">
        <v>8</v>
      </c>
      <c r="G161">
        <v>30</v>
      </c>
      <c r="H161">
        <v>50</v>
      </c>
      <c r="I161">
        <f t="shared" si="2"/>
        <v>98</v>
      </c>
    </row>
    <row r="162" spans="1:9" x14ac:dyDescent="0.25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0</v>
      </c>
      <c r="G162">
        <v>9</v>
      </c>
      <c r="H162">
        <v>9</v>
      </c>
      <c r="I162">
        <f t="shared" si="2"/>
        <v>20</v>
      </c>
    </row>
    <row r="163" spans="1:9" x14ac:dyDescent="0.25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28</v>
      </c>
      <c r="H163">
        <v>41</v>
      </c>
      <c r="I163">
        <f t="shared" si="2"/>
        <v>89</v>
      </c>
    </row>
    <row r="164" spans="1:9" x14ac:dyDescent="0.25">
      <c r="A164" s="4" t="s">
        <v>1178</v>
      </c>
      <c r="B164" t="s">
        <v>544</v>
      </c>
      <c r="C164" t="s">
        <v>314</v>
      </c>
      <c r="D164" t="s">
        <v>1227</v>
      </c>
      <c r="E164">
        <v>1</v>
      </c>
      <c r="F164">
        <v>1</v>
      </c>
      <c r="G164">
        <v>1</v>
      </c>
      <c r="H164">
        <v>0</v>
      </c>
      <c r="I164">
        <f t="shared" si="2"/>
        <v>3</v>
      </c>
    </row>
    <row r="165" spans="1:9" x14ac:dyDescent="0.25">
      <c r="A165" s="4" t="s">
        <v>1057</v>
      </c>
      <c r="B165" t="s">
        <v>721</v>
      </c>
      <c r="C165" t="s">
        <v>740</v>
      </c>
      <c r="D165" t="s">
        <v>1226</v>
      </c>
      <c r="E165">
        <v>6</v>
      </c>
      <c r="F165">
        <v>7</v>
      </c>
      <c r="G165">
        <v>15</v>
      </c>
      <c r="H165">
        <v>40</v>
      </c>
      <c r="I165">
        <f t="shared" si="2"/>
        <v>68</v>
      </c>
    </row>
    <row r="166" spans="1:9" x14ac:dyDescent="0.25">
      <c r="A166" s="4" t="s">
        <v>835</v>
      </c>
      <c r="B166" t="s">
        <v>232</v>
      </c>
      <c r="C166" t="s">
        <v>229</v>
      </c>
      <c r="D166" t="s">
        <v>1228</v>
      </c>
      <c r="E166">
        <v>8</v>
      </c>
      <c r="F166">
        <v>9</v>
      </c>
      <c r="G166">
        <v>28</v>
      </c>
      <c r="H166">
        <v>41</v>
      </c>
      <c r="I166">
        <f t="shared" si="2"/>
        <v>86</v>
      </c>
    </row>
    <row r="167" spans="1:9" x14ac:dyDescent="0.25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9</v>
      </c>
      <c r="G167">
        <v>27</v>
      </c>
      <c r="H167">
        <v>50</v>
      </c>
      <c r="I167">
        <f t="shared" si="2"/>
        <v>95</v>
      </c>
    </row>
    <row r="168" spans="1:9" x14ac:dyDescent="0.25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7</v>
      </c>
      <c r="G168">
        <v>26</v>
      </c>
      <c r="H168">
        <v>45</v>
      </c>
      <c r="I168">
        <f t="shared" si="2"/>
        <v>87</v>
      </c>
    </row>
    <row r="169" spans="1:9" x14ac:dyDescent="0.25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17</v>
      </c>
      <c r="H169">
        <v>33</v>
      </c>
      <c r="I169">
        <f t="shared" si="2"/>
        <v>61</v>
      </c>
    </row>
    <row r="170" spans="1:9" x14ac:dyDescent="0.25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6</v>
      </c>
      <c r="G170">
        <v>17</v>
      </c>
      <c r="H170">
        <v>29</v>
      </c>
      <c r="I170">
        <f t="shared" si="2"/>
        <v>57</v>
      </c>
    </row>
    <row r="171" spans="1:9" x14ac:dyDescent="0.25">
      <c r="A171" s="4" t="s">
        <v>793</v>
      </c>
      <c r="B171" t="s">
        <v>115</v>
      </c>
      <c r="C171" t="s">
        <v>112</v>
      </c>
      <c r="D171" t="s">
        <v>1228</v>
      </c>
      <c r="E171">
        <v>2</v>
      </c>
      <c r="F171">
        <v>0</v>
      </c>
      <c r="G171">
        <v>3</v>
      </c>
      <c r="H171">
        <v>14</v>
      </c>
      <c r="I171">
        <f t="shared" si="2"/>
        <v>19</v>
      </c>
    </row>
    <row r="172" spans="1:9" x14ac:dyDescent="0.25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10</v>
      </c>
      <c r="G172">
        <v>27</v>
      </c>
      <c r="H172">
        <v>50</v>
      </c>
      <c r="I172">
        <f t="shared" si="2"/>
        <v>97</v>
      </c>
    </row>
    <row r="173" spans="1:9" x14ac:dyDescent="0.25">
      <c r="A173" s="4" t="s">
        <v>839</v>
      </c>
      <c r="B173" t="s">
        <v>238</v>
      </c>
      <c r="C173" t="s">
        <v>112</v>
      </c>
      <c r="D173" t="s">
        <v>1229</v>
      </c>
      <c r="E173">
        <v>7</v>
      </c>
      <c r="F173">
        <v>7</v>
      </c>
      <c r="G173">
        <v>19</v>
      </c>
      <c r="H173">
        <v>31</v>
      </c>
      <c r="I173">
        <f t="shared" si="2"/>
        <v>64</v>
      </c>
    </row>
    <row r="174" spans="1:9" x14ac:dyDescent="0.25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6</v>
      </c>
      <c r="G174">
        <v>24</v>
      </c>
      <c r="H174">
        <v>43</v>
      </c>
      <c r="I174">
        <f t="shared" si="2"/>
        <v>80</v>
      </c>
    </row>
    <row r="175" spans="1:9" x14ac:dyDescent="0.25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20</v>
      </c>
      <c r="H175">
        <v>32</v>
      </c>
      <c r="I175">
        <f t="shared" si="2"/>
        <v>64</v>
      </c>
    </row>
    <row r="176" spans="1:9" x14ac:dyDescent="0.25">
      <c r="A176" s="4" t="s">
        <v>888</v>
      </c>
      <c r="B176" t="s">
        <v>365</v>
      </c>
      <c r="C176" t="s">
        <v>364</v>
      </c>
      <c r="D176" t="s">
        <v>1229</v>
      </c>
      <c r="E176">
        <v>8</v>
      </c>
      <c r="F176">
        <v>6</v>
      </c>
      <c r="G176">
        <v>25</v>
      </c>
      <c r="H176">
        <v>31</v>
      </c>
      <c r="I176">
        <f t="shared" si="2"/>
        <v>70</v>
      </c>
    </row>
    <row r="177" spans="1:9" x14ac:dyDescent="0.25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25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29</v>
      </c>
      <c r="H178">
        <v>49</v>
      </c>
      <c r="I178">
        <f t="shared" si="2"/>
        <v>96</v>
      </c>
    </row>
    <row r="179" spans="1:9" x14ac:dyDescent="0.25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9</v>
      </c>
      <c r="G179">
        <v>28</v>
      </c>
      <c r="H179">
        <v>50</v>
      </c>
      <c r="I179">
        <f t="shared" si="2"/>
        <v>97</v>
      </c>
    </row>
    <row r="180" spans="1:9" x14ac:dyDescent="0.25">
      <c r="A180" s="4" t="s">
        <v>817</v>
      </c>
      <c r="B180" t="s">
        <v>181</v>
      </c>
      <c r="C180" t="s">
        <v>178</v>
      </c>
      <c r="D180" t="s">
        <v>1227</v>
      </c>
      <c r="E180">
        <v>5</v>
      </c>
      <c r="F180">
        <v>4</v>
      </c>
      <c r="G180">
        <v>12</v>
      </c>
      <c r="H180">
        <v>28</v>
      </c>
      <c r="I180">
        <f t="shared" si="2"/>
        <v>49</v>
      </c>
    </row>
    <row r="181" spans="1:9" x14ac:dyDescent="0.2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10</v>
      </c>
      <c r="G181">
        <v>27</v>
      </c>
      <c r="H181">
        <v>50</v>
      </c>
      <c r="I181">
        <f t="shared" si="2"/>
        <v>97</v>
      </c>
    </row>
    <row r="182" spans="1:9" x14ac:dyDescent="0.25">
      <c r="A182" s="4" t="s">
        <v>1191</v>
      </c>
      <c r="B182" t="s">
        <v>590</v>
      </c>
      <c r="C182" t="s">
        <v>361</v>
      </c>
      <c r="D182" t="s">
        <v>1227</v>
      </c>
      <c r="E182">
        <v>1</v>
      </c>
      <c r="F182">
        <v>0</v>
      </c>
      <c r="G182">
        <v>6</v>
      </c>
      <c r="H182">
        <v>9</v>
      </c>
      <c r="I182">
        <f t="shared" si="2"/>
        <v>16</v>
      </c>
    </row>
    <row r="183" spans="1:9" x14ac:dyDescent="0.25">
      <c r="A183" s="4" t="s">
        <v>820</v>
      </c>
      <c r="B183" t="s">
        <v>187</v>
      </c>
      <c r="C183" t="s">
        <v>184</v>
      </c>
      <c r="D183" t="s">
        <v>1226</v>
      </c>
      <c r="E183">
        <v>2</v>
      </c>
      <c r="F183">
        <v>1</v>
      </c>
      <c r="G183">
        <v>7</v>
      </c>
      <c r="H183">
        <v>10</v>
      </c>
      <c r="I183">
        <f t="shared" si="2"/>
        <v>20</v>
      </c>
    </row>
    <row r="184" spans="1:9" x14ac:dyDescent="0.25">
      <c r="A184" s="4" t="s">
        <v>863</v>
      </c>
      <c r="B184" t="s">
        <v>304</v>
      </c>
      <c r="C184" t="s">
        <v>302</v>
      </c>
      <c r="D184" t="s">
        <v>1229</v>
      </c>
      <c r="E184">
        <v>4</v>
      </c>
      <c r="F184">
        <v>4</v>
      </c>
      <c r="G184">
        <v>16</v>
      </c>
      <c r="H184">
        <v>13</v>
      </c>
      <c r="I184">
        <f t="shared" si="2"/>
        <v>37</v>
      </c>
    </row>
    <row r="185" spans="1:9" x14ac:dyDescent="0.25">
      <c r="A185" s="4" t="s">
        <v>803</v>
      </c>
      <c r="B185" t="s">
        <v>143</v>
      </c>
      <c r="C185" t="s">
        <v>141</v>
      </c>
      <c r="D185" t="s">
        <v>1229</v>
      </c>
      <c r="E185">
        <v>6</v>
      </c>
      <c r="F185">
        <v>5</v>
      </c>
      <c r="G185">
        <v>20</v>
      </c>
      <c r="H185">
        <v>22</v>
      </c>
      <c r="I185">
        <f t="shared" si="2"/>
        <v>53</v>
      </c>
    </row>
    <row r="186" spans="1:9" x14ac:dyDescent="0.25">
      <c r="A186" s="4" t="s">
        <v>1155</v>
      </c>
      <c r="B186" t="s">
        <v>400</v>
      </c>
      <c r="C186" t="s">
        <v>399</v>
      </c>
      <c r="D186" t="s">
        <v>1228</v>
      </c>
      <c r="E186">
        <v>7</v>
      </c>
      <c r="F186">
        <v>9</v>
      </c>
      <c r="G186">
        <v>19</v>
      </c>
      <c r="H186">
        <v>43</v>
      </c>
      <c r="I186">
        <f t="shared" si="2"/>
        <v>78</v>
      </c>
    </row>
    <row r="187" spans="1:9" x14ac:dyDescent="0.25">
      <c r="A187" s="4" t="s">
        <v>775</v>
      </c>
      <c r="B187" t="s">
        <v>45</v>
      </c>
      <c r="C187" t="s">
        <v>42</v>
      </c>
      <c r="D187" t="s">
        <v>1228</v>
      </c>
      <c r="E187">
        <v>0</v>
      </c>
      <c r="F187">
        <v>0</v>
      </c>
      <c r="G187">
        <v>0</v>
      </c>
      <c r="H187">
        <v>2</v>
      </c>
      <c r="I187">
        <f t="shared" si="2"/>
        <v>2</v>
      </c>
    </row>
    <row r="188" spans="1:9" x14ac:dyDescent="0.2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26</v>
      </c>
      <c r="H188">
        <v>40</v>
      </c>
      <c r="I188">
        <f t="shared" si="2"/>
        <v>83</v>
      </c>
    </row>
    <row r="189" spans="1:9" x14ac:dyDescent="0.2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3</v>
      </c>
      <c r="G189">
        <v>12</v>
      </c>
      <c r="H189">
        <v>6</v>
      </c>
      <c r="I189">
        <f t="shared" si="2"/>
        <v>24</v>
      </c>
    </row>
    <row r="190" spans="1:9" x14ac:dyDescent="0.25">
      <c r="A190" s="4" t="s">
        <v>849</v>
      </c>
      <c r="B190" t="s">
        <v>265</v>
      </c>
      <c r="C190" t="s">
        <v>188</v>
      </c>
      <c r="D190" t="s">
        <v>1228</v>
      </c>
      <c r="E190">
        <v>7</v>
      </c>
      <c r="F190">
        <v>9</v>
      </c>
      <c r="G190">
        <v>22</v>
      </c>
      <c r="H190">
        <v>42</v>
      </c>
      <c r="I190">
        <f t="shared" si="2"/>
        <v>80</v>
      </c>
    </row>
    <row r="191" spans="1:9" x14ac:dyDescent="0.25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2</v>
      </c>
      <c r="G191">
        <v>5</v>
      </c>
      <c r="H191">
        <v>11</v>
      </c>
      <c r="I191">
        <f t="shared" si="2"/>
        <v>20</v>
      </c>
    </row>
    <row r="192" spans="1:9" x14ac:dyDescent="0.25">
      <c r="A192" s="4" t="s">
        <v>832</v>
      </c>
      <c r="B192" t="s">
        <v>221</v>
      </c>
      <c r="C192" t="s">
        <v>217</v>
      </c>
      <c r="D192" t="s">
        <v>1229</v>
      </c>
      <c r="E192">
        <v>8</v>
      </c>
      <c r="F192">
        <v>10</v>
      </c>
      <c r="G192">
        <v>20</v>
      </c>
      <c r="H192">
        <v>47</v>
      </c>
      <c r="I192">
        <f t="shared" si="2"/>
        <v>85</v>
      </c>
    </row>
    <row r="193" spans="1:9" x14ac:dyDescent="0.25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11</v>
      </c>
      <c r="H193">
        <v>35</v>
      </c>
      <c r="I193">
        <f t="shared" si="2"/>
        <v>56</v>
      </c>
    </row>
    <row r="194" spans="1:9" x14ac:dyDescent="0.25">
      <c r="A194" s="4" t="s">
        <v>1128</v>
      </c>
      <c r="B194" t="s">
        <v>281</v>
      </c>
      <c r="C194" t="s">
        <v>217</v>
      </c>
      <c r="D194" t="s">
        <v>1228</v>
      </c>
      <c r="E194">
        <v>7</v>
      </c>
      <c r="F194">
        <v>5</v>
      </c>
      <c r="G194">
        <v>19</v>
      </c>
      <c r="H194">
        <v>25</v>
      </c>
      <c r="I194">
        <f t="shared" si="2"/>
        <v>56</v>
      </c>
    </row>
    <row r="195" spans="1:9" x14ac:dyDescent="0.2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26</v>
      </c>
      <c r="H195">
        <v>48</v>
      </c>
      <c r="I195">
        <f t="shared" si="2"/>
        <v>94</v>
      </c>
    </row>
    <row r="196" spans="1:9" x14ac:dyDescent="0.25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8</v>
      </c>
      <c r="G196">
        <v>26</v>
      </c>
      <c r="H196">
        <v>31</v>
      </c>
      <c r="I196">
        <f t="shared" ref="I196:I259" si="3">SUM(E196:H196)</f>
        <v>73</v>
      </c>
    </row>
    <row r="197" spans="1:9" x14ac:dyDescent="0.25">
      <c r="A197" s="4" t="s">
        <v>982</v>
      </c>
      <c r="B197" t="s">
        <v>247</v>
      </c>
      <c r="C197" t="s">
        <v>217</v>
      </c>
      <c r="D197" t="s">
        <v>1228</v>
      </c>
      <c r="E197">
        <v>6</v>
      </c>
      <c r="F197">
        <v>7</v>
      </c>
      <c r="G197">
        <v>16</v>
      </c>
      <c r="H197">
        <v>22</v>
      </c>
      <c r="I197">
        <f t="shared" si="3"/>
        <v>51</v>
      </c>
    </row>
    <row r="198" spans="1:9" x14ac:dyDescent="0.25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8</v>
      </c>
      <c r="G198">
        <v>30</v>
      </c>
      <c r="H198">
        <v>41</v>
      </c>
      <c r="I198">
        <f t="shared" si="3"/>
        <v>88</v>
      </c>
    </row>
    <row r="199" spans="1:9" x14ac:dyDescent="0.25">
      <c r="A199" s="4" t="s">
        <v>1025</v>
      </c>
      <c r="B199" t="s">
        <v>678</v>
      </c>
      <c r="C199" t="s">
        <v>108</v>
      </c>
      <c r="D199" t="s">
        <v>1228</v>
      </c>
      <c r="E199">
        <v>7</v>
      </c>
      <c r="F199">
        <v>6</v>
      </c>
      <c r="G199">
        <v>25</v>
      </c>
      <c r="H199">
        <v>29</v>
      </c>
      <c r="I199">
        <f t="shared" si="3"/>
        <v>67</v>
      </c>
    </row>
    <row r="200" spans="1:9" x14ac:dyDescent="0.2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3</v>
      </c>
      <c r="G200">
        <v>11</v>
      </c>
      <c r="H200">
        <v>12</v>
      </c>
      <c r="I200">
        <f t="shared" si="3"/>
        <v>30</v>
      </c>
    </row>
    <row r="201" spans="1:9" x14ac:dyDescent="0.25">
      <c r="A201" s="4" t="s">
        <v>1215</v>
      </c>
      <c r="B201" t="s">
        <v>713</v>
      </c>
      <c r="C201" t="s">
        <v>217</v>
      </c>
      <c r="D201" t="s">
        <v>1226</v>
      </c>
      <c r="E201">
        <v>2</v>
      </c>
      <c r="F201">
        <v>1</v>
      </c>
      <c r="G201">
        <v>9</v>
      </c>
      <c r="H201">
        <v>15</v>
      </c>
      <c r="I201">
        <f t="shared" si="3"/>
        <v>27</v>
      </c>
    </row>
    <row r="202" spans="1:9" x14ac:dyDescent="0.2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30</v>
      </c>
      <c r="H202">
        <v>40</v>
      </c>
      <c r="I202">
        <f t="shared" si="3"/>
        <v>88</v>
      </c>
    </row>
    <row r="203" spans="1:9" x14ac:dyDescent="0.25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8</v>
      </c>
      <c r="G203">
        <v>20</v>
      </c>
      <c r="H203">
        <v>36</v>
      </c>
      <c r="I203">
        <f t="shared" si="3"/>
        <v>72</v>
      </c>
    </row>
    <row r="204" spans="1:9" x14ac:dyDescent="0.25">
      <c r="A204" s="4" t="s">
        <v>1010</v>
      </c>
      <c r="B204" t="s">
        <v>649</v>
      </c>
      <c r="C204" t="s">
        <v>125</v>
      </c>
      <c r="D204" t="s">
        <v>1226</v>
      </c>
      <c r="E204">
        <v>9</v>
      </c>
      <c r="F204">
        <v>10</v>
      </c>
      <c r="G204">
        <v>30</v>
      </c>
      <c r="H204">
        <v>36</v>
      </c>
      <c r="I204">
        <f t="shared" si="3"/>
        <v>85</v>
      </c>
    </row>
    <row r="205" spans="1:9" x14ac:dyDescent="0.25">
      <c r="A205" s="4" t="s">
        <v>1213</v>
      </c>
      <c r="B205" t="s">
        <v>711</v>
      </c>
      <c r="C205" t="s">
        <v>125</v>
      </c>
      <c r="D205" t="s">
        <v>1226</v>
      </c>
      <c r="E205">
        <v>7</v>
      </c>
      <c r="F205">
        <v>6</v>
      </c>
      <c r="G205">
        <v>19</v>
      </c>
      <c r="H205">
        <v>35</v>
      </c>
      <c r="I205">
        <f t="shared" si="3"/>
        <v>67</v>
      </c>
    </row>
    <row r="206" spans="1:9" x14ac:dyDescent="0.25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2</v>
      </c>
      <c r="G206">
        <v>5</v>
      </c>
      <c r="H206">
        <v>17</v>
      </c>
      <c r="I206">
        <f t="shared" si="3"/>
        <v>27</v>
      </c>
    </row>
    <row r="207" spans="1:9" x14ac:dyDescent="0.25">
      <c r="A207" s="4" t="s">
        <v>1194</v>
      </c>
      <c r="B207" t="s">
        <v>602</v>
      </c>
      <c r="C207" t="s">
        <v>601</v>
      </c>
      <c r="D207" t="s">
        <v>1228</v>
      </c>
      <c r="E207">
        <v>6</v>
      </c>
      <c r="F207">
        <v>8</v>
      </c>
      <c r="G207">
        <v>20</v>
      </c>
      <c r="H207">
        <v>27</v>
      </c>
      <c r="I207">
        <f t="shared" si="3"/>
        <v>61</v>
      </c>
    </row>
    <row r="208" spans="1:9" x14ac:dyDescent="0.25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9</v>
      </c>
      <c r="G208">
        <v>29</v>
      </c>
      <c r="H208">
        <v>43</v>
      </c>
      <c r="I208">
        <f t="shared" si="3"/>
        <v>90</v>
      </c>
    </row>
    <row r="209" spans="1:9" x14ac:dyDescent="0.25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8</v>
      </c>
      <c r="G209">
        <v>25</v>
      </c>
      <c r="H209">
        <v>37</v>
      </c>
      <c r="I209">
        <f t="shared" si="3"/>
        <v>78</v>
      </c>
    </row>
    <row r="210" spans="1:9" x14ac:dyDescent="0.25">
      <c r="A210" s="4" t="s">
        <v>1209</v>
      </c>
      <c r="B210" t="s">
        <v>381</v>
      </c>
      <c r="C210" t="s">
        <v>682</v>
      </c>
      <c r="D210" t="s">
        <v>1228</v>
      </c>
      <c r="E210">
        <v>6</v>
      </c>
      <c r="F210">
        <v>4</v>
      </c>
      <c r="G210">
        <v>18</v>
      </c>
      <c r="H210">
        <v>33</v>
      </c>
      <c r="I210">
        <f t="shared" si="3"/>
        <v>61</v>
      </c>
    </row>
    <row r="211" spans="1:9" x14ac:dyDescent="0.25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8</v>
      </c>
      <c r="G211">
        <v>20</v>
      </c>
      <c r="H211">
        <v>39</v>
      </c>
      <c r="I211">
        <f t="shared" si="3"/>
        <v>74</v>
      </c>
    </row>
    <row r="212" spans="1:9" x14ac:dyDescent="0.25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5</v>
      </c>
      <c r="G212">
        <v>15</v>
      </c>
      <c r="H212">
        <v>24</v>
      </c>
      <c r="I212">
        <f t="shared" si="3"/>
        <v>50</v>
      </c>
    </row>
    <row r="213" spans="1:9" x14ac:dyDescent="0.25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25</v>
      </c>
      <c r="H213">
        <v>50</v>
      </c>
      <c r="I213">
        <f t="shared" si="3"/>
        <v>93</v>
      </c>
    </row>
    <row r="214" spans="1:9" x14ac:dyDescent="0.25">
      <c r="A214" s="4" t="s">
        <v>1022</v>
      </c>
      <c r="B214" t="s">
        <v>672</v>
      </c>
      <c r="C214" t="s">
        <v>434</v>
      </c>
      <c r="D214" t="s">
        <v>1226</v>
      </c>
      <c r="E214">
        <v>3</v>
      </c>
      <c r="F214">
        <v>2</v>
      </c>
      <c r="G214">
        <v>8</v>
      </c>
      <c r="H214">
        <v>20</v>
      </c>
      <c r="I214">
        <f t="shared" si="3"/>
        <v>33</v>
      </c>
    </row>
    <row r="215" spans="1:9" x14ac:dyDescent="0.25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9</v>
      </c>
      <c r="G215">
        <v>24</v>
      </c>
      <c r="H215">
        <v>41</v>
      </c>
      <c r="I215">
        <f t="shared" si="3"/>
        <v>81</v>
      </c>
    </row>
    <row r="216" spans="1:9" x14ac:dyDescent="0.25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9</v>
      </c>
      <c r="G216">
        <v>30</v>
      </c>
      <c r="H216">
        <v>48</v>
      </c>
      <c r="I216">
        <f t="shared" si="3"/>
        <v>97</v>
      </c>
    </row>
    <row r="217" spans="1:9" x14ac:dyDescent="0.25">
      <c r="A217" s="4" t="s">
        <v>1059</v>
      </c>
      <c r="B217" t="s">
        <v>742</v>
      </c>
      <c r="C217" t="s">
        <v>434</v>
      </c>
      <c r="D217" t="s">
        <v>1228</v>
      </c>
      <c r="E217">
        <v>8</v>
      </c>
      <c r="F217">
        <v>7</v>
      </c>
      <c r="G217">
        <v>27</v>
      </c>
      <c r="H217">
        <v>46</v>
      </c>
      <c r="I217">
        <f t="shared" si="3"/>
        <v>88</v>
      </c>
    </row>
    <row r="218" spans="1:9" x14ac:dyDescent="0.25">
      <c r="A218" s="4" t="s">
        <v>1064</v>
      </c>
      <c r="B218" t="s">
        <v>752</v>
      </c>
      <c r="C218" t="s">
        <v>331</v>
      </c>
      <c r="D218" t="s">
        <v>1229</v>
      </c>
      <c r="E218">
        <v>2</v>
      </c>
      <c r="F218">
        <v>3</v>
      </c>
      <c r="G218">
        <v>5</v>
      </c>
      <c r="H218">
        <v>8</v>
      </c>
      <c r="I218">
        <f t="shared" si="3"/>
        <v>18</v>
      </c>
    </row>
    <row r="219" spans="1:9" x14ac:dyDescent="0.25">
      <c r="A219" s="4" t="s">
        <v>1087</v>
      </c>
      <c r="B219" t="s">
        <v>88</v>
      </c>
      <c r="C219" t="s">
        <v>86</v>
      </c>
      <c r="D219" t="s">
        <v>1228</v>
      </c>
      <c r="E219">
        <v>5</v>
      </c>
      <c r="F219">
        <v>4</v>
      </c>
      <c r="G219">
        <v>18</v>
      </c>
      <c r="H219">
        <v>29</v>
      </c>
      <c r="I219">
        <f t="shared" si="3"/>
        <v>56</v>
      </c>
    </row>
    <row r="220" spans="1:9" x14ac:dyDescent="0.25">
      <c r="A220" s="4" t="s">
        <v>844</v>
      </c>
      <c r="B220" t="s">
        <v>252</v>
      </c>
      <c r="C220" t="s">
        <v>249</v>
      </c>
      <c r="D220" t="s">
        <v>1228</v>
      </c>
      <c r="E220">
        <v>4</v>
      </c>
      <c r="F220">
        <v>6</v>
      </c>
      <c r="G220">
        <v>16</v>
      </c>
      <c r="H220">
        <v>18</v>
      </c>
      <c r="I220">
        <f t="shared" si="3"/>
        <v>44</v>
      </c>
    </row>
    <row r="221" spans="1:9" x14ac:dyDescent="0.25">
      <c r="A221" s="4" t="s">
        <v>877</v>
      </c>
      <c r="B221" t="s">
        <v>343</v>
      </c>
      <c r="C221" t="s">
        <v>341</v>
      </c>
      <c r="D221" t="s">
        <v>1228</v>
      </c>
      <c r="E221">
        <v>6</v>
      </c>
      <c r="F221">
        <v>4</v>
      </c>
      <c r="G221">
        <v>19</v>
      </c>
      <c r="H221">
        <v>24</v>
      </c>
      <c r="I221">
        <f t="shared" si="3"/>
        <v>53</v>
      </c>
    </row>
    <row r="222" spans="1:9" x14ac:dyDescent="0.25">
      <c r="A222" s="4" t="s">
        <v>1007</v>
      </c>
      <c r="B222" t="s">
        <v>644</v>
      </c>
      <c r="C222" t="s">
        <v>341</v>
      </c>
      <c r="D222" t="s">
        <v>1227</v>
      </c>
      <c r="E222">
        <v>8</v>
      </c>
      <c r="F222">
        <v>10</v>
      </c>
      <c r="G222">
        <v>23</v>
      </c>
      <c r="H222">
        <v>39</v>
      </c>
      <c r="I222">
        <f t="shared" si="3"/>
        <v>80</v>
      </c>
    </row>
    <row r="223" spans="1:9" x14ac:dyDescent="0.25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3</v>
      </c>
      <c r="G223">
        <v>9</v>
      </c>
      <c r="H223">
        <v>20</v>
      </c>
      <c r="I223">
        <f t="shared" si="3"/>
        <v>36</v>
      </c>
    </row>
    <row r="224" spans="1:9" x14ac:dyDescent="0.25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4</v>
      </c>
      <c r="G224">
        <v>15</v>
      </c>
      <c r="H224">
        <v>26</v>
      </c>
      <c r="I224">
        <f t="shared" si="3"/>
        <v>49</v>
      </c>
    </row>
    <row r="225" spans="1:9" x14ac:dyDescent="0.25">
      <c r="A225" s="4" t="s">
        <v>1006</v>
      </c>
      <c r="B225" t="s">
        <v>642</v>
      </c>
      <c r="C225" t="s">
        <v>643</v>
      </c>
      <c r="D225" t="s">
        <v>1226</v>
      </c>
      <c r="E225">
        <v>6</v>
      </c>
      <c r="F225">
        <v>6</v>
      </c>
      <c r="G225">
        <v>15</v>
      </c>
      <c r="H225">
        <v>29</v>
      </c>
      <c r="I225">
        <f t="shared" si="3"/>
        <v>56</v>
      </c>
    </row>
    <row r="226" spans="1:9" x14ac:dyDescent="0.2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9</v>
      </c>
      <c r="G226">
        <v>27</v>
      </c>
      <c r="H226">
        <v>46</v>
      </c>
      <c r="I226">
        <f t="shared" si="3"/>
        <v>92</v>
      </c>
    </row>
    <row r="227" spans="1:9" x14ac:dyDescent="0.25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9</v>
      </c>
      <c r="G227">
        <v>23</v>
      </c>
      <c r="H227">
        <v>30</v>
      </c>
      <c r="I227">
        <f t="shared" si="3"/>
        <v>69</v>
      </c>
    </row>
    <row r="228" spans="1:9" x14ac:dyDescent="0.25">
      <c r="A228" s="4" t="s">
        <v>774</v>
      </c>
      <c r="B228" t="s">
        <v>43</v>
      </c>
      <c r="C228" t="s">
        <v>40</v>
      </c>
      <c r="D228" t="s">
        <v>1228</v>
      </c>
      <c r="E228">
        <v>3</v>
      </c>
      <c r="F228">
        <v>2</v>
      </c>
      <c r="G228">
        <v>10</v>
      </c>
      <c r="H228">
        <v>23</v>
      </c>
      <c r="I228">
        <f t="shared" si="3"/>
        <v>38</v>
      </c>
    </row>
    <row r="229" spans="1:9" x14ac:dyDescent="0.2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43</v>
      </c>
      <c r="I229">
        <f t="shared" si="3"/>
        <v>93</v>
      </c>
    </row>
    <row r="230" spans="1:9" x14ac:dyDescent="0.25">
      <c r="A230" s="4" t="s">
        <v>1051</v>
      </c>
      <c r="B230" t="s">
        <v>725</v>
      </c>
      <c r="C230" t="s">
        <v>726</v>
      </c>
      <c r="D230" t="s">
        <v>1227</v>
      </c>
      <c r="E230">
        <v>8</v>
      </c>
      <c r="F230">
        <v>9</v>
      </c>
      <c r="G230">
        <v>22</v>
      </c>
      <c r="H230">
        <v>38</v>
      </c>
      <c r="I230">
        <f t="shared" si="3"/>
        <v>77</v>
      </c>
    </row>
    <row r="231" spans="1:9" x14ac:dyDescent="0.25">
      <c r="A231" s="4" t="s">
        <v>1197</v>
      </c>
      <c r="B231" t="s">
        <v>620</v>
      </c>
      <c r="C231" t="s">
        <v>621</v>
      </c>
      <c r="D231" t="s">
        <v>1226</v>
      </c>
      <c r="E231">
        <v>9</v>
      </c>
      <c r="F231">
        <v>7</v>
      </c>
      <c r="G231">
        <v>28</v>
      </c>
      <c r="H231">
        <v>50</v>
      </c>
      <c r="I231">
        <f t="shared" si="3"/>
        <v>94</v>
      </c>
    </row>
    <row r="232" spans="1:9" x14ac:dyDescent="0.25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2</v>
      </c>
      <c r="G232">
        <v>12</v>
      </c>
      <c r="H232">
        <v>20</v>
      </c>
      <c r="I232">
        <f t="shared" si="3"/>
        <v>38</v>
      </c>
    </row>
    <row r="233" spans="1:9" x14ac:dyDescent="0.25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8</v>
      </c>
      <c r="G233">
        <v>20</v>
      </c>
      <c r="H233">
        <v>32</v>
      </c>
      <c r="I233">
        <f t="shared" si="3"/>
        <v>68</v>
      </c>
    </row>
    <row r="234" spans="1:9" x14ac:dyDescent="0.25">
      <c r="A234" s="4" t="s">
        <v>1134</v>
      </c>
      <c r="B234" t="s">
        <v>300</v>
      </c>
      <c r="C234" t="s">
        <v>297</v>
      </c>
      <c r="D234" t="s">
        <v>1226</v>
      </c>
      <c r="E234">
        <v>10</v>
      </c>
      <c r="F234">
        <v>10</v>
      </c>
      <c r="G234">
        <v>26</v>
      </c>
      <c r="H234">
        <v>50</v>
      </c>
      <c r="I234">
        <f t="shared" si="3"/>
        <v>96</v>
      </c>
    </row>
    <row r="235" spans="1:9" x14ac:dyDescent="0.25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5</v>
      </c>
      <c r="G235">
        <v>20</v>
      </c>
      <c r="H235">
        <v>32</v>
      </c>
      <c r="I235">
        <f t="shared" si="3"/>
        <v>63</v>
      </c>
    </row>
    <row r="236" spans="1:9" x14ac:dyDescent="0.25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5</v>
      </c>
      <c r="G236">
        <v>19</v>
      </c>
      <c r="H236">
        <v>31</v>
      </c>
      <c r="I236">
        <f t="shared" si="3"/>
        <v>62</v>
      </c>
    </row>
    <row r="237" spans="1:9" x14ac:dyDescent="0.25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6</v>
      </c>
      <c r="G237">
        <v>16</v>
      </c>
      <c r="H237">
        <v>33</v>
      </c>
      <c r="I237">
        <f t="shared" si="3"/>
        <v>60</v>
      </c>
    </row>
    <row r="238" spans="1:9" x14ac:dyDescent="0.25">
      <c r="A238" s="4" t="s">
        <v>776</v>
      </c>
      <c r="B238" t="s">
        <v>45</v>
      </c>
      <c r="C238" t="s">
        <v>44</v>
      </c>
      <c r="D238" t="s">
        <v>1226</v>
      </c>
      <c r="E238">
        <v>6</v>
      </c>
      <c r="F238">
        <v>8</v>
      </c>
      <c r="G238">
        <v>18</v>
      </c>
      <c r="H238">
        <v>39</v>
      </c>
      <c r="I238">
        <f t="shared" si="3"/>
        <v>71</v>
      </c>
    </row>
    <row r="239" spans="1:9" x14ac:dyDescent="0.25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7</v>
      </c>
      <c r="G239">
        <v>17</v>
      </c>
      <c r="H239">
        <v>34</v>
      </c>
      <c r="I239">
        <f t="shared" si="3"/>
        <v>64</v>
      </c>
    </row>
    <row r="240" spans="1:9" x14ac:dyDescent="0.25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15</v>
      </c>
      <c r="I240">
        <f t="shared" si="3"/>
        <v>34</v>
      </c>
    </row>
    <row r="241" spans="1:9" x14ac:dyDescent="0.25">
      <c r="A241" s="4" t="s">
        <v>1098</v>
      </c>
      <c r="B241" t="s">
        <v>138</v>
      </c>
      <c r="C241" t="s">
        <v>135</v>
      </c>
      <c r="D241" t="s">
        <v>1226</v>
      </c>
      <c r="E241">
        <v>6</v>
      </c>
      <c r="F241">
        <v>7</v>
      </c>
      <c r="G241">
        <v>16</v>
      </c>
      <c r="H241">
        <v>23</v>
      </c>
      <c r="I241">
        <f t="shared" si="3"/>
        <v>52</v>
      </c>
    </row>
    <row r="242" spans="1:9" x14ac:dyDescent="0.25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7</v>
      </c>
      <c r="G242">
        <v>19</v>
      </c>
      <c r="H242">
        <v>22</v>
      </c>
      <c r="I242">
        <f t="shared" si="3"/>
        <v>54</v>
      </c>
    </row>
    <row r="243" spans="1:9" x14ac:dyDescent="0.25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27</v>
      </c>
      <c r="H243">
        <v>49</v>
      </c>
      <c r="I243">
        <f t="shared" si="3"/>
        <v>96</v>
      </c>
    </row>
    <row r="244" spans="1:9" x14ac:dyDescent="0.25">
      <c r="A244" s="4" t="s">
        <v>812</v>
      </c>
      <c r="B244" t="s">
        <v>166</v>
      </c>
      <c r="C244" t="s">
        <v>163</v>
      </c>
      <c r="D244" t="s">
        <v>1227</v>
      </c>
      <c r="E244">
        <v>6</v>
      </c>
      <c r="F244">
        <v>6</v>
      </c>
      <c r="G244">
        <v>22</v>
      </c>
      <c r="H244">
        <v>22</v>
      </c>
      <c r="I244">
        <f t="shared" si="3"/>
        <v>56</v>
      </c>
    </row>
    <row r="245" spans="1:9" x14ac:dyDescent="0.2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10</v>
      </c>
      <c r="G245">
        <v>26</v>
      </c>
      <c r="H245">
        <v>30</v>
      </c>
      <c r="I245">
        <f t="shared" si="3"/>
        <v>74</v>
      </c>
    </row>
    <row r="246" spans="1:9" x14ac:dyDescent="0.2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29</v>
      </c>
      <c r="H246">
        <v>50</v>
      </c>
      <c r="I246">
        <f t="shared" si="3"/>
        <v>97</v>
      </c>
    </row>
    <row r="247" spans="1:9" x14ac:dyDescent="0.25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30</v>
      </c>
      <c r="H247">
        <v>50</v>
      </c>
      <c r="I247">
        <f t="shared" si="3"/>
        <v>100</v>
      </c>
    </row>
    <row r="248" spans="1:9" x14ac:dyDescent="0.25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10</v>
      </c>
      <c r="G248">
        <v>29</v>
      </c>
      <c r="H248">
        <v>41</v>
      </c>
      <c r="I248">
        <f t="shared" si="3"/>
        <v>89</v>
      </c>
    </row>
    <row r="249" spans="1:9" x14ac:dyDescent="0.25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5</v>
      </c>
      <c r="G249">
        <v>21</v>
      </c>
      <c r="H249">
        <v>45</v>
      </c>
      <c r="I249">
        <f t="shared" si="3"/>
        <v>78</v>
      </c>
    </row>
    <row r="250" spans="1:9" x14ac:dyDescent="0.25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9</v>
      </c>
      <c r="G250">
        <v>26</v>
      </c>
      <c r="H250">
        <v>42</v>
      </c>
      <c r="I250">
        <f t="shared" si="3"/>
        <v>85</v>
      </c>
    </row>
    <row r="251" spans="1:9" x14ac:dyDescent="0.25">
      <c r="A251" s="4" t="s">
        <v>934</v>
      </c>
      <c r="B251" t="s">
        <v>461</v>
      </c>
      <c r="C251" t="s">
        <v>460</v>
      </c>
      <c r="D251" t="s">
        <v>1229</v>
      </c>
      <c r="E251">
        <v>3</v>
      </c>
      <c r="F251">
        <v>2</v>
      </c>
      <c r="G251">
        <v>12</v>
      </c>
      <c r="H251">
        <v>23</v>
      </c>
      <c r="I251">
        <f t="shared" si="3"/>
        <v>40</v>
      </c>
    </row>
    <row r="252" spans="1:9" x14ac:dyDescent="0.25">
      <c r="A252" s="4" t="s">
        <v>910</v>
      </c>
      <c r="B252" t="s">
        <v>416</v>
      </c>
      <c r="C252" t="s">
        <v>415</v>
      </c>
      <c r="D252" t="s">
        <v>1227</v>
      </c>
      <c r="E252">
        <v>9</v>
      </c>
      <c r="F252">
        <v>9</v>
      </c>
      <c r="G252">
        <v>26</v>
      </c>
      <c r="H252">
        <v>49</v>
      </c>
      <c r="I252">
        <f t="shared" si="3"/>
        <v>93</v>
      </c>
    </row>
    <row r="253" spans="1:9" x14ac:dyDescent="0.25">
      <c r="A253" s="4" t="s">
        <v>1099</v>
      </c>
      <c r="B253" t="s">
        <v>140</v>
      </c>
      <c r="C253" t="s">
        <v>137</v>
      </c>
      <c r="D253" t="s">
        <v>1229</v>
      </c>
      <c r="E253">
        <v>8</v>
      </c>
      <c r="F253">
        <v>8</v>
      </c>
      <c r="G253">
        <v>23</v>
      </c>
      <c r="H253">
        <v>33</v>
      </c>
      <c r="I253">
        <f t="shared" si="3"/>
        <v>72</v>
      </c>
    </row>
    <row r="254" spans="1:9" x14ac:dyDescent="0.25">
      <c r="A254" s="4" t="s">
        <v>930</v>
      </c>
      <c r="B254" t="s">
        <v>452</v>
      </c>
      <c r="C254" t="s">
        <v>451</v>
      </c>
      <c r="D254" t="s">
        <v>1228</v>
      </c>
      <c r="E254">
        <v>4</v>
      </c>
      <c r="F254">
        <v>5</v>
      </c>
      <c r="G254">
        <v>15</v>
      </c>
      <c r="H254">
        <v>11</v>
      </c>
      <c r="I254">
        <f t="shared" si="3"/>
        <v>35</v>
      </c>
    </row>
    <row r="255" spans="1:9" x14ac:dyDescent="0.2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4</v>
      </c>
      <c r="G255">
        <v>9</v>
      </c>
      <c r="H255">
        <v>1</v>
      </c>
      <c r="I255">
        <f t="shared" si="3"/>
        <v>16</v>
      </c>
    </row>
    <row r="256" spans="1:9" x14ac:dyDescent="0.25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2</v>
      </c>
      <c r="G256">
        <v>10</v>
      </c>
      <c r="H256">
        <v>11</v>
      </c>
      <c r="I256">
        <f t="shared" si="3"/>
        <v>25</v>
      </c>
    </row>
    <row r="257" spans="1:9" x14ac:dyDescent="0.25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19</v>
      </c>
      <c r="H257">
        <v>35</v>
      </c>
      <c r="I257">
        <f t="shared" si="3"/>
        <v>69</v>
      </c>
    </row>
    <row r="258" spans="1:9" x14ac:dyDescent="0.25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10</v>
      </c>
      <c r="G258">
        <v>29</v>
      </c>
      <c r="H258">
        <v>50</v>
      </c>
      <c r="I258">
        <f t="shared" si="3"/>
        <v>99</v>
      </c>
    </row>
    <row r="259" spans="1:9" x14ac:dyDescent="0.25">
      <c r="A259" s="4" t="s">
        <v>1002</v>
      </c>
      <c r="B259" t="s">
        <v>635</v>
      </c>
      <c r="C259" t="s">
        <v>634</v>
      </c>
      <c r="D259" t="s">
        <v>1226</v>
      </c>
      <c r="E259">
        <v>8</v>
      </c>
      <c r="F259">
        <v>8</v>
      </c>
      <c r="G259">
        <v>24</v>
      </c>
      <c r="H259">
        <v>41</v>
      </c>
      <c r="I259">
        <f t="shared" si="3"/>
        <v>81</v>
      </c>
    </row>
    <row r="260" spans="1:9" x14ac:dyDescent="0.2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1</v>
      </c>
      <c r="G260">
        <v>7</v>
      </c>
      <c r="H260">
        <v>8</v>
      </c>
      <c r="I260">
        <f t="shared" ref="I260:I323" si="4">SUM(E260:H260)</f>
        <v>19</v>
      </c>
    </row>
    <row r="261" spans="1:9" x14ac:dyDescent="0.25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7</v>
      </c>
      <c r="G261">
        <v>30</v>
      </c>
      <c r="H261">
        <v>37</v>
      </c>
      <c r="I261">
        <f t="shared" si="4"/>
        <v>83</v>
      </c>
    </row>
    <row r="262" spans="1:9" x14ac:dyDescent="0.25">
      <c r="A262" s="4" t="s">
        <v>765</v>
      </c>
      <c r="B262" t="s">
        <v>755</v>
      </c>
      <c r="C262" t="s">
        <v>13</v>
      </c>
      <c r="D262" t="s">
        <v>1228</v>
      </c>
      <c r="E262">
        <v>10</v>
      </c>
      <c r="F262">
        <v>9</v>
      </c>
      <c r="G262">
        <v>26</v>
      </c>
      <c r="H262">
        <v>41</v>
      </c>
      <c r="I262">
        <f t="shared" si="4"/>
        <v>86</v>
      </c>
    </row>
    <row r="263" spans="1:9" x14ac:dyDescent="0.25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9</v>
      </c>
      <c r="G263">
        <v>23</v>
      </c>
      <c r="H263">
        <v>41</v>
      </c>
      <c r="I263">
        <f t="shared" si="4"/>
        <v>80</v>
      </c>
    </row>
    <row r="264" spans="1:9" x14ac:dyDescent="0.25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8</v>
      </c>
      <c r="G264">
        <v>20</v>
      </c>
      <c r="H264">
        <v>35</v>
      </c>
      <c r="I264">
        <f t="shared" si="4"/>
        <v>71</v>
      </c>
    </row>
    <row r="265" spans="1:9" x14ac:dyDescent="0.25">
      <c r="A265" s="4" t="s">
        <v>1108</v>
      </c>
      <c r="B265" t="s">
        <v>179</v>
      </c>
      <c r="C265" t="s">
        <v>13</v>
      </c>
      <c r="D265" t="s">
        <v>1226</v>
      </c>
      <c r="E265">
        <v>4</v>
      </c>
      <c r="F265">
        <v>3</v>
      </c>
      <c r="G265">
        <v>9</v>
      </c>
      <c r="H265">
        <v>28</v>
      </c>
      <c r="I265">
        <f t="shared" si="4"/>
        <v>44</v>
      </c>
    </row>
    <row r="266" spans="1:9" x14ac:dyDescent="0.25">
      <c r="A266" s="4" t="s">
        <v>1127</v>
      </c>
      <c r="B266" t="s">
        <v>269</v>
      </c>
      <c r="C266" t="s">
        <v>13</v>
      </c>
      <c r="D266" t="s">
        <v>1228</v>
      </c>
      <c r="E266">
        <v>10</v>
      </c>
      <c r="F266">
        <v>10</v>
      </c>
      <c r="G266">
        <v>30</v>
      </c>
      <c r="H266">
        <v>41</v>
      </c>
      <c r="I266">
        <f t="shared" si="4"/>
        <v>91</v>
      </c>
    </row>
    <row r="267" spans="1:9" x14ac:dyDescent="0.25">
      <c r="A267" s="4" t="s">
        <v>871</v>
      </c>
      <c r="B267" t="s">
        <v>328</v>
      </c>
      <c r="C267" t="s">
        <v>13</v>
      </c>
      <c r="D267" t="s">
        <v>1229</v>
      </c>
      <c r="E267">
        <v>6</v>
      </c>
      <c r="F267">
        <v>5</v>
      </c>
      <c r="G267">
        <v>17</v>
      </c>
      <c r="H267">
        <v>26</v>
      </c>
      <c r="I267">
        <f t="shared" si="4"/>
        <v>54</v>
      </c>
    </row>
    <row r="268" spans="1:9" x14ac:dyDescent="0.25">
      <c r="A268" s="4" t="s">
        <v>874</v>
      </c>
      <c r="B268" t="s">
        <v>334</v>
      </c>
      <c r="C268" t="s">
        <v>13</v>
      </c>
      <c r="D268" t="s">
        <v>1227</v>
      </c>
      <c r="E268">
        <v>8</v>
      </c>
      <c r="F268">
        <v>6</v>
      </c>
      <c r="G268">
        <v>23</v>
      </c>
      <c r="H268">
        <v>40</v>
      </c>
      <c r="I268">
        <f t="shared" si="4"/>
        <v>77</v>
      </c>
    </row>
    <row r="269" spans="1:9" x14ac:dyDescent="0.25">
      <c r="A269" s="4" t="s">
        <v>905</v>
      </c>
      <c r="B269" t="s">
        <v>406</v>
      </c>
      <c r="C269" t="s">
        <v>13</v>
      </c>
      <c r="D269" t="s">
        <v>1226</v>
      </c>
      <c r="E269">
        <v>7</v>
      </c>
      <c r="F269">
        <v>7</v>
      </c>
      <c r="G269">
        <v>19</v>
      </c>
      <c r="H269">
        <v>41</v>
      </c>
      <c r="I269">
        <f t="shared" si="4"/>
        <v>74</v>
      </c>
    </row>
    <row r="270" spans="1:9" x14ac:dyDescent="0.25">
      <c r="A270" s="4" t="s">
        <v>931</v>
      </c>
      <c r="B270" t="s">
        <v>455</v>
      </c>
      <c r="C270" t="s">
        <v>13</v>
      </c>
      <c r="D270" t="s">
        <v>1229</v>
      </c>
      <c r="E270">
        <v>7</v>
      </c>
      <c r="F270">
        <v>7</v>
      </c>
      <c r="G270">
        <v>25</v>
      </c>
      <c r="H270">
        <v>27</v>
      </c>
      <c r="I270">
        <f t="shared" si="4"/>
        <v>66</v>
      </c>
    </row>
    <row r="271" spans="1:9" x14ac:dyDescent="0.25">
      <c r="A271" s="4" t="s">
        <v>1150</v>
      </c>
      <c r="B271" t="s">
        <v>375</v>
      </c>
      <c r="C271" t="s">
        <v>373</v>
      </c>
      <c r="D271" t="s">
        <v>1228</v>
      </c>
      <c r="E271">
        <v>6</v>
      </c>
      <c r="F271">
        <v>6</v>
      </c>
      <c r="G271">
        <v>16</v>
      </c>
      <c r="H271">
        <v>24</v>
      </c>
      <c r="I271">
        <f t="shared" si="4"/>
        <v>52</v>
      </c>
    </row>
    <row r="272" spans="1:9" x14ac:dyDescent="0.25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5</v>
      </c>
      <c r="G272">
        <v>17</v>
      </c>
      <c r="H272">
        <v>32</v>
      </c>
      <c r="I272">
        <f t="shared" si="4"/>
        <v>59</v>
      </c>
    </row>
    <row r="273" spans="1:9" x14ac:dyDescent="0.25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8</v>
      </c>
      <c r="G273">
        <v>24</v>
      </c>
      <c r="H273">
        <v>36</v>
      </c>
      <c r="I273">
        <f t="shared" si="4"/>
        <v>76</v>
      </c>
    </row>
    <row r="274" spans="1:9" x14ac:dyDescent="0.25">
      <c r="A274" s="4" t="s">
        <v>1202</v>
      </c>
      <c r="B274" t="s">
        <v>650</v>
      </c>
      <c r="C274" t="s">
        <v>651</v>
      </c>
      <c r="D274" t="s">
        <v>1229</v>
      </c>
      <c r="E274">
        <v>8</v>
      </c>
      <c r="F274">
        <v>8</v>
      </c>
      <c r="G274">
        <v>26</v>
      </c>
      <c r="H274">
        <v>48</v>
      </c>
      <c r="I274">
        <f t="shared" si="4"/>
        <v>90</v>
      </c>
    </row>
    <row r="275" spans="1:9" x14ac:dyDescent="0.25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26</v>
      </c>
      <c r="H275">
        <v>45</v>
      </c>
      <c r="I275">
        <f t="shared" si="4"/>
        <v>86</v>
      </c>
    </row>
    <row r="276" spans="1:9" x14ac:dyDescent="0.2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28</v>
      </c>
      <c r="H276">
        <v>50</v>
      </c>
      <c r="I276">
        <f t="shared" si="4"/>
        <v>94</v>
      </c>
    </row>
    <row r="277" spans="1:9" x14ac:dyDescent="0.25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8</v>
      </c>
      <c r="G277">
        <v>26</v>
      </c>
      <c r="H277">
        <v>40</v>
      </c>
      <c r="I277">
        <f t="shared" si="4"/>
        <v>84</v>
      </c>
    </row>
    <row r="278" spans="1:9" x14ac:dyDescent="0.2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9</v>
      </c>
      <c r="G278">
        <v>26</v>
      </c>
      <c r="H278">
        <v>50</v>
      </c>
      <c r="I278">
        <f t="shared" si="4"/>
        <v>94</v>
      </c>
    </row>
    <row r="279" spans="1:9" x14ac:dyDescent="0.25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20</v>
      </c>
      <c r="H279">
        <v>34</v>
      </c>
      <c r="I279">
        <f t="shared" si="4"/>
        <v>68</v>
      </c>
    </row>
    <row r="280" spans="1:9" x14ac:dyDescent="0.2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20</v>
      </c>
      <c r="H280">
        <v>31</v>
      </c>
      <c r="I280">
        <f t="shared" si="4"/>
        <v>63</v>
      </c>
    </row>
    <row r="281" spans="1:9" x14ac:dyDescent="0.25">
      <c r="A281" s="4" t="s">
        <v>1095</v>
      </c>
      <c r="B281" t="s">
        <v>120</v>
      </c>
      <c r="C281" t="s">
        <v>117</v>
      </c>
      <c r="D281" t="s">
        <v>1229</v>
      </c>
      <c r="E281">
        <v>3</v>
      </c>
      <c r="F281">
        <v>4</v>
      </c>
      <c r="G281">
        <v>10</v>
      </c>
      <c r="H281">
        <v>13</v>
      </c>
      <c r="I281">
        <f t="shared" si="4"/>
        <v>30</v>
      </c>
    </row>
    <row r="282" spans="1:9" x14ac:dyDescent="0.25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5</v>
      </c>
      <c r="G282">
        <v>13</v>
      </c>
      <c r="H282">
        <v>27</v>
      </c>
      <c r="I282">
        <f t="shared" si="4"/>
        <v>49</v>
      </c>
    </row>
    <row r="283" spans="1:9" x14ac:dyDescent="0.25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3</v>
      </c>
      <c r="G283">
        <v>7</v>
      </c>
      <c r="H283">
        <v>16</v>
      </c>
      <c r="I283">
        <f t="shared" si="4"/>
        <v>29</v>
      </c>
    </row>
    <row r="284" spans="1:9" x14ac:dyDescent="0.25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5</v>
      </c>
      <c r="G284">
        <v>19</v>
      </c>
      <c r="H284">
        <v>37</v>
      </c>
      <c r="I284">
        <f t="shared" si="4"/>
        <v>68</v>
      </c>
    </row>
    <row r="285" spans="1:9" x14ac:dyDescent="0.2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7</v>
      </c>
      <c r="G285">
        <v>17</v>
      </c>
      <c r="H285">
        <v>32</v>
      </c>
      <c r="I285">
        <f t="shared" si="4"/>
        <v>63</v>
      </c>
    </row>
    <row r="286" spans="1:9" x14ac:dyDescent="0.25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7</v>
      </c>
      <c r="G286">
        <v>30</v>
      </c>
      <c r="H286">
        <v>49</v>
      </c>
      <c r="I286">
        <f t="shared" si="4"/>
        <v>95</v>
      </c>
    </row>
    <row r="287" spans="1:9" x14ac:dyDescent="0.25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5</v>
      </c>
      <c r="G287">
        <v>18</v>
      </c>
      <c r="H287">
        <v>32</v>
      </c>
      <c r="I287">
        <f t="shared" si="4"/>
        <v>62</v>
      </c>
    </row>
    <row r="288" spans="1:9" x14ac:dyDescent="0.25">
      <c r="A288" s="4" t="s">
        <v>829</v>
      </c>
      <c r="B288" t="s">
        <v>213</v>
      </c>
      <c r="C288" t="s">
        <v>209</v>
      </c>
      <c r="D288" t="s">
        <v>1228</v>
      </c>
      <c r="E288">
        <v>8</v>
      </c>
      <c r="F288">
        <v>8</v>
      </c>
      <c r="G288">
        <v>26</v>
      </c>
      <c r="H288">
        <v>40</v>
      </c>
      <c r="I288">
        <f t="shared" si="4"/>
        <v>82</v>
      </c>
    </row>
    <row r="289" spans="1:9" x14ac:dyDescent="0.25">
      <c r="A289" s="4" t="s">
        <v>1148</v>
      </c>
      <c r="B289" t="s">
        <v>357</v>
      </c>
      <c r="C289" t="s">
        <v>209</v>
      </c>
      <c r="D289" t="s">
        <v>1229</v>
      </c>
      <c r="E289">
        <v>10</v>
      </c>
      <c r="F289">
        <v>10</v>
      </c>
      <c r="G289">
        <v>29</v>
      </c>
      <c r="H289">
        <v>49</v>
      </c>
      <c r="I289">
        <f t="shared" si="4"/>
        <v>98</v>
      </c>
    </row>
    <row r="290" spans="1:9" x14ac:dyDescent="0.25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7</v>
      </c>
      <c r="G290">
        <v>30</v>
      </c>
      <c r="H290">
        <v>50</v>
      </c>
      <c r="I290">
        <f t="shared" si="4"/>
        <v>96</v>
      </c>
    </row>
    <row r="291" spans="1:9" x14ac:dyDescent="0.25">
      <c r="A291" s="4" t="s">
        <v>1105</v>
      </c>
      <c r="B291" t="s">
        <v>168</v>
      </c>
      <c r="C291" t="s">
        <v>165</v>
      </c>
      <c r="D291" t="s">
        <v>1227</v>
      </c>
      <c r="E291">
        <v>8</v>
      </c>
      <c r="F291">
        <v>7</v>
      </c>
      <c r="G291">
        <v>25</v>
      </c>
      <c r="H291">
        <v>39</v>
      </c>
      <c r="I291">
        <f t="shared" si="4"/>
        <v>79</v>
      </c>
    </row>
    <row r="292" spans="1:9" x14ac:dyDescent="0.25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15</v>
      </c>
      <c r="H292">
        <v>36</v>
      </c>
      <c r="I292">
        <f t="shared" si="4"/>
        <v>64</v>
      </c>
    </row>
    <row r="293" spans="1:9" x14ac:dyDescent="0.25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4</v>
      </c>
      <c r="G293">
        <v>19</v>
      </c>
      <c r="H293">
        <v>39</v>
      </c>
      <c r="I293">
        <f t="shared" si="4"/>
        <v>68</v>
      </c>
    </row>
    <row r="294" spans="1:9" x14ac:dyDescent="0.25">
      <c r="A294" s="4" t="s">
        <v>955</v>
      </c>
      <c r="B294" t="s">
        <v>515</v>
      </c>
      <c r="C294" t="s">
        <v>514</v>
      </c>
      <c r="D294" t="s">
        <v>1226</v>
      </c>
      <c r="E294">
        <v>4</v>
      </c>
      <c r="F294">
        <v>6</v>
      </c>
      <c r="G294">
        <v>9</v>
      </c>
      <c r="H294">
        <v>22</v>
      </c>
      <c r="I294">
        <f t="shared" si="4"/>
        <v>41</v>
      </c>
    </row>
    <row r="295" spans="1:9" x14ac:dyDescent="0.25">
      <c r="A295" s="4" t="s">
        <v>1079</v>
      </c>
      <c r="B295" t="s">
        <v>58</v>
      </c>
      <c r="C295" t="s">
        <v>54</v>
      </c>
      <c r="D295" t="s">
        <v>1227</v>
      </c>
      <c r="E295">
        <v>2</v>
      </c>
      <c r="F295">
        <v>4</v>
      </c>
      <c r="G295">
        <v>10</v>
      </c>
      <c r="H295">
        <v>13</v>
      </c>
      <c r="I295">
        <f t="shared" si="4"/>
        <v>29</v>
      </c>
    </row>
    <row r="296" spans="1:9" x14ac:dyDescent="0.25">
      <c r="A296" s="4" t="s">
        <v>1207</v>
      </c>
      <c r="B296" t="s">
        <v>666</v>
      </c>
      <c r="C296" t="s">
        <v>493</v>
      </c>
      <c r="D296" t="s">
        <v>1226</v>
      </c>
      <c r="E296">
        <v>3</v>
      </c>
      <c r="F296">
        <v>4</v>
      </c>
      <c r="G296">
        <v>6</v>
      </c>
      <c r="H296">
        <v>18</v>
      </c>
      <c r="I296">
        <f t="shared" si="4"/>
        <v>31</v>
      </c>
    </row>
    <row r="297" spans="1:9" x14ac:dyDescent="0.25">
      <c r="A297" s="4" t="s">
        <v>1188</v>
      </c>
      <c r="B297" t="s">
        <v>578</v>
      </c>
      <c r="C297" t="s">
        <v>577</v>
      </c>
      <c r="D297" t="s">
        <v>1227</v>
      </c>
      <c r="E297">
        <v>9</v>
      </c>
      <c r="F297">
        <v>8</v>
      </c>
      <c r="G297">
        <v>25</v>
      </c>
      <c r="H297">
        <v>36</v>
      </c>
      <c r="I297">
        <f t="shared" si="4"/>
        <v>78</v>
      </c>
    </row>
    <row r="298" spans="1:9" x14ac:dyDescent="0.25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7</v>
      </c>
      <c r="G298">
        <v>13</v>
      </c>
      <c r="H298">
        <v>30</v>
      </c>
      <c r="I298">
        <f t="shared" si="4"/>
        <v>55</v>
      </c>
    </row>
    <row r="299" spans="1:9" x14ac:dyDescent="0.25">
      <c r="A299" s="4" t="s">
        <v>966</v>
      </c>
      <c r="B299" t="s">
        <v>536</v>
      </c>
      <c r="C299" t="s">
        <v>535</v>
      </c>
      <c r="D299" t="s">
        <v>1226</v>
      </c>
      <c r="E299">
        <v>7</v>
      </c>
      <c r="F299">
        <v>5</v>
      </c>
      <c r="G299">
        <v>18</v>
      </c>
      <c r="H299">
        <v>40</v>
      </c>
      <c r="I299">
        <f t="shared" si="4"/>
        <v>70</v>
      </c>
    </row>
    <row r="300" spans="1:9" x14ac:dyDescent="0.25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8</v>
      </c>
      <c r="G300">
        <v>19</v>
      </c>
      <c r="H300">
        <v>31</v>
      </c>
      <c r="I300">
        <f t="shared" si="4"/>
        <v>65</v>
      </c>
    </row>
    <row r="301" spans="1:9" x14ac:dyDescent="0.25">
      <c r="A301" s="4" t="s">
        <v>1175</v>
      </c>
      <c r="B301" t="s">
        <v>123</v>
      </c>
      <c r="C301" t="s">
        <v>537</v>
      </c>
      <c r="D301" t="s">
        <v>1229</v>
      </c>
      <c r="E301">
        <v>8</v>
      </c>
      <c r="F301">
        <v>7</v>
      </c>
      <c r="G301">
        <v>27</v>
      </c>
      <c r="H301">
        <v>38</v>
      </c>
      <c r="I301">
        <f t="shared" si="4"/>
        <v>80</v>
      </c>
    </row>
    <row r="302" spans="1:9" x14ac:dyDescent="0.25">
      <c r="A302" s="4" t="s">
        <v>1014</v>
      </c>
      <c r="B302" t="s">
        <v>659</v>
      </c>
      <c r="C302" t="s">
        <v>660</v>
      </c>
      <c r="D302" t="s">
        <v>1229</v>
      </c>
      <c r="E302">
        <v>4</v>
      </c>
      <c r="F302">
        <v>4</v>
      </c>
      <c r="G302">
        <v>13</v>
      </c>
      <c r="H302">
        <v>25</v>
      </c>
      <c r="I302">
        <f t="shared" si="4"/>
        <v>46</v>
      </c>
    </row>
    <row r="303" spans="1:9" x14ac:dyDescent="0.25">
      <c r="A303" s="4" t="s">
        <v>1037</v>
      </c>
      <c r="B303" t="s">
        <v>698</v>
      </c>
      <c r="C303" t="s">
        <v>699</v>
      </c>
      <c r="D303" t="s">
        <v>1228</v>
      </c>
      <c r="E303">
        <v>6</v>
      </c>
      <c r="F303">
        <v>7</v>
      </c>
      <c r="G303">
        <v>18</v>
      </c>
      <c r="H303">
        <v>35</v>
      </c>
      <c r="I303">
        <f t="shared" si="4"/>
        <v>66</v>
      </c>
    </row>
    <row r="304" spans="1:9" x14ac:dyDescent="0.25">
      <c r="A304" s="4" t="s">
        <v>785</v>
      </c>
      <c r="B304" t="s">
        <v>80</v>
      </c>
      <c r="C304" t="s">
        <v>77</v>
      </c>
      <c r="D304" t="s">
        <v>1228</v>
      </c>
      <c r="E304">
        <v>7</v>
      </c>
      <c r="F304">
        <v>8</v>
      </c>
      <c r="G304">
        <v>19</v>
      </c>
      <c r="H304">
        <v>36</v>
      </c>
      <c r="I304">
        <f t="shared" si="4"/>
        <v>70</v>
      </c>
    </row>
    <row r="305" spans="1:9" x14ac:dyDescent="0.25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8</v>
      </c>
      <c r="G305">
        <v>27</v>
      </c>
      <c r="H305">
        <v>44</v>
      </c>
      <c r="I305">
        <f t="shared" si="4"/>
        <v>88</v>
      </c>
    </row>
    <row r="306" spans="1:9" x14ac:dyDescent="0.25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4</v>
      </c>
      <c r="G306">
        <v>15</v>
      </c>
      <c r="H306">
        <v>19</v>
      </c>
      <c r="I306">
        <f t="shared" si="4"/>
        <v>43</v>
      </c>
    </row>
    <row r="307" spans="1:9" x14ac:dyDescent="0.2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7</v>
      </c>
      <c r="H307">
        <v>23</v>
      </c>
      <c r="I307">
        <f t="shared" si="4"/>
        <v>34</v>
      </c>
    </row>
    <row r="308" spans="1:9" x14ac:dyDescent="0.25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5</v>
      </c>
      <c r="G308">
        <v>13</v>
      </c>
      <c r="H308">
        <v>20</v>
      </c>
      <c r="I308">
        <f t="shared" si="4"/>
        <v>42</v>
      </c>
    </row>
    <row r="309" spans="1:9" x14ac:dyDescent="0.25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20</v>
      </c>
      <c r="H309">
        <v>32</v>
      </c>
      <c r="I309">
        <f t="shared" si="4"/>
        <v>69</v>
      </c>
    </row>
    <row r="310" spans="1:9" x14ac:dyDescent="0.2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9</v>
      </c>
      <c r="G310">
        <v>30</v>
      </c>
      <c r="H310">
        <v>46</v>
      </c>
      <c r="I310">
        <f t="shared" si="4"/>
        <v>95</v>
      </c>
    </row>
    <row r="311" spans="1:9" x14ac:dyDescent="0.25">
      <c r="A311" s="4" t="s">
        <v>1154</v>
      </c>
      <c r="B311" t="s">
        <v>394</v>
      </c>
      <c r="C311" t="s">
        <v>392</v>
      </c>
      <c r="D311" t="s">
        <v>1228</v>
      </c>
      <c r="E311">
        <v>10</v>
      </c>
      <c r="F311">
        <v>10</v>
      </c>
      <c r="G311">
        <v>30</v>
      </c>
      <c r="H311">
        <v>50</v>
      </c>
      <c r="I311">
        <f t="shared" si="4"/>
        <v>100</v>
      </c>
    </row>
    <row r="312" spans="1:9" x14ac:dyDescent="0.25">
      <c r="A312" s="4" t="s">
        <v>1158</v>
      </c>
      <c r="B312" t="s">
        <v>203</v>
      </c>
      <c r="C312" t="s">
        <v>428</v>
      </c>
      <c r="D312" t="s">
        <v>1229</v>
      </c>
      <c r="E312">
        <v>6</v>
      </c>
      <c r="F312">
        <v>7</v>
      </c>
      <c r="G312">
        <v>22</v>
      </c>
      <c r="H312">
        <v>36</v>
      </c>
      <c r="I312">
        <f t="shared" si="4"/>
        <v>71</v>
      </c>
    </row>
    <row r="313" spans="1:9" x14ac:dyDescent="0.25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26</v>
      </c>
      <c r="H313">
        <v>46</v>
      </c>
      <c r="I313">
        <f t="shared" si="4"/>
        <v>88</v>
      </c>
    </row>
    <row r="314" spans="1:9" x14ac:dyDescent="0.25">
      <c r="A314" s="4" t="s">
        <v>954</v>
      </c>
      <c r="B314" t="s">
        <v>511</v>
      </c>
      <c r="C314" t="s">
        <v>510</v>
      </c>
      <c r="D314" t="s">
        <v>1229</v>
      </c>
      <c r="E314">
        <v>5</v>
      </c>
      <c r="F314">
        <v>7</v>
      </c>
      <c r="G314">
        <v>14</v>
      </c>
      <c r="H314">
        <v>23</v>
      </c>
      <c r="I314">
        <f t="shared" si="4"/>
        <v>49</v>
      </c>
    </row>
    <row r="315" spans="1:9" x14ac:dyDescent="0.25">
      <c r="A315" s="4" t="s">
        <v>904</v>
      </c>
      <c r="B315" t="s">
        <v>405</v>
      </c>
      <c r="C315" t="s">
        <v>404</v>
      </c>
      <c r="D315" t="s">
        <v>1227</v>
      </c>
      <c r="E315">
        <v>6</v>
      </c>
      <c r="F315">
        <v>5</v>
      </c>
      <c r="G315">
        <v>16</v>
      </c>
      <c r="H315">
        <v>34</v>
      </c>
      <c r="I315">
        <f t="shared" si="4"/>
        <v>61</v>
      </c>
    </row>
    <row r="316" spans="1:9" x14ac:dyDescent="0.25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23</v>
      </c>
      <c r="H316">
        <v>40</v>
      </c>
      <c r="I316">
        <f t="shared" si="4"/>
        <v>78</v>
      </c>
    </row>
    <row r="317" spans="1:9" x14ac:dyDescent="0.25">
      <c r="A317" s="4" t="s">
        <v>1118</v>
      </c>
      <c r="B317" t="s">
        <v>240</v>
      </c>
      <c r="C317" t="s">
        <v>237</v>
      </c>
      <c r="D317" t="s">
        <v>1226</v>
      </c>
      <c r="E317">
        <v>5</v>
      </c>
      <c r="F317">
        <v>3</v>
      </c>
      <c r="G317">
        <v>12</v>
      </c>
      <c r="H317">
        <v>16</v>
      </c>
      <c r="I317">
        <f t="shared" si="4"/>
        <v>36</v>
      </c>
    </row>
    <row r="318" spans="1:9" x14ac:dyDescent="0.2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3</v>
      </c>
      <c r="G318">
        <v>15</v>
      </c>
      <c r="H318">
        <v>24</v>
      </c>
      <c r="I318">
        <f t="shared" si="4"/>
        <v>46</v>
      </c>
    </row>
    <row r="319" spans="1:9" x14ac:dyDescent="0.25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16</v>
      </c>
      <c r="H319">
        <v>28</v>
      </c>
      <c r="I319">
        <f t="shared" si="4"/>
        <v>52</v>
      </c>
    </row>
    <row r="320" spans="1:9" x14ac:dyDescent="0.25">
      <c r="A320" s="4" t="s">
        <v>912</v>
      </c>
      <c r="B320" t="s">
        <v>419</v>
      </c>
      <c r="C320" t="s">
        <v>418</v>
      </c>
      <c r="D320" t="s">
        <v>1229</v>
      </c>
      <c r="E320">
        <v>7</v>
      </c>
      <c r="F320">
        <v>8</v>
      </c>
      <c r="G320">
        <v>21</v>
      </c>
      <c r="H320">
        <v>42</v>
      </c>
      <c r="I320">
        <f t="shared" si="4"/>
        <v>78</v>
      </c>
    </row>
    <row r="321" spans="1:9" x14ac:dyDescent="0.25">
      <c r="A321" s="4" t="s">
        <v>1084</v>
      </c>
      <c r="B321" t="s">
        <v>80</v>
      </c>
      <c r="C321" t="s">
        <v>79</v>
      </c>
      <c r="D321" t="s">
        <v>1228</v>
      </c>
      <c r="E321">
        <v>3</v>
      </c>
      <c r="F321">
        <v>3</v>
      </c>
      <c r="G321">
        <v>10</v>
      </c>
      <c r="H321">
        <v>10</v>
      </c>
      <c r="I321">
        <f t="shared" si="4"/>
        <v>26</v>
      </c>
    </row>
    <row r="322" spans="1:9" x14ac:dyDescent="0.25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26</v>
      </c>
      <c r="H322">
        <v>40</v>
      </c>
      <c r="I322">
        <f t="shared" si="4"/>
        <v>81</v>
      </c>
    </row>
    <row r="323" spans="1:9" x14ac:dyDescent="0.25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6</v>
      </c>
      <c r="G323">
        <v>13</v>
      </c>
      <c r="H323">
        <v>25</v>
      </c>
      <c r="I323">
        <f t="shared" si="4"/>
        <v>48</v>
      </c>
    </row>
    <row r="324" spans="1:9" x14ac:dyDescent="0.25">
      <c r="A324" s="4" t="s">
        <v>1208</v>
      </c>
      <c r="B324" t="s">
        <v>673</v>
      </c>
      <c r="C324" t="s">
        <v>674</v>
      </c>
      <c r="D324" t="s">
        <v>1228</v>
      </c>
      <c r="E324">
        <v>6</v>
      </c>
      <c r="F324">
        <v>4</v>
      </c>
      <c r="G324">
        <v>18</v>
      </c>
      <c r="H324">
        <v>27</v>
      </c>
      <c r="I324">
        <f t="shared" ref="I324:I387" si="5">SUM(E324:H324)</f>
        <v>55</v>
      </c>
    </row>
    <row r="325" spans="1:9" x14ac:dyDescent="0.25">
      <c r="A325" s="4" t="s">
        <v>921</v>
      </c>
      <c r="B325" t="s">
        <v>433</v>
      </c>
      <c r="C325" t="s">
        <v>432</v>
      </c>
      <c r="D325" t="s">
        <v>1226</v>
      </c>
      <c r="E325">
        <v>8</v>
      </c>
      <c r="F325">
        <v>8</v>
      </c>
      <c r="G325">
        <v>23</v>
      </c>
      <c r="H325">
        <v>31</v>
      </c>
      <c r="I325">
        <f t="shared" si="5"/>
        <v>70</v>
      </c>
    </row>
    <row r="326" spans="1:9" x14ac:dyDescent="0.25">
      <c r="A326" s="4" t="s">
        <v>1221</v>
      </c>
      <c r="B326" t="s">
        <v>739</v>
      </c>
      <c r="C326" t="s">
        <v>167</v>
      </c>
      <c r="D326" t="s">
        <v>1229</v>
      </c>
      <c r="E326">
        <v>5</v>
      </c>
      <c r="F326">
        <v>3</v>
      </c>
      <c r="G326">
        <v>13</v>
      </c>
      <c r="H326">
        <v>31</v>
      </c>
      <c r="I326">
        <f t="shared" si="5"/>
        <v>52</v>
      </c>
    </row>
    <row r="327" spans="1:9" x14ac:dyDescent="0.2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8</v>
      </c>
      <c r="G327">
        <v>30</v>
      </c>
      <c r="H327">
        <v>50</v>
      </c>
      <c r="I327">
        <f t="shared" si="5"/>
        <v>97</v>
      </c>
    </row>
    <row r="328" spans="1:9" x14ac:dyDescent="0.25">
      <c r="A328" s="4" t="s">
        <v>1015</v>
      </c>
      <c r="B328" t="s">
        <v>661</v>
      </c>
      <c r="C328" t="s">
        <v>662</v>
      </c>
      <c r="D328" t="s">
        <v>1228</v>
      </c>
      <c r="E328">
        <v>2</v>
      </c>
      <c r="F328">
        <v>4</v>
      </c>
      <c r="G328">
        <v>8</v>
      </c>
      <c r="H328">
        <v>14</v>
      </c>
      <c r="I328">
        <f t="shared" si="5"/>
        <v>28</v>
      </c>
    </row>
    <row r="329" spans="1:9" x14ac:dyDescent="0.25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4</v>
      </c>
      <c r="G329">
        <v>16</v>
      </c>
      <c r="H329">
        <v>35</v>
      </c>
      <c r="I329">
        <f t="shared" si="5"/>
        <v>60</v>
      </c>
    </row>
    <row r="330" spans="1:9" x14ac:dyDescent="0.25">
      <c r="A330" s="4" t="s">
        <v>825</v>
      </c>
      <c r="B330" t="s">
        <v>201</v>
      </c>
      <c r="C330" t="s">
        <v>198</v>
      </c>
      <c r="D330" t="s">
        <v>1228</v>
      </c>
      <c r="E330">
        <v>10</v>
      </c>
      <c r="F330">
        <v>9</v>
      </c>
      <c r="G330">
        <v>30</v>
      </c>
      <c r="H330">
        <v>41</v>
      </c>
      <c r="I330">
        <f t="shared" si="5"/>
        <v>90</v>
      </c>
    </row>
    <row r="331" spans="1:9" x14ac:dyDescent="0.25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5</v>
      </c>
      <c r="G331">
        <v>19</v>
      </c>
      <c r="H331">
        <v>34</v>
      </c>
      <c r="I331">
        <f t="shared" si="5"/>
        <v>63</v>
      </c>
    </row>
    <row r="332" spans="1:9" x14ac:dyDescent="0.25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7</v>
      </c>
      <c r="G332">
        <v>15</v>
      </c>
      <c r="H332">
        <v>30</v>
      </c>
      <c r="I332">
        <f t="shared" si="5"/>
        <v>57</v>
      </c>
    </row>
    <row r="333" spans="1:9" x14ac:dyDescent="0.25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28</v>
      </c>
      <c r="H333">
        <v>50</v>
      </c>
      <c r="I333">
        <f t="shared" si="5"/>
        <v>98</v>
      </c>
    </row>
    <row r="334" spans="1:9" x14ac:dyDescent="0.25">
      <c r="A334" s="4" t="s">
        <v>1089</v>
      </c>
      <c r="B334" t="s">
        <v>99</v>
      </c>
      <c r="C334" t="s">
        <v>96</v>
      </c>
      <c r="D334" t="s">
        <v>1229</v>
      </c>
      <c r="E334">
        <v>3</v>
      </c>
      <c r="F334">
        <v>1</v>
      </c>
      <c r="G334">
        <v>8</v>
      </c>
      <c r="H334">
        <v>6</v>
      </c>
      <c r="I334">
        <f t="shared" si="5"/>
        <v>18</v>
      </c>
    </row>
    <row r="335" spans="1:9" x14ac:dyDescent="0.25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7</v>
      </c>
      <c r="G335">
        <v>27</v>
      </c>
      <c r="H335">
        <v>46</v>
      </c>
      <c r="I335">
        <f t="shared" si="5"/>
        <v>88</v>
      </c>
    </row>
    <row r="336" spans="1:9" x14ac:dyDescent="0.25">
      <c r="A336" s="4" t="s">
        <v>1121</v>
      </c>
      <c r="B336" t="s">
        <v>250</v>
      </c>
      <c r="C336" t="s">
        <v>247</v>
      </c>
      <c r="D336" t="s">
        <v>1228</v>
      </c>
      <c r="E336">
        <v>9</v>
      </c>
      <c r="F336">
        <v>8</v>
      </c>
      <c r="G336">
        <v>28</v>
      </c>
      <c r="H336">
        <v>36</v>
      </c>
      <c r="I336">
        <f t="shared" si="5"/>
        <v>81</v>
      </c>
    </row>
    <row r="337" spans="1:9" x14ac:dyDescent="0.25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10</v>
      </c>
      <c r="G337">
        <v>26</v>
      </c>
      <c r="H337">
        <v>42</v>
      </c>
      <c r="I337">
        <f t="shared" si="5"/>
        <v>88</v>
      </c>
    </row>
    <row r="338" spans="1:9" x14ac:dyDescent="0.25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1</v>
      </c>
      <c r="G338">
        <v>0</v>
      </c>
      <c r="H338">
        <v>0</v>
      </c>
      <c r="I338">
        <f t="shared" si="5"/>
        <v>2</v>
      </c>
    </row>
    <row r="339" spans="1:9" x14ac:dyDescent="0.2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9</v>
      </c>
      <c r="G339">
        <v>28</v>
      </c>
      <c r="H339">
        <v>50</v>
      </c>
      <c r="I339">
        <f t="shared" si="5"/>
        <v>97</v>
      </c>
    </row>
    <row r="340" spans="1:9" x14ac:dyDescent="0.25">
      <c r="A340" s="4" t="s">
        <v>894</v>
      </c>
      <c r="B340" t="s">
        <v>380</v>
      </c>
      <c r="C340" t="s">
        <v>377</v>
      </c>
      <c r="D340" t="s">
        <v>1229</v>
      </c>
      <c r="E340">
        <v>7</v>
      </c>
      <c r="F340">
        <v>5</v>
      </c>
      <c r="G340">
        <v>20</v>
      </c>
      <c r="H340">
        <v>36</v>
      </c>
      <c r="I340">
        <f t="shared" si="5"/>
        <v>68</v>
      </c>
    </row>
    <row r="341" spans="1:9" x14ac:dyDescent="0.25">
      <c r="A341" s="4" t="s">
        <v>897</v>
      </c>
      <c r="B341" t="s">
        <v>389</v>
      </c>
      <c r="C341" t="s">
        <v>386</v>
      </c>
      <c r="D341" t="s">
        <v>1229</v>
      </c>
      <c r="E341">
        <v>10</v>
      </c>
      <c r="F341">
        <v>8</v>
      </c>
      <c r="G341">
        <v>26</v>
      </c>
      <c r="H341">
        <v>50</v>
      </c>
      <c r="I341">
        <f t="shared" si="5"/>
        <v>94</v>
      </c>
    </row>
    <row r="342" spans="1:9" x14ac:dyDescent="0.2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29</v>
      </c>
      <c r="H342">
        <v>45</v>
      </c>
      <c r="I342">
        <f t="shared" si="5"/>
        <v>94</v>
      </c>
    </row>
    <row r="343" spans="1:9" x14ac:dyDescent="0.25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3</v>
      </c>
      <c r="G343">
        <v>9</v>
      </c>
      <c r="H343">
        <v>5</v>
      </c>
      <c r="I343">
        <f t="shared" si="5"/>
        <v>20</v>
      </c>
    </row>
    <row r="344" spans="1:9" x14ac:dyDescent="0.25">
      <c r="A344" s="4" t="s">
        <v>881</v>
      </c>
      <c r="B344" t="s">
        <v>352</v>
      </c>
      <c r="C344" t="s">
        <v>349</v>
      </c>
      <c r="D344" t="s">
        <v>1227</v>
      </c>
      <c r="E344">
        <v>6</v>
      </c>
      <c r="F344">
        <v>8</v>
      </c>
      <c r="G344">
        <v>20</v>
      </c>
      <c r="H344">
        <v>30</v>
      </c>
      <c r="I344">
        <f t="shared" si="5"/>
        <v>64</v>
      </c>
    </row>
    <row r="345" spans="1:9" x14ac:dyDescent="0.2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24</v>
      </c>
      <c r="H345">
        <v>38</v>
      </c>
      <c r="I345">
        <f t="shared" si="5"/>
        <v>81</v>
      </c>
    </row>
    <row r="346" spans="1:9" x14ac:dyDescent="0.25">
      <c r="A346" s="4" t="s">
        <v>869</v>
      </c>
      <c r="B346" t="s">
        <v>325</v>
      </c>
      <c r="C346" t="s">
        <v>323</v>
      </c>
      <c r="D346" t="s">
        <v>1229</v>
      </c>
      <c r="E346">
        <v>7</v>
      </c>
      <c r="F346">
        <v>9</v>
      </c>
      <c r="G346">
        <v>23</v>
      </c>
      <c r="H346">
        <v>40</v>
      </c>
      <c r="I346">
        <f t="shared" si="5"/>
        <v>79</v>
      </c>
    </row>
    <row r="347" spans="1:9" x14ac:dyDescent="0.25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26</v>
      </c>
      <c r="H347">
        <v>50</v>
      </c>
      <c r="I347">
        <f t="shared" si="5"/>
        <v>96</v>
      </c>
    </row>
    <row r="348" spans="1:9" x14ac:dyDescent="0.25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6</v>
      </c>
      <c r="G348">
        <v>26</v>
      </c>
      <c r="H348">
        <v>39</v>
      </c>
      <c r="I348">
        <f t="shared" si="5"/>
        <v>79</v>
      </c>
    </row>
    <row r="349" spans="1:9" x14ac:dyDescent="0.2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21</v>
      </c>
      <c r="H349">
        <v>29</v>
      </c>
      <c r="I349">
        <f t="shared" si="5"/>
        <v>63</v>
      </c>
    </row>
    <row r="350" spans="1:9" x14ac:dyDescent="0.25">
      <c r="A350" s="4" t="s">
        <v>947</v>
      </c>
      <c r="B350" t="s">
        <v>493</v>
      </c>
      <c r="C350" t="s">
        <v>492</v>
      </c>
      <c r="D350" t="s">
        <v>1226</v>
      </c>
      <c r="E350">
        <v>2</v>
      </c>
      <c r="F350">
        <v>2</v>
      </c>
      <c r="G350">
        <v>9</v>
      </c>
      <c r="H350">
        <v>12</v>
      </c>
      <c r="I350">
        <f t="shared" si="5"/>
        <v>25</v>
      </c>
    </row>
    <row r="351" spans="1:9" x14ac:dyDescent="0.25">
      <c r="A351" s="4" t="s">
        <v>1012</v>
      </c>
      <c r="B351" t="s">
        <v>652</v>
      </c>
      <c r="C351" t="s">
        <v>655</v>
      </c>
      <c r="D351" t="s">
        <v>1226</v>
      </c>
      <c r="E351">
        <v>7</v>
      </c>
      <c r="F351">
        <v>5</v>
      </c>
      <c r="G351">
        <v>23</v>
      </c>
      <c r="H351">
        <v>36</v>
      </c>
      <c r="I351">
        <f t="shared" si="5"/>
        <v>71</v>
      </c>
    </row>
    <row r="352" spans="1:9" x14ac:dyDescent="0.25">
      <c r="A352" s="4" t="s">
        <v>1072</v>
      </c>
      <c r="B352" t="s">
        <v>30</v>
      </c>
      <c r="C352" t="s">
        <v>28</v>
      </c>
      <c r="D352" t="s">
        <v>1227</v>
      </c>
      <c r="E352">
        <v>2</v>
      </c>
      <c r="F352">
        <v>4</v>
      </c>
      <c r="G352">
        <v>5</v>
      </c>
      <c r="H352">
        <v>5</v>
      </c>
      <c r="I352">
        <f t="shared" si="5"/>
        <v>16</v>
      </c>
    </row>
    <row r="353" spans="1:9" x14ac:dyDescent="0.25">
      <c r="A353" s="4" t="s">
        <v>1135</v>
      </c>
      <c r="B353" t="s">
        <v>0</v>
      </c>
      <c r="C353" t="s">
        <v>28</v>
      </c>
      <c r="D353" t="s">
        <v>1229</v>
      </c>
      <c r="E353">
        <v>7</v>
      </c>
      <c r="F353">
        <v>7</v>
      </c>
      <c r="G353">
        <v>19</v>
      </c>
      <c r="H353">
        <v>35</v>
      </c>
      <c r="I353">
        <f t="shared" si="5"/>
        <v>68</v>
      </c>
    </row>
    <row r="354" spans="1:9" x14ac:dyDescent="0.25">
      <c r="A354" s="4" t="s">
        <v>1195</v>
      </c>
      <c r="B354" t="s">
        <v>603</v>
      </c>
      <c r="C354" t="s">
        <v>602</v>
      </c>
      <c r="D354" t="s">
        <v>1229</v>
      </c>
      <c r="E354">
        <v>7</v>
      </c>
      <c r="F354">
        <v>9</v>
      </c>
      <c r="G354">
        <v>19</v>
      </c>
      <c r="H354">
        <v>38</v>
      </c>
      <c r="I354">
        <f t="shared" si="5"/>
        <v>73</v>
      </c>
    </row>
    <row r="355" spans="1:9" x14ac:dyDescent="0.25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9</v>
      </c>
      <c r="G355">
        <v>29</v>
      </c>
      <c r="H355">
        <v>50</v>
      </c>
      <c r="I355">
        <f t="shared" si="5"/>
        <v>97</v>
      </c>
    </row>
    <row r="356" spans="1:9" x14ac:dyDescent="0.25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4</v>
      </c>
      <c r="G356">
        <v>14</v>
      </c>
      <c r="H356">
        <v>15</v>
      </c>
      <c r="I356">
        <f t="shared" si="5"/>
        <v>37</v>
      </c>
    </row>
    <row r="357" spans="1:9" x14ac:dyDescent="0.25">
      <c r="A357" s="4" t="s">
        <v>944</v>
      </c>
      <c r="B357" t="s">
        <v>486</v>
      </c>
      <c r="C357" t="s">
        <v>485</v>
      </c>
      <c r="D357" t="s">
        <v>1226</v>
      </c>
      <c r="E357">
        <v>4</v>
      </c>
      <c r="F357">
        <v>5</v>
      </c>
      <c r="G357">
        <v>8</v>
      </c>
      <c r="H357">
        <v>24</v>
      </c>
      <c r="I357">
        <f t="shared" si="5"/>
        <v>41</v>
      </c>
    </row>
    <row r="358" spans="1:9" x14ac:dyDescent="0.25">
      <c r="A358" s="4" t="s">
        <v>1144</v>
      </c>
      <c r="B358" t="s">
        <v>336</v>
      </c>
      <c r="C358" t="s">
        <v>333</v>
      </c>
      <c r="D358" t="s">
        <v>1226</v>
      </c>
      <c r="E358">
        <v>6</v>
      </c>
      <c r="F358">
        <v>4</v>
      </c>
      <c r="G358">
        <v>19</v>
      </c>
      <c r="H358">
        <v>38</v>
      </c>
      <c r="I358">
        <f t="shared" si="5"/>
        <v>67</v>
      </c>
    </row>
    <row r="359" spans="1:9" x14ac:dyDescent="0.25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30</v>
      </c>
      <c r="H359">
        <v>50</v>
      </c>
      <c r="I359">
        <f t="shared" si="5"/>
        <v>100</v>
      </c>
    </row>
    <row r="360" spans="1:9" x14ac:dyDescent="0.25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28</v>
      </c>
      <c r="H360">
        <v>50</v>
      </c>
      <c r="I360">
        <f t="shared" si="5"/>
        <v>98</v>
      </c>
    </row>
    <row r="361" spans="1:9" x14ac:dyDescent="0.2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8</v>
      </c>
      <c r="G361">
        <v>24</v>
      </c>
      <c r="H361">
        <v>41</v>
      </c>
      <c r="I361">
        <f t="shared" si="5"/>
        <v>81</v>
      </c>
    </row>
    <row r="362" spans="1:9" x14ac:dyDescent="0.25">
      <c r="A362" s="4" t="s">
        <v>903</v>
      </c>
      <c r="B362" t="s">
        <v>403</v>
      </c>
      <c r="C362" t="s">
        <v>402</v>
      </c>
      <c r="D362" t="s">
        <v>1226</v>
      </c>
      <c r="E362">
        <v>6</v>
      </c>
      <c r="F362">
        <v>8</v>
      </c>
      <c r="G362">
        <v>21</v>
      </c>
      <c r="H362">
        <v>23</v>
      </c>
      <c r="I362">
        <f t="shared" si="5"/>
        <v>58</v>
      </c>
    </row>
    <row r="363" spans="1:9" x14ac:dyDescent="0.25">
      <c r="A363" s="4" t="s">
        <v>860</v>
      </c>
      <c r="B363" t="s">
        <v>294</v>
      </c>
      <c r="C363" t="s">
        <v>292</v>
      </c>
      <c r="D363" t="s">
        <v>1226</v>
      </c>
      <c r="E363">
        <v>5</v>
      </c>
      <c r="F363">
        <v>5</v>
      </c>
      <c r="G363">
        <v>12</v>
      </c>
      <c r="H363">
        <v>31</v>
      </c>
      <c r="I363">
        <f t="shared" si="5"/>
        <v>53</v>
      </c>
    </row>
    <row r="364" spans="1:9" x14ac:dyDescent="0.25">
      <c r="A364" s="4" t="s">
        <v>1019</v>
      </c>
      <c r="B364" t="s">
        <v>668</v>
      </c>
      <c r="C364" t="s">
        <v>292</v>
      </c>
      <c r="D364" t="s">
        <v>1229</v>
      </c>
      <c r="E364">
        <v>8</v>
      </c>
      <c r="F364">
        <v>7</v>
      </c>
      <c r="G364">
        <v>28</v>
      </c>
      <c r="H364">
        <v>44</v>
      </c>
      <c r="I364">
        <f t="shared" si="5"/>
        <v>87</v>
      </c>
    </row>
    <row r="365" spans="1:9" x14ac:dyDescent="0.25">
      <c r="A365" s="4" t="s">
        <v>994</v>
      </c>
      <c r="B365" t="s">
        <v>616</v>
      </c>
      <c r="C365" t="s">
        <v>615</v>
      </c>
      <c r="D365" t="s">
        <v>1226</v>
      </c>
      <c r="E365">
        <v>2</v>
      </c>
      <c r="F365">
        <v>4</v>
      </c>
      <c r="G365">
        <v>8</v>
      </c>
      <c r="H365">
        <v>13</v>
      </c>
      <c r="I365">
        <f t="shared" si="5"/>
        <v>27</v>
      </c>
    </row>
    <row r="366" spans="1:9" x14ac:dyDescent="0.25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5</v>
      </c>
      <c r="G366">
        <v>25</v>
      </c>
      <c r="H366">
        <v>45</v>
      </c>
      <c r="I366">
        <f t="shared" si="5"/>
        <v>82</v>
      </c>
    </row>
    <row r="367" spans="1:9" x14ac:dyDescent="0.25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1</v>
      </c>
      <c r="G367">
        <v>7</v>
      </c>
      <c r="H367">
        <v>16</v>
      </c>
      <c r="I367">
        <f t="shared" si="5"/>
        <v>27</v>
      </c>
    </row>
    <row r="368" spans="1:9" x14ac:dyDescent="0.25">
      <c r="A368" s="4" t="s">
        <v>1078</v>
      </c>
      <c r="B368" t="s">
        <v>55</v>
      </c>
      <c r="C368" t="s">
        <v>52</v>
      </c>
      <c r="D368" t="s">
        <v>1227</v>
      </c>
      <c r="E368">
        <v>1</v>
      </c>
      <c r="F368">
        <v>0</v>
      </c>
      <c r="G368">
        <v>5</v>
      </c>
      <c r="H368">
        <v>0</v>
      </c>
      <c r="I368">
        <f t="shared" si="5"/>
        <v>6</v>
      </c>
    </row>
    <row r="369" spans="1:9" x14ac:dyDescent="0.25">
      <c r="A369" s="4" t="s">
        <v>1199</v>
      </c>
      <c r="B369" t="s">
        <v>633</v>
      </c>
      <c r="C369" t="s">
        <v>632</v>
      </c>
      <c r="D369" t="s">
        <v>1229</v>
      </c>
      <c r="E369">
        <v>5</v>
      </c>
      <c r="F369">
        <v>6</v>
      </c>
      <c r="G369">
        <v>14</v>
      </c>
      <c r="H369">
        <v>34</v>
      </c>
      <c r="I369">
        <f t="shared" si="5"/>
        <v>59</v>
      </c>
    </row>
    <row r="370" spans="1:9" x14ac:dyDescent="0.25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6</v>
      </c>
      <c r="H370">
        <v>9</v>
      </c>
      <c r="I370">
        <f t="shared" si="5"/>
        <v>20</v>
      </c>
    </row>
    <row r="371" spans="1:9" x14ac:dyDescent="0.25">
      <c r="A371" s="4" t="s">
        <v>1088</v>
      </c>
      <c r="B371" t="s">
        <v>97</v>
      </c>
      <c r="C371" t="s">
        <v>94</v>
      </c>
      <c r="D371" t="s">
        <v>1228</v>
      </c>
      <c r="E371">
        <v>6</v>
      </c>
      <c r="F371">
        <v>8</v>
      </c>
      <c r="G371">
        <v>14</v>
      </c>
      <c r="H371">
        <v>36</v>
      </c>
      <c r="I371">
        <f t="shared" si="5"/>
        <v>64</v>
      </c>
    </row>
    <row r="372" spans="1:9" x14ac:dyDescent="0.25">
      <c r="A372" s="4" t="s">
        <v>965</v>
      </c>
      <c r="B372" t="s">
        <v>534</v>
      </c>
      <c r="C372" t="s">
        <v>533</v>
      </c>
      <c r="D372" t="s">
        <v>1229</v>
      </c>
      <c r="E372">
        <v>7</v>
      </c>
      <c r="F372">
        <v>7</v>
      </c>
      <c r="G372">
        <v>25</v>
      </c>
      <c r="H372">
        <v>41</v>
      </c>
      <c r="I372">
        <f t="shared" si="5"/>
        <v>80</v>
      </c>
    </row>
    <row r="373" spans="1:9" x14ac:dyDescent="0.25">
      <c r="A373" s="4" t="s">
        <v>1137</v>
      </c>
      <c r="B373" t="s">
        <v>309</v>
      </c>
      <c r="C373" t="s">
        <v>308</v>
      </c>
      <c r="D373" t="s">
        <v>1229</v>
      </c>
      <c r="E373">
        <v>3</v>
      </c>
      <c r="F373">
        <v>1</v>
      </c>
      <c r="G373">
        <v>8</v>
      </c>
      <c r="H373">
        <v>6</v>
      </c>
      <c r="I373">
        <f t="shared" si="5"/>
        <v>18</v>
      </c>
    </row>
    <row r="374" spans="1:9" x14ac:dyDescent="0.25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2</v>
      </c>
      <c r="G374">
        <v>6</v>
      </c>
      <c r="H374">
        <v>21</v>
      </c>
      <c r="I374">
        <f t="shared" si="5"/>
        <v>32</v>
      </c>
    </row>
    <row r="375" spans="1:9" x14ac:dyDescent="0.2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28</v>
      </c>
      <c r="H375">
        <v>50</v>
      </c>
      <c r="I375">
        <f t="shared" si="5"/>
        <v>98</v>
      </c>
    </row>
    <row r="376" spans="1:9" x14ac:dyDescent="0.25">
      <c r="A376" s="4" t="s">
        <v>763</v>
      </c>
      <c r="B376" t="s">
        <v>7</v>
      </c>
      <c r="C376" t="s">
        <v>6</v>
      </c>
      <c r="D376" t="s">
        <v>1229</v>
      </c>
      <c r="E376">
        <v>2</v>
      </c>
      <c r="F376">
        <v>4</v>
      </c>
      <c r="G376">
        <v>3</v>
      </c>
      <c r="H376">
        <v>4</v>
      </c>
      <c r="I376">
        <f t="shared" si="5"/>
        <v>13</v>
      </c>
    </row>
    <row r="377" spans="1:9" x14ac:dyDescent="0.2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7</v>
      </c>
      <c r="G377">
        <v>27</v>
      </c>
      <c r="H377">
        <v>41</v>
      </c>
      <c r="I377">
        <f t="shared" si="5"/>
        <v>84</v>
      </c>
    </row>
    <row r="378" spans="1:9" x14ac:dyDescent="0.25">
      <c r="A378" s="4" t="s">
        <v>970</v>
      </c>
      <c r="B378" t="s">
        <v>552</v>
      </c>
      <c r="C378" t="s">
        <v>551</v>
      </c>
      <c r="D378" t="s">
        <v>1226</v>
      </c>
      <c r="E378">
        <v>3</v>
      </c>
      <c r="F378">
        <v>1</v>
      </c>
      <c r="G378">
        <v>6</v>
      </c>
      <c r="H378">
        <v>16</v>
      </c>
      <c r="I378">
        <f t="shared" si="5"/>
        <v>26</v>
      </c>
    </row>
    <row r="379" spans="1:9" x14ac:dyDescent="0.25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7</v>
      </c>
      <c r="G379">
        <v>21</v>
      </c>
      <c r="H379">
        <v>45</v>
      </c>
      <c r="I379">
        <f t="shared" si="5"/>
        <v>81</v>
      </c>
    </row>
    <row r="380" spans="1:9" x14ac:dyDescent="0.25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4</v>
      </c>
      <c r="G380">
        <v>15</v>
      </c>
      <c r="H380">
        <v>10</v>
      </c>
      <c r="I380">
        <f t="shared" si="5"/>
        <v>33</v>
      </c>
    </row>
    <row r="381" spans="1:9" x14ac:dyDescent="0.25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39</v>
      </c>
      <c r="I381">
        <f t="shared" si="5"/>
        <v>72</v>
      </c>
    </row>
    <row r="382" spans="1:9" x14ac:dyDescent="0.25">
      <c r="A382" s="4" t="s">
        <v>808</v>
      </c>
      <c r="B382" t="s">
        <v>152</v>
      </c>
      <c r="C382" t="s">
        <v>149</v>
      </c>
      <c r="D382" t="s">
        <v>1226</v>
      </c>
      <c r="E382">
        <v>6</v>
      </c>
      <c r="F382">
        <v>7</v>
      </c>
      <c r="G382">
        <v>14</v>
      </c>
      <c r="H382">
        <v>38</v>
      </c>
      <c r="I382">
        <f t="shared" si="5"/>
        <v>65</v>
      </c>
    </row>
    <row r="383" spans="1:9" x14ac:dyDescent="0.25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4</v>
      </c>
      <c r="H383">
        <v>0</v>
      </c>
      <c r="I383">
        <f t="shared" si="5"/>
        <v>9</v>
      </c>
    </row>
    <row r="384" spans="1:9" x14ac:dyDescent="0.25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8</v>
      </c>
      <c r="G384">
        <v>27</v>
      </c>
      <c r="H384">
        <v>50</v>
      </c>
      <c r="I384">
        <f t="shared" si="5"/>
        <v>94</v>
      </c>
    </row>
    <row r="385" spans="1:9" x14ac:dyDescent="0.25">
      <c r="A385" s="4" t="s">
        <v>915</v>
      </c>
      <c r="B385" t="s">
        <v>203</v>
      </c>
      <c r="C385" t="s">
        <v>149</v>
      </c>
      <c r="D385" t="s">
        <v>1227</v>
      </c>
      <c r="E385">
        <v>9</v>
      </c>
      <c r="F385">
        <v>9</v>
      </c>
      <c r="G385">
        <v>23</v>
      </c>
      <c r="H385">
        <v>49</v>
      </c>
      <c r="I385">
        <f t="shared" si="5"/>
        <v>90</v>
      </c>
    </row>
    <row r="386" spans="1:9" x14ac:dyDescent="0.25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10</v>
      </c>
      <c r="H386">
        <v>15</v>
      </c>
      <c r="I386">
        <f t="shared" si="5"/>
        <v>31</v>
      </c>
    </row>
    <row r="387" spans="1:9" x14ac:dyDescent="0.25">
      <c r="A387" s="4" t="s">
        <v>1189</v>
      </c>
      <c r="B387" t="s">
        <v>581</v>
      </c>
      <c r="C387" t="s">
        <v>149</v>
      </c>
      <c r="D387" t="s">
        <v>1228</v>
      </c>
      <c r="E387">
        <v>7</v>
      </c>
      <c r="F387">
        <v>6</v>
      </c>
      <c r="G387">
        <v>21</v>
      </c>
      <c r="H387">
        <v>42</v>
      </c>
      <c r="I387">
        <f t="shared" si="5"/>
        <v>76</v>
      </c>
    </row>
    <row r="388" spans="1:9" x14ac:dyDescent="0.25">
      <c r="A388" s="4" t="s">
        <v>1038</v>
      </c>
      <c r="B388" t="s">
        <v>698</v>
      </c>
      <c r="C388" t="s">
        <v>700</v>
      </c>
      <c r="D388" t="s">
        <v>1228</v>
      </c>
      <c r="E388">
        <v>3</v>
      </c>
      <c r="F388">
        <v>2</v>
      </c>
      <c r="G388">
        <v>9</v>
      </c>
      <c r="H388">
        <v>15</v>
      </c>
      <c r="I388">
        <f t="shared" ref="I388:I451" si="6">SUM(E388:H388)</f>
        <v>29</v>
      </c>
    </row>
    <row r="389" spans="1:9" x14ac:dyDescent="0.25">
      <c r="A389" s="4" t="s">
        <v>1039</v>
      </c>
      <c r="B389" t="s">
        <v>701</v>
      </c>
      <c r="C389" t="s">
        <v>149</v>
      </c>
      <c r="D389" t="s">
        <v>1226</v>
      </c>
      <c r="E389">
        <v>7</v>
      </c>
      <c r="F389">
        <v>5</v>
      </c>
      <c r="G389">
        <v>20</v>
      </c>
      <c r="H389">
        <v>30</v>
      </c>
      <c r="I389">
        <f t="shared" si="6"/>
        <v>62</v>
      </c>
    </row>
    <row r="390" spans="1:9" x14ac:dyDescent="0.25">
      <c r="A390" s="4" t="s">
        <v>1055</v>
      </c>
      <c r="B390" t="s">
        <v>737</v>
      </c>
      <c r="C390" t="s">
        <v>700</v>
      </c>
      <c r="D390" t="s">
        <v>1228</v>
      </c>
      <c r="E390">
        <v>10</v>
      </c>
      <c r="F390">
        <v>10</v>
      </c>
      <c r="G390">
        <v>30</v>
      </c>
      <c r="H390">
        <v>50</v>
      </c>
      <c r="I390">
        <f t="shared" si="6"/>
        <v>100</v>
      </c>
    </row>
    <row r="391" spans="1:9" x14ac:dyDescent="0.25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5</v>
      </c>
      <c r="G391">
        <v>18</v>
      </c>
      <c r="H391">
        <v>26</v>
      </c>
      <c r="I391">
        <f t="shared" si="6"/>
        <v>56</v>
      </c>
    </row>
    <row r="392" spans="1:9" x14ac:dyDescent="0.25">
      <c r="A392" s="4" t="s">
        <v>1119</v>
      </c>
      <c r="B392" t="s">
        <v>245</v>
      </c>
      <c r="C392" t="s">
        <v>110</v>
      </c>
      <c r="D392" t="s">
        <v>1227</v>
      </c>
      <c r="E392">
        <v>8</v>
      </c>
      <c r="F392">
        <v>6</v>
      </c>
      <c r="G392">
        <v>25</v>
      </c>
      <c r="H392">
        <v>30</v>
      </c>
      <c r="I392">
        <f t="shared" si="6"/>
        <v>69</v>
      </c>
    </row>
    <row r="393" spans="1:9" x14ac:dyDescent="0.25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5</v>
      </c>
      <c r="G393">
        <v>11</v>
      </c>
      <c r="H393">
        <v>29</v>
      </c>
      <c r="I393">
        <f t="shared" si="6"/>
        <v>49</v>
      </c>
    </row>
    <row r="394" spans="1:9" x14ac:dyDescent="0.25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27</v>
      </c>
      <c r="H394">
        <v>50</v>
      </c>
      <c r="I394">
        <f t="shared" si="6"/>
        <v>97</v>
      </c>
    </row>
    <row r="395" spans="1:9" x14ac:dyDescent="0.2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25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50</v>
      </c>
      <c r="I396">
        <f t="shared" si="6"/>
        <v>98</v>
      </c>
    </row>
    <row r="397" spans="1:9" x14ac:dyDescent="0.25">
      <c r="A397" s="4" t="s">
        <v>788</v>
      </c>
      <c r="B397" t="s">
        <v>91</v>
      </c>
      <c r="C397" t="s">
        <v>89</v>
      </c>
      <c r="D397" t="s">
        <v>1228</v>
      </c>
      <c r="E397">
        <v>9</v>
      </c>
      <c r="F397">
        <v>10</v>
      </c>
      <c r="G397">
        <v>30</v>
      </c>
      <c r="H397">
        <v>45</v>
      </c>
      <c r="I397">
        <f t="shared" si="6"/>
        <v>94</v>
      </c>
    </row>
    <row r="398" spans="1:9" x14ac:dyDescent="0.25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8</v>
      </c>
      <c r="G398">
        <v>28</v>
      </c>
      <c r="H398">
        <v>38</v>
      </c>
      <c r="I398">
        <f t="shared" si="6"/>
        <v>83</v>
      </c>
    </row>
    <row r="399" spans="1:9" x14ac:dyDescent="0.25">
      <c r="A399" s="4" t="s">
        <v>824</v>
      </c>
      <c r="B399" t="s">
        <v>197</v>
      </c>
      <c r="C399" t="s">
        <v>194</v>
      </c>
      <c r="D399" t="s">
        <v>1229</v>
      </c>
      <c r="E399">
        <v>4</v>
      </c>
      <c r="F399">
        <v>2</v>
      </c>
      <c r="G399">
        <v>13</v>
      </c>
      <c r="H399">
        <v>26</v>
      </c>
      <c r="I399">
        <f t="shared" si="6"/>
        <v>45</v>
      </c>
    </row>
    <row r="400" spans="1:9" x14ac:dyDescent="0.25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5</v>
      </c>
      <c r="G400">
        <v>10</v>
      </c>
      <c r="H400">
        <v>27</v>
      </c>
      <c r="I400">
        <f t="shared" si="6"/>
        <v>46</v>
      </c>
    </row>
    <row r="401" spans="1:9" x14ac:dyDescent="0.25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3</v>
      </c>
      <c r="G401">
        <v>7</v>
      </c>
      <c r="H401">
        <v>5</v>
      </c>
      <c r="I401">
        <f t="shared" si="6"/>
        <v>18</v>
      </c>
    </row>
    <row r="402" spans="1:9" x14ac:dyDescent="0.25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0</v>
      </c>
      <c r="G402">
        <v>3</v>
      </c>
      <c r="H402">
        <v>10</v>
      </c>
      <c r="I402">
        <f t="shared" si="6"/>
        <v>15</v>
      </c>
    </row>
    <row r="403" spans="1:9" x14ac:dyDescent="0.25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50</v>
      </c>
      <c r="I403">
        <f t="shared" si="6"/>
        <v>100</v>
      </c>
    </row>
    <row r="404" spans="1:9" x14ac:dyDescent="0.25">
      <c r="A404" s="4" t="s">
        <v>920</v>
      </c>
      <c r="B404" t="s">
        <v>431</v>
      </c>
      <c r="C404" t="s">
        <v>430</v>
      </c>
      <c r="D404" t="s">
        <v>1228</v>
      </c>
      <c r="E404">
        <v>9</v>
      </c>
      <c r="F404">
        <v>8</v>
      </c>
      <c r="G404">
        <v>29</v>
      </c>
      <c r="H404">
        <v>42</v>
      </c>
      <c r="I404">
        <f t="shared" si="6"/>
        <v>88</v>
      </c>
    </row>
    <row r="405" spans="1:9" x14ac:dyDescent="0.25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18</v>
      </c>
      <c r="H405">
        <v>37</v>
      </c>
      <c r="I405">
        <f t="shared" si="6"/>
        <v>67</v>
      </c>
    </row>
    <row r="406" spans="1:9" x14ac:dyDescent="0.25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9</v>
      </c>
      <c r="G406">
        <v>28</v>
      </c>
      <c r="H406">
        <v>50</v>
      </c>
      <c r="I406">
        <f t="shared" si="6"/>
        <v>97</v>
      </c>
    </row>
    <row r="407" spans="1:9" x14ac:dyDescent="0.25">
      <c r="A407" s="4" t="s">
        <v>1124</v>
      </c>
      <c r="B407" t="s">
        <v>263</v>
      </c>
      <c r="C407" t="s">
        <v>261</v>
      </c>
      <c r="D407" t="s">
        <v>1226</v>
      </c>
      <c r="E407">
        <v>6</v>
      </c>
      <c r="F407">
        <v>6</v>
      </c>
      <c r="G407">
        <v>20</v>
      </c>
      <c r="H407">
        <v>23</v>
      </c>
      <c r="I407">
        <f t="shared" si="6"/>
        <v>55</v>
      </c>
    </row>
    <row r="408" spans="1:9" x14ac:dyDescent="0.25">
      <c r="A408" s="4" t="s">
        <v>997</v>
      </c>
      <c r="B408" t="s">
        <v>623</v>
      </c>
      <c r="C408" t="s">
        <v>622</v>
      </c>
      <c r="D408" t="s">
        <v>1228</v>
      </c>
      <c r="E408">
        <v>5</v>
      </c>
      <c r="F408">
        <v>5</v>
      </c>
      <c r="G408">
        <v>12</v>
      </c>
      <c r="H408">
        <v>29</v>
      </c>
      <c r="I408">
        <f t="shared" si="6"/>
        <v>51</v>
      </c>
    </row>
    <row r="409" spans="1:9" x14ac:dyDescent="0.25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7</v>
      </c>
      <c r="G409">
        <v>30</v>
      </c>
      <c r="H409">
        <v>37</v>
      </c>
      <c r="I409">
        <f t="shared" si="6"/>
        <v>83</v>
      </c>
    </row>
    <row r="410" spans="1:9" x14ac:dyDescent="0.25">
      <c r="A410" s="4" t="s">
        <v>961</v>
      </c>
      <c r="B410" t="s">
        <v>525</v>
      </c>
      <c r="C410" t="s">
        <v>524</v>
      </c>
      <c r="D410" t="s">
        <v>1227</v>
      </c>
      <c r="E410">
        <v>3</v>
      </c>
      <c r="F410">
        <v>3</v>
      </c>
      <c r="G410">
        <v>13</v>
      </c>
      <c r="H410">
        <v>16</v>
      </c>
      <c r="I410">
        <f t="shared" si="6"/>
        <v>35</v>
      </c>
    </row>
    <row r="411" spans="1:9" x14ac:dyDescent="0.25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10</v>
      </c>
      <c r="H411">
        <v>19</v>
      </c>
      <c r="I411">
        <f t="shared" si="6"/>
        <v>39</v>
      </c>
    </row>
    <row r="412" spans="1:9" x14ac:dyDescent="0.25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6</v>
      </c>
      <c r="H412">
        <v>22</v>
      </c>
      <c r="I412">
        <f t="shared" si="6"/>
        <v>35</v>
      </c>
    </row>
    <row r="413" spans="1:9" x14ac:dyDescent="0.25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8</v>
      </c>
      <c r="G413">
        <v>30</v>
      </c>
      <c r="H413">
        <v>49</v>
      </c>
      <c r="I413">
        <f t="shared" si="6"/>
        <v>97</v>
      </c>
    </row>
    <row r="414" spans="1:9" x14ac:dyDescent="0.25">
      <c r="A414" s="4" t="s">
        <v>841</v>
      </c>
      <c r="B414" t="s">
        <v>242</v>
      </c>
      <c r="C414" t="s">
        <v>241</v>
      </c>
      <c r="D414" t="s">
        <v>1227</v>
      </c>
      <c r="E414">
        <v>5</v>
      </c>
      <c r="F414">
        <v>7</v>
      </c>
      <c r="G414">
        <v>18</v>
      </c>
      <c r="H414">
        <v>31</v>
      </c>
      <c r="I414">
        <f t="shared" si="6"/>
        <v>61</v>
      </c>
    </row>
    <row r="415" spans="1:9" x14ac:dyDescent="0.25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10</v>
      </c>
      <c r="G415">
        <v>27</v>
      </c>
      <c r="H415">
        <v>41</v>
      </c>
      <c r="I415">
        <f t="shared" si="6"/>
        <v>88</v>
      </c>
    </row>
    <row r="416" spans="1:9" x14ac:dyDescent="0.25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9</v>
      </c>
      <c r="G416">
        <v>28</v>
      </c>
      <c r="H416">
        <v>50</v>
      </c>
      <c r="I416">
        <f t="shared" si="6"/>
        <v>97</v>
      </c>
    </row>
    <row r="417" spans="1:9" x14ac:dyDescent="0.25">
      <c r="A417" s="4" t="s">
        <v>1168</v>
      </c>
      <c r="B417" t="s">
        <v>484</v>
      </c>
      <c r="C417" t="s">
        <v>483</v>
      </c>
      <c r="D417" t="s">
        <v>1226</v>
      </c>
      <c r="E417">
        <v>8</v>
      </c>
      <c r="F417">
        <v>6</v>
      </c>
      <c r="G417">
        <v>21</v>
      </c>
      <c r="H417">
        <v>38</v>
      </c>
      <c r="I417">
        <f t="shared" si="6"/>
        <v>73</v>
      </c>
    </row>
    <row r="418" spans="1:9" x14ac:dyDescent="0.25">
      <c r="A418" s="4" t="s">
        <v>1201</v>
      </c>
      <c r="B418" t="s">
        <v>646</v>
      </c>
      <c r="C418" t="s">
        <v>647</v>
      </c>
      <c r="D418" t="s">
        <v>1228</v>
      </c>
      <c r="E418">
        <v>5</v>
      </c>
      <c r="F418">
        <v>6</v>
      </c>
      <c r="G418">
        <v>14</v>
      </c>
      <c r="H418">
        <v>26</v>
      </c>
      <c r="I418">
        <f t="shared" si="6"/>
        <v>51</v>
      </c>
    </row>
    <row r="419" spans="1:9" x14ac:dyDescent="0.25">
      <c r="A419" s="4" t="s">
        <v>857</v>
      </c>
      <c r="B419" t="s">
        <v>287</v>
      </c>
      <c r="C419" t="s">
        <v>284</v>
      </c>
      <c r="D419" t="s">
        <v>1228</v>
      </c>
      <c r="E419">
        <v>10</v>
      </c>
      <c r="F419">
        <v>10</v>
      </c>
      <c r="G419">
        <v>28</v>
      </c>
      <c r="H419">
        <v>44</v>
      </c>
      <c r="I419">
        <f t="shared" si="6"/>
        <v>92</v>
      </c>
    </row>
    <row r="420" spans="1:9" x14ac:dyDescent="0.25">
      <c r="A420" s="4" t="s">
        <v>896</v>
      </c>
      <c r="B420" t="s">
        <v>383</v>
      </c>
      <c r="C420" t="s">
        <v>381</v>
      </c>
      <c r="D420" t="s">
        <v>1228</v>
      </c>
      <c r="E420">
        <v>1</v>
      </c>
      <c r="F420">
        <v>0</v>
      </c>
      <c r="G420">
        <v>6</v>
      </c>
      <c r="H420">
        <v>8</v>
      </c>
      <c r="I420">
        <f t="shared" si="6"/>
        <v>15</v>
      </c>
    </row>
    <row r="421" spans="1:9" x14ac:dyDescent="0.25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10</v>
      </c>
      <c r="G421">
        <v>26</v>
      </c>
      <c r="H421">
        <v>50</v>
      </c>
      <c r="I421">
        <f t="shared" si="6"/>
        <v>96</v>
      </c>
    </row>
    <row r="422" spans="1:9" x14ac:dyDescent="0.25">
      <c r="A422" s="4" t="s">
        <v>1133</v>
      </c>
      <c r="B422" t="s">
        <v>298</v>
      </c>
      <c r="C422" t="s">
        <v>295</v>
      </c>
      <c r="D422" t="s">
        <v>1229</v>
      </c>
      <c r="E422">
        <v>10</v>
      </c>
      <c r="F422">
        <v>10</v>
      </c>
      <c r="G422">
        <v>30</v>
      </c>
      <c r="H422">
        <v>42</v>
      </c>
      <c r="I422">
        <f t="shared" si="6"/>
        <v>92</v>
      </c>
    </row>
    <row r="423" spans="1:9" x14ac:dyDescent="0.25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1</v>
      </c>
      <c r="G423">
        <v>9</v>
      </c>
      <c r="H423">
        <v>19</v>
      </c>
      <c r="I423">
        <f t="shared" si="6"/>
        <v>31</v>
      </c>
    </row>
    <row r="424" spans="1:9" x14ac:dyDescent="0.25">
      <c r="A424" s="4" t="s">
        <v>895</v>
      </c>
      <c r="B424" t="s">
        <v>382</v>
      </c>
      <c r="C424" t="s">
        <v>379</v>
      </c>
      <c r="D424" t="s">
        <v>1228</v>
      </c>
      <c r="E424">
        <v>3</v>
      </c>
      <c r="F424">
        <v>3</v>
      </c>
      <c r="G424">
        <v>5</v>
      </c>
      <c r="H424">
        <v>8</v>
      </c>
      <c r="I424">
        <f t="shared" si="6"/>
        <v>19</v>
      </c>
    </row>
    <row r="425" spans="1:9" x14ac:dyDescent="0.25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4</v>
      </c>
      <c r="G425">
        <v>15</v>
      </c>
      <c r="H425">
        <v>28</v>
      </c>
      <c r="I425">
        <f t="shared" si="6"/>
        <v>53</v>
      </c>
    </row>
    <row r="426" spans="1:9" x14ac:dyDescent="0.25">
      <c r="A426" s="4" t="s">
        <v>957</v>
      </c>
      <c r="B426" t="s">
        <v>518</v>
      </c>
      <c r="C426" t="s">
        <v>374</v>
      </c>
      <c r="D426" t="s">
        <v>1226</v>
      </c>
      <c r="E426">
        <v>6</v>
      </c>
      <c r="F426">
        <v>6</v>
      </c>
      <c r="G426">
        <v>15</v>
      </c>
      <c r="H426">
        <v>40</v>
      </c>
      <c r="I426">
        <f t="shared" si="6"/>
        <v>67</v>
      </c>
    </row>
    <row r="427" spans="1:9" x14ac:dyDescent="0.25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3</v>
      </c>
      <c r="G427">
        <v>12</v>
      </c>
      <c r="H427">
        <v>29</v>
      </c>
      <c r="I427">
        <f t="shared" si="6"/>
        <v>48</v>
      </c>
    </row>
    <row r="428" spans="1:9" x14ac:dyDescent="0.25">
      <c r="A428" s="4" t="s">
        <v>1205</v>
      </c>
      <c r="B428" t="s">
        <v>430</v>
      </c>
      <c r="C428" t="s">
        <v>658</v>
      </c>
      <c r="D428" t="s">
        <v>1227</v>
      </c>
      <c r="E428">
        <v>4</v>
      </c>
      <c r="F428">
        <v>4</v>
      </c>
      <c r="G428">
        <v>8</v>
      </c>
      <c r="H428">
        <v>28</v>
      </c>
      <c r="I428">
        <f t="shared" si="6"/>
        <v>44</v>
      </c>
    </row>
    <row r="429" spans="1:9" x14ac:dyDescent="0.25">
      <c r="A429" s="4" t="s">
        <v>1106</v>
      </c>
      <c r="B429" t="s">
        <v>171</v>
      </c>
      <c r="C429" t="s">
        <v>169</v>
      </c>
      <c r="D429" t="s">
        <v>1229</v>
      </c>
      <c r="E429">
        <v>4</v>
      </c>
      <c r="F429">
        <v>6</v>
      </c>
      <c r="G429">
        <v>10</v>
      </c>
      <c r="H429">
        <v>18</v>
      </c>
      <c r="I429">
        <f t="shared" si="6"/>
        <v>38</v>
      </c>
    </row>
    <row r="430" spans="1:9" x14ac:dyDescent="0.25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9</v>
      </c>
      <c r="G430">
        <v>28</v>
      </c>
      <c r="H430">
        <v>50</v>
      </c>
      <c r="I430">
        <f t="shared" si="6"/>
        <v>97</v>
      </c>
    </row>
    <row r="431" spans="1:9" x14ac:dyDescent="0.2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25</v>
      </c>
      <c r="H431">
        <v>36</v>
      </c>
      <c r="I431">
        <f t="shared" si="6"/>
        <v>80</v>
      </c>
    </row>
    <row r="432" spans="1:9" x14ac:dyDescent="0.25">
      <c r="A432" s="4" t="s">
        <v>781</v>
      </c>
      <c r="B432" t="s">
        <v>70</v>
      </c>
      <c r="C432" t="s">
        <v>67</v>
      </c>
      <c r="D432" t="s">
        <v>1228</v>
      </c>
      <c r="E432">
        <v>6</v>
      </c>
      <c r="F432">
        <v>5</v>
      </c>
      <c r="G432">
        <v>17</v>
      </c>
      <c r="H432">
        <v>26</v>
      </c>
      <c r="I432">
        <f t="shared" si="6"/>
        <v>54</v>
      </c>
    </row>
    <row r="433" spans="1:9" x14ac:dyDescent="0.25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6</v>
      </c>
      <c r="G433">
        <v>22</v>
      </c>
      <c r="H433">
        <v>32</v>
      </c>
      <c r="I433">
        <f t="shared" si="6"/>
        <v>66</v>
      </c>
    </row>
    <row r="434" spans="1:9" x14ac:dyDescent="0.25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6</v>
      </c>
      <c r="G434">
        <v>12</v>
      </c>
      <c r="H434">
        <v>15</v>
      </c>
      <c r="I434">
        <f t="shared" si="6"/>
        <v>37</v>
      </c>
    </row>
    <row r="435" spans="1:9" x14ac:dyDescent="0.25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5</v>
      </c>
      <c r="G435">
        <v>22</v>
      </c>
      <c r="H435">
        <v>38</v>
      </c>
      <c r="I435">
        <f t="shared" si="6"/>
        <v>71</v>
      </c>
    </row>
    <row r="436" spans="1:9" x14ac:dyDescent="0.25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9</v>
      </c>
      <c r="G436">
        <v>22</v>
      </c>
      <c r="H436">
        <v>44</v>
      </c>
      <c r="I436">
        <f t="shared" si="6"/>
        <v>83</v>
      </c>
    </row>
    <row r="437" spans="1:9" x14ac:dyDescent="0.25">
      <c r="A437" s="4" t="s">
        <v>814</v>
      </c>
      <c r="B437" t="s">
        <v>173</v>
      </c>
      <c r="C437" t="s">
        <v>4</v>
      </c>
      <c r="D437" t="s">
        <v>1226</v>
      </c>
      <c r="E437">
        <v>4</v>
      </c>
      <c r="F437">
        <v>5</v>
      </c>
      <c r="G437">
        <v>14</v>
      </c>
      <c r="H437">
        <v>21</v>
      </c>
      <c r="I437">
        <f t="shared" si="6"/>
        <v>44</v>
      </c>
    </row>
    <row r="438" spans="1:9" x14ac:dyDescent="0.25">
      <c r="A438" s="4" t="s">
        <v>834</v>
      </c>
      <c r="B438" t="s">
        <v>226</v>
      </c>
      <c r="C438" t="s">
        <v>4</v>
      </c>
      <c r="D438" t="s">
        <v>1226</v>
      </c>
      <c r="E438">
        <v>4</v>
      </c>
      <c r="F438">
        <v>4</v>
      </c>
      <c r="G438">
        <v>11</v>
      </c>
      <c r="H438">
        <v>15</v>
      </c>
      <c r="I438">
        <f t="shared" si="6"/>
        <v>34</v>
      </c>
    </row>
    <row r="439" spans="1:9" x14ac:dyDescent="0.25">
      <c r="A439" s="4" t="s">
        <v>842</v>
      </c>
      <c r="B439" t="s">
        <v>243</v>
      </c>
      <c r="C439" t="s">
        <v>4</v>
      </c>
      <c r="D439" t="s">
        <v>1229</v>
      </c>
      <c r="E439">
        <v>4</v>
      </c>
      <c r="F439">
        <v>2</v>
      </c>
      <c r="G439">
        <v>11</v>
      </c>
      <c r="H439">
        <v>11</v>
      </c>
      <c r="I439">
        <f t="shared" si="6"/>
        <v>28</v>
      </c>
    </row>
    <row r="440" spans="1:9" x14ac:dyDescent="0.25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17</v>
      </c>
      <c r="H440">
        <v>28</v>
      </c>
      <c r="I440">
        <f t="shared" si="6"/>
        <v>58</v>
      </c>
    </row>
    <row r="441" spans="1:9" x14ac:dyDescent="0.25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18</v>
      </c>
      <c r="H441">
        <v>26</v>
      </c>
      <c r="I441">
        <f t="shared" si="6"/>
        <v>56</v>
      </c>
    </row>
    <row r="442" spans="1:9" x14ac:dyDescent="0.25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7</v>
      </c>
      <c r="G442">
        <v>15</v>
      </c>
      <c r="H442">
        <v>33</v>
      </c>
      <c r="I442">
        <f t="shared" si="6"/>
        <v>61</v>
      </c>
    </row>
    <row r="443" spans="1:9" x14ac:dyDescent="0.25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24</v>
      </c>
      <c r="H443">
        <v>45</v>
      </c>
      <c r="I443">
        <f t="shared" si="6"/>
        <v>84</v>
      </c>
    </row>
    <row r="444" spans="1:9" x14ac:dyDescent="0.25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20</v>
      </c>
      <c r="H444">
        <v>31</v>
      </c>
      <c r="I444">
        <f t="shared" si="6"/>
        <v>62</v>
      </c>
    </row>
    <row r="445" spans="1:9" x14ac:dyDescent="0.25">
      <c r="A445" s="4" t="s">
        <v>1216</v>
      </c>
      <c r="B445" t="s">
        <v>719</v>
      </c>
      <c r="C445" t="s">
        <v>71</v>
      </c>
      <c r="D445" t="s">
        <v>1227</v>
      </c>
      <c r="E445">
        <v>5</v>
      </c>
      <c r="F445">
        <v>6</v>
      </c>
      <c r="G445">
        <v>11</v>
      </c>
      <c r="H445">
        <v>20</v>
      </c>
      <c r="I445">
        <f t="shared" si="6"/>
        <v>42</v>
      </c>
    </row>
    <row r="446" spans="1:9" x14ac:dyDescent="0.25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3</v>
      </c>
      <c r="G446">
        <v>11</v>
      </c>
      <c r="H446">
        <v>12</v>
      </c>
      <c r="I446">
        <f t="shared" si="6"/>
        <v>30</v>
      </c>
    </row>
    <row r="447" spans="1:9" x14ac:dyDescent="0.25">
      <c r="A447" s="4" t="s">
        <v>1065</v>
      </c>
      <c r="B447" t="s">
        <v>753</v>
      </c>
      <c r="C447" t="s">
        <v>4</v>
      </c>
      <c r="D447" t="s">
        <v>1227</v>
      </c>
      <c r="E447">
        <v>5</v>
      </c>
      <c r="F447">
        <v>4</v>
      </c>
      <c r="G447">
        <v>17</v>
      </c>
      <c r="H447">
        <v>24</v>
      </c>
      <c r="I447">
        <f t="shared" si="6"/>
        <v>50</v>
      </c>
    </row>
    <row r="448" spans="1:9" x14ac:dyDescent="0.2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26</v>
      </c>
      <c r="H448">
        <v>50</v>
      </c>
      <c r="I448">
        <f t="shared" si="6"/>
        <v>94</v>
      </c>
    </row>
    <row r="449" spans="1:9" x14ac:dyDescent="0.25">
      <c r="A449" s="4" t="s">
        <v>960</v>
      </c>
      <c r="B449" t="s">
        <v>523</v>
      </c>
      <c r="C449" t="s">
        <v>522</v>
      </c>
      <c r="D449" t="s">
        <v>1227</v>
      </c>
      <c r="E449">
        <v>4</v>
      </c>
      <c r="F449">
        <v>5</v>
      </c>
      <c r="G449">
        <v>16</v>
      </c>
      <c r="H449">
        <v>16</v>
      </c>
      <c r="I449">
        <f t="shared" si="6"/>
        <v>41</v>
      </c>
    </row>
    <row r="450" spans="1:9" x14ac:dyDescent="0.25">
      <c r="A450" s="4" t="s">
        <v>974</v>
      </c>
      <c r="B450" t="s">
        <v>566</v>
      </c>
      <c r="C450" t="s">
        <v>565</v>
      </c>
      <c r="D450" t="s">
        <v>1228</v>
      </c>
      <c r="E450">
        <v>3</v>
      </c>
      <c r="F450">
        <v>5</v>
      </c>
      <c r="G450">
        <v>9</v>
      </c>
      <c r="H450">
        <v>21</v>
      </c>
      <c r="I450">
        <f t="shared" si="6"/>
        <v>38</v>
      </c>
    </row>
    <row r="451" spans="1:9" x14ac:dyDescent="0.25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2</v>
      </c>
      <c r="G451">
        <v>7</v>
      </c>
      <c r="H451">
        <v>9</v>
      </c>
      <c r="I451">
        <f t="shared" si="6"/>
        <v>20</v>
      </c>
    </row>
    <row r="452" spans="1:9" x14ac:dyDescent="0.25">
      <c r="A452" s="4" t="s">
        <v>1062</v>
      </c>
      <c r="B452" t="s">
        <v>747</v>
      </c>
      <c r="C452" t="s">
        <v>522</v>
      </c>
      <c r="D452" t="s">
        <v>1226</v>
      </c>
      <c r="E452">
        <v>4</v>
      </c>
      <c r="F452">
        <v>4</v>
      </c>
      <c r="G452">
        <v>16</v>
      </c>
      <c r="H452">
        <v>10</v>
      </c>
      <c r="I452">
        <f t="shared" ref="I452:I465" si="7">SUM(E452:H452)</f>
        <v>34</v>
      </c>
    </row>
    <row r="453" spans="1:9" x14ac:dyDescent="0.25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6</v>
      </c>
      <c r="G453">
        <v>10</v>
      </c>
      <c r="H453">
        <v>17</v>
      </c>
      <c r="I453">
        <f t="shared" si="7"/>
        <v>37</v>
      </c>
    </row>
    <row r="454" spans="1:9" x14ac:dyDescent="0.25">
      <c r="A454" s="4" t="s">
        <v>1073</v>
      </c>
      <c r="B454" t="s">
        <v>37</v>
      </c>
      <c r="C454" t="s">
        <v>34</v>
      </c>
      <c r="D454" t="s">
        <v>1226</v>
      </c>
      <c r="E454">
        <v>6</v>
      </c>
      <c r="F454">
        <v>4</v>
      </c>
      <c r="G454">
        <v>17</v>
      </c>
      <c r="H454">
        <v>31</v>
      </c>
      <c r="I454">
        <f t="shared" si="7"/>
        <v>58</v>
      </c>
    </row>
    <row r="455" spans="1:9" x14ac:dyDescent="0.25">
      <c r="A455" s="4" t="s">
        <v>1021</v>
      </c>
      <c r="B455" t="s">
        <v>670</v>
      </c>
      <c r="C455" t="s">
        <v>671</v>
      </c>
      <c r="D455" t="s">
        <v>1226</v>
      </c>
      <c r="E455">
        <v>7</v>
      </c>
      <c r="F455">
        <v>6</v>
      </c>
      <c r="G455">
        <v>23</v>
      </c>
      <c r="H455">
        <v>29</v>
      </c>
      <c r="I455">
        <f t="shared" si="7"/>
        <v>65</v>
      </c>
    </row>
    <row r="456" spans="1:9" x14ac:dyDescent="0.25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6</v>
      </c>
      <c r="G456">
        <v>27</v>
      </c>
      <c r="H456">
        <v>49</v>
      </c>
      <c r="I456">
        <f t="shared" si="7"/>
        <v>90</v>
      </c>
    </row>
    <row r="457" spans="1:9" x14ac:dyDescent="0.25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5</v>
      </c>
      <c r="G457">
        <v>17</v>
      </c>
      <c r="H457">
        <v>27</v>
      </c>
      <c r="I457">
        <f t="shared" si="7"/>
        <v>56</v>
      </c>
    </row>
    <row r="458" spans="1:9" x14ac:dyDescent="0.25">
      <c r="A458" s="4" t="s">
        <v>1047</v>
      </c>
      <c r="B458" t="s">
        <v>716</v>
      </c>
      <c r="C458" t="s">
        <v>717</v>
      </c>
      <c r="D458" t="s">
        <v>1227</v>
      </c>
      <c r="E458">
        <v>10</v>
      </c>
      <c r="F458">
        <v>10</v>
      </c>
      <c r="G458">
        <v>30</v>
      </c>
      <c r="H458">
        <v>50</v>
      </c>
      <c r="I458">
        <f t="shared" si="7"/>
        <v>100</v>
      </c>
    </row>
    <row r="459" spans="1:9" x14ac:dyDescent="0.25">
      <c r="A459" s="4" t="s">
        <v>1104</v>
      </c>
      <c r="B459" t="s">
        <v>164</v>
      </c>
      <c r="C459" t="s">
        <v>161</v>
      </c>
      <c r="D459" t="s">
        <v>1228</v>
      </c>
      <c r="E459">
        <v>4</v>
      </c>
      <c r="F459">
        <v>6</v>
      </c>
      <c r="G459">
        <v>11</v>
      </c>
      <c r="H459">
        <v>17</v>
      </c>
      <c r="I459">
        <f t="shared" si="7"/>
        <v>38</v>
      </c>
    </row>
    <row r="460" spans="1:9" x14ac:dyDescent="0.25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8</v>
      </c>
      <c r="G460">
        <v>14</v>
      </c>
      <c r="H460">
        <v>29</v>
      </c>
      <c r="I460">
        <f t="shared" si="7"/>
        <v>57</v>
      </c>
    </row>
    <row r="461" spans="1:9" x14ac:dyDescent="0.25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7</v>
      </c>
      <c r="G461">
        <v>14</v>
      </c>
      <c r="H461">
        <v>35</v>
      </c>
      <c r="I461">
        <f t="shared" si="7"/>
        <v>62</v>
      </c>
    </row>
    <row r="462" spans="1:9" x14ac:dyDescent="0.25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8</v>
      </c>
      <c r="G462">
        <v>18</v>
      </c>
      <c r="H462">
        <v>45</v>
      </c>
      <c r="I462">
        <f t="shared" si="7"/>
        <v>78</v>
      </c>
    </row>
    <row r="463" spans="1:9" x14ac:dyDescent="0.25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6</v>
      </c>
      <c r="G463">
        <v>14</v>
      </c>
      <c r="H463">
        <v>23</v>
      </c>
      <c r="I463">
        <f t="shared" si="7"/>
        <v>48</v>
      </c>
    </row>
    <row r="464" spans="1:9" x14ac:dyDescent="0.25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8</v>
      </c>
      <c r="G464">
        <v>14</v>
      </c>
      <c r="H464">
        <v>39</v>
      </c>
      <c r="I464">
        <f t="shared" si="7"/>
        <v>67</v>
      </c>
    </row>
    <row r="465" spans="1:9" x14ac:dyDescent="0.2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6</v>
      </c>
      <c r="G465">
        <v>21</v>
      </c>
      <c r="H465">
        <v>31</v>
      </c>
      <c r="I465">
        <f t="shared" si="7"/>
        <v>66</v>
      </c>
    </row>
  </sheetData>
  <sortState xmlns:xlrd2="http://schemas.microsoft.com/office/spreadsheetml/2017/richdata2" ref="A4:I465">
    <sortCondition ref="C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 x14ac:dyDescent="0.35">
      <c r="A1" s="3" t="s">
        <v>1252</v>
      </c>
    </row>
    <row r="3" spans="1:9" ht="15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6</v>
      </c>
      <c r="G4">
        <v>20</v>
      </c>
      <c r="H4">
        <v>50</v>
      </c>
      <c r="I4">
        <f t="shared" ref="I4:I67" si="0">SUM(E4:H4)</f>
        <v>84</v>
      </c>
    </row>
    <row r="5" spans="1:9" x14ac:dyDescent="0.25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2</v>
      </c>
      <c r="G5">
        <v>8</v>
      </c>
      <c r="H5">
        <v>22</v>
      </c>
      <c r="I5">
        <f t="shared" si="0"/>
        <v>36</v>
      </c>
    </row>
    <row r="6" spans="1:9" x14ac:dyDescent="0.25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8</v>
      </c>
      <c r="G6">
        <v>23</v>
      </c>
      <c r="H6">
        <v>25</v>
      </c>
      <c r="I6">
        <f t="shared" si="0"/>
        <v>63</v>
      </c>
    </row>
    <row r="7" spans="1:9" x14ac:dyDescent="0.2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7</v>
      </c>
      <c r="G7">
        <v>23</v>
      </c>
      <c r="H7">
        <v>42</v>
      </c>
      <c r="I7">
        <f t="shared" si="0"/>
        <v>81</v>
      </c>
    </row>
    <row r="8" spans="1:9" x14ac:dyDescent="0.25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10</v>
      </c>
      <c r="G8">
        <v>27</v>
      </c>
      <c r="H8">
        <v>36</v>
      </c>
      <c r="I8">
        <f t="shared" si="0"/>
        <v>82</v>
      </c>
    </row>
    <row r="9" spans="1:9" x14ac:dyDescent="0.25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3</v>
      </c>
      <c r="G9">
        <v>8</v>
      </c>
      <c r="H9">
        <v>16</v>
      </c>
      <c r="I9">
        <f t="shared" si="0"/>
        <v>30</v>
      </c>
    </row>
    <row r="10" spans="1:9" x14ac:dyDescent="0.25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3</v>
      </c>
      <c r="G10">
        <v>19</v>
      </c>
      <c r="H10">
        <v>30</v>
      </c>
      <c r="I10">
        <f t="shared" si="0"/>
        <v>57</v>
      </c>
    </row>
    <row r="11" spans="1:9" x14ac:dyDescent="0.25">
      <c r="A11" s="4" t="s">
        <v>935</v>
      </c>
      <c r="B11" t="s">
        <v>467</v>
      </c>
      <c r="C11" t="s">
        <v>314</v>
      </c>
      <c r="D11" t="s">
        <v>1228</v>
      </c>
      <c r="E11">
        <v>6</v>
      </c>
      <c r="F11">
        <v>4</v>
      </c>
      <c r="G11">
        <v>19</v>
      </c>
      <c r="H11">
        <v>25</v>
      </c>
      <c r="I11">
        <f t="shared" si="0"/>
        <v>54</v>
      </c>
    </row>
    <row r="12" spans="1:9" x14ac:dyDescent="0.25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3</v>
      </c>
      <c r="G12">
        <v>9</v>
      </c>
      <c r="H12">
        <v>23</v>
      </c>
      <c r="I12">
        <f t="shared" si="0"/>
        <v>38</v>
      </c>
    </row>
    <row r="13" spans="1:9" x14ac:dyDescent="0.2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28</v>
      </c>
      <c r="I13">
        <f t="shared" si="0"/>
        <v>53</v>
      </c>
    </row>
    <row r="14" spans="1:9" x14ac:dyDescent="0.25">
      <c r="A14" s="4" t="s">
        <v>865</v>
      </c>
      <c r="B14" t="s">
        <v>309</v>
      </c>
      <c r="C14" t="s">
        <v>306</v>
      </c>
      <c r="D14" t="s">
        <v>1227</v>
      </c>
      <c r="E14">
        <v>8</v>
      </c>
      <c r="F14">
        <v>8</v>
      </c>
      <c r="G14">
        <v>27</v>
      </c>
      <c r="H14">
        <v>43</v>
      </c>
      <c r="I14">
        <f t="shared" si="0"/>
        <v>86</v>
      </c>
    </row>
    <row r="15" spans="1:9" x14ac:dyDescent="0.25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4</v>
      </c>
      <c r="G15">
        <v>10</v>
      </c>
      <c r="H15">
        <v>0</v>
      </c>
      <c r="I15">
        <f t="shared" si="0"/>
        <v>16</v>
      </c>
    </row>
    <row r="16" spans="1:9" x14ac:dyDescent="0.25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6</v>
      </c>
      <c r="G16">
        <v>12</v>
      </c>
      <c r="H16">
        <v>26</v>
      </c>
      <c r="I16">
        <f t="shared" si="0"/>
        <v>48</v>
      </c>
    </row>
    <row r="17" spans="1:9" x14ac:dyDescent="0.2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8</v>
      </c>
      <c r="G17">
        <v>21</v>
      </c>
      <c r="H17">
        <v>24</v>
      </c>
      <c r="I17">
        <f t="shared" si="0"/>
        <v>59</v>
      </c>
    </row>
    <row r="18" spans="1:9" x14ac:dyDescent="0.25">
      <c r="A18" s="4" t="s">
        <v>936</v>
      </c>
      <c r="B18" t="s">
        <v>1230</v>
      </c>
      <c r="C18" t="s">
        <v>468</v>
      </c>
      <c r="D18" t="s">
        <v>1227</v>
      </c>
      <c r="E18">
        <v>8</v>
      </c>
      <c r="F18">
        <v>10</v>
      </c>
      <c r="G18">
        <v>22</v>
      </c>
      <c r="H18">
        <v>46</v>
      </c>
      <c r="I18">
        <f t="shared" si="0"/>
        <v>86</v>
      </c>
    </row>
    <row r="19" spans="1:9" x14ac:dyDescent="0.25">
      <c r="A19" s="4" t="s">
        <v>1160</v>
      </c>
      <c r="B19" t="s">
        <v>436</v>
      </c>
      <c r="C19" t="s">
        <v>437</v>
      </c>
      <c r="D19" t="s">
        <v>1227</v>
      </c>
      <c r="E19">
        <v>5</v>
      </c>
      <c r="F19">
        <v>3</v>
      </c>
      <c r="G19">
        <v>15</v>
      </c>
      <c r="H19">
        <v>23</v>
      </c>
      <c r="I19">
        <f t="shared" si="0"/>
        <v>46</v>
      </c>
    </row>
    <row r="20" spans="1:9" x14ac:dyDescent="0.25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7</v>
      </c>
      <c r="G20">
        <v>14</v>
      </c>
      <c r="H20">
        <v>21</v>
      </c>
      <c r="I20">
        <f t="shared" si="0"/>
        <v>48</v>
      </c>
    </row>
    <row r="21" spans="1:9" x14ac:dyDescent="0.25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3</v>
      </c>
      <c r="G21">
        <v>7</v>
      </c>
      <c r="H21">
        <v>19</v>
      </c>
      <c r="I21">
        <f t="shared" si="0"/>
        <v>31</v>
      </c>
    </row>
    <row r="22" spans="1:9" x14ac:dyDescent="0.2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44</v>
      </c>
      <c r="I22">
        <f t="shared" si="0"/>
        <v>91</v>
      </c>
    </row>
    <row r="23" spans="1:9" x14ac:dyDescent="0.25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3</v>
      </c>
      <c r="G23">
        <v>12</v>
      </c>
      <c r="H23">
        <v>13</v>
      </c>
      <c r="I23">
        <f t="shared" si="0"/>
        <v>31</v>
      </c>
    </row>
    <row r="24" spans="1:9" x14ac:dyDescent="0.25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3</v>
      </c>
      <c r="G24">
        <v>6</v>
      </c>
      <c r="H24">
        <v>23</v>
      </c>
      <c r="I24">
        <f t="shared" si="0"/>
        <v>35</v>
      </c>
    </row>
    <row r="25" spans="1:9" x14ac:dyDescent="0.2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4</v>
      </c>
      <c r="G25">
        <v>15</v>
      </c>
      <c r="H25">
        <v>26</v>
      </c>
      <c r="I25">
        <f t="shared" si="0"/>
        <v>51</v>
      </c>
    </row>
    <row r="26" spans="1:9" x14ac:dyDescent="0.25">
      <c r="A26" s="4" t="s">
        <v>929</v>
      </c>
      <c r="B26" t="s">
        <v>450</v>
      </c>
      <c r="C26" t="s">
        <v>449</v>
      </c>
      <c r="D26" t="s">
        <v>1226</v>
      </c>
      <c r="E26">
        <v>5</v>
      </c>
      <c r="F26">
        <v>6</v>
      </c>
      <c r="G26">
        <v>18</v>
      </c>
      <c r="H26">
        <v>31</v>
      </c>
      <c r="I26">
        <f t="shared" si="0"/>
        <v>60</v>
      </c>
    </row>
    <row r="27" spans="1:9" x14ac:dyDescent="0.25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10</v>
      </c>
      <c r="G27">
        <v>30</v>
      </c>
      <c r="H27">
        <v>41</v>
      </c>
      <c r="I27">
        <f t="shared" si="0"/>
        <v>91</v>
      </c>
    </row>
    <row r="28" spans="1:9" x14ac:dyDescent="0.2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2</v>
      </c>
      <c r="G28">
        <v>11</v>
      </c>
      <c r="H28">
        <v>24</v>
      </c>
      <c r="I28">
        <f t="shared" si="0"/>
        <v>41</v>
      </c>
    </row>
    <row r="29" spans="1:9" x14ac:dyDescent="0.25">
      <c r="A29" s="4" t="s">
        <v>791</v>
      </c>
      <c r="B29" t="s">
        <v>106</v>
      </c>
      <c r="C29" t="s">
        <v>103</v>
      </c>
      <c r="D29" t="s">
        <v>1229</v>
      </c>
      <c r="E29">
        <v>10</v>
      </c>
      <c r="F29">
        <v>10</v>
      </c>
      <c r="G29">
        <v>30</v>
      </c>
      <c r="H29">
        <v>50</v>
      </c>
      <c r="I29">
        <f t="shared" si="0"/>
        <v>100</v>
      </c>
    </row>
    <row r="30" spans="1:9" x14ac:dyDescent="0.25">
      <c r="A30" s="4" t="s">
        <v>810</v>
      </c>
      <c r="B30" t="s">
        <v>160</v>
      </c>
      <c r="C30" t="s">
        <v>157</v>
      </c>
      <c r="D30" t="s">
        <v>1228</v>
      </c>
      <c r="E30">
        <v>2</v>
      </c>
      <c r="F30">
        <v>5</v>
      </c>
      <c r="G30">
        <v>8</v>
      </c>
      <c r="H30">
        <v>9</v>
      </c>
      <c r="I30">
        <f t="shared" si="0"/>
        <v>24</v>
      </c>
    </row>
    <row r="31" spans="1:9" x14ac:dyDescent="0.25">
      <c r="A31" s="4" t="s">
        <v>802</v>
      </c>
      <c r="B31" t="s">
        <v>132</v>
      </c>
      <c r="C31" t="s">
        <v>130</v>
      </c>
      <c r="D31" t="s">
        <v>1229</v>
      </c>
      <c r="E31">
        <v>5</v>
      </c>
      <c r="F31">
        <v>5</v>
      </c>
      <c r="G31">
        <v>17</v>
      </c>
      <c r="H31">
        <v>29</v>
      </c>
      <c r="I31">
        <f t="shared" si="0"/>
        <v>56</v>
      </c>
    </row>
    <row r="32" spans="1:9" x14ac:dyDescent="0.25">
      <c r="A32" s="4" t="s">
        <v>1182</v>
      </c>
      <c r="B32" t="s">
        <v>558</v>
      </c>
      <c r="C32" t="s">
        <v>557</v>
      </c>
      <c r="D32" t="s">
        <v>1228</v>
      </c>
      <c r="E32">
        <v>2</v>
      </c>
      <c r="F32">
        <v>4</v>
      </c>
      <c r="G32">
        <v>10</v>
      </c>
      <c r="H32">
        <v>6</v>
      </c>
      <c r="I32">
        <f t="shared" si="0"/>
        <v>22</v>
      </c>
    </row>
    <row r="33" spans="1:9" x14ac:dyDescent="0.25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30</v>
      </c>
      <c r="H33">
        <v>50</v>
      </c>
      <c r="I33">
        <f t="shared" si="0"/>
        <v>100</v>
      </c>
    </row>
    <row r="34" spans="1:9" x14ac:dyDescent="0.2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30</v>
      </c>
      <c r="H34">
        <v>37</v>
      </c>
      <c r="I34">
        <f t="shared" si="0"/>
        <v>84</v>
      </c>
    </row>
    <row r="35" spans="1:9" x14ac:dyDescent="0.25">
      <c r="A35" s="4" t="s">
        <v>900</v>
      </c>
      <c r="B35" t="s">
        <v>3</v>
      </c>
      <c r="C35" t="s">
        <v>395</v>
      </c>
      <c r="D35" t="s">
        <v>1226</v>
      </c>
      <c r="E35">
        <v>8</v>
      </c>
      <c r="F35">
        <v>9</v>
      </c>
      <c r="G35">
        <v>24</v>
      </c>
      <c r="H35">
        <v>43</v>
      </c>
      <c r="I35">
        <f t="shared" si="0"/>
        <v>84</v>
      </c>
    </row>
    <row r="36" spans="1:9" x14ac:dyDescent="0.2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5</v>
      </c>
      <c r="G36">
        <v>15</v>
      </c>
      <c r="H36">
        <v>24</v>
      </c>
      <c r="I36">
        <f t="shared" si="0"/>
        <v>48</v>
      </c>
    </row>
    <row r="37" spans="1:9" x14ac:dyDescent="0.25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3</v>
      </c>
      <c r="G37">
        <v>9</v>
      </c>
      <c r="H37">
        <v>12</v>
      </c>
      <c r="I37">
        <f t="shared" si="0"/>
        <v>27</v>
      </c>
    </row>
    <row r="38" spans="1:9" x14ac:dyDescent="0.25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3</v>
      </c>
      <c r="G38">
        <v>13</v>
      </c>
      <c r="H38">
        <v>20</v>
      </c>
      <c r="I38">
        <f t="shared" si="0"/>
        <v>39</v>
      </c>
    </row>
    <row r="39" spans="1:9" x14ac:dyDescent="0.25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6</v>
      </c>
      <c r="G39">
        <v>19</v>
      </c>
      <c r="H39">
        <v>28</v>
      </c>
      <c r="I39">
        <f t="shared" si="0"/>
        <v>58</v>
      </c>
    </row>
    <row r="40" spans="1:9" x14ac:dyDescent="0.25">
      <c r="A40" s="4" t="s">
        <v>1174</v>
      </c>
      <c r="B40" t="s">
        <v>529</v>
      </c>
      <c r="C40" t="s">
        <v>528</v>
      </c>
      <c r="D40" t="s">
        <v>1229</v>
      </c>
      <c r="E40">
        <v>8</v>
      </c>
      <c r="F40">
        <v>10</v>
      </c>
      <c r="G40">
        <v>22</v>
      </c>
      <c r="H40">
        <v>33</v>
      </c>
      <c r="I40">
        <f t="shared" si="0"/>
        <v>73</v>
      </c>
    </row>
    <row r="41" spans="1:9" x14ac:dyDescent="0.25">
      <c r="A41" s="4" t="s">
        <v>1091</v>
      </c>
      <c r="B41" t="s">
        <v>102</v>
      </c>
      <c r="C41" t="s">
        <v>100</v>
      </c>
      <c r="D41" t="s">
        <v>1229</v>
      </c>
      <c r="E41">
        <v>5</v>
      </c>
      <c r="F41">
        <v>5</v>
      </c>
      <c r="G41">
        <v>17</v>
      </c>
      <c r="H41">
        <v>15</v>
      </c>
      <c r="I41">
        <f t="shared" si="0"/>
        <v>42</v>
      </c>
    </row>
    <row r="42" spans="1:9" x14ac:dyDescent="0.25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8</v>
      </c>
      <c r="G42">
        <v>30</v>
      </c>
      <c r="H42">
        <v>48</v>
      </c>
      <c r="I42">
        <f t="shared" si="0"/>
        <v>96</v>
      </c>
    </row>
    <row r="43" spans="1:9" x14ac:dyDescent="0.2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5</v>
      </c>
      <c r="G43">
        <v>12</v>
      </c>
      <c r="H43">
        <v>24</v>
      </c>
      <c r="I43">
        <f t="shared" si="0"/>
        <v>46</v>
      </c>
    </row>
    <row r="44" spans="1:9" x14ac:dyDescent="0.25">
      <c r="A44" s="4" t="s">
        <v>1096</v>
      </c>
      <c r="B44" t="s">
        <v>134</v>
      </c>
      <c r="C44" t="s">
        <v>131</v>
      </c>
      <c r="D44" t="s">
        <v>1226</v>
      </c>
      <c r="E44">
        <v>7</v>
      </c>
      <c r="F44">
        <v>7</v>
      </c>
      <c r="G44">
        <v>24</v>
      </c>
      <c r="H44">
        <v>32</v>
      </c>
      <c r="I44">
        <f t="shared" si="0"/>
        <v>70</v>
      </c>
    </row>
    <row r="45" spans="1:9" x14ac:dyDescent="0.25">
      <c r="A45" s="4" t="s">
        <v>983</v>
      </c>
      <c r="B45" t="s">
        <v>589</v>
      </c>
      <c r="C45" t="s">
        <v>588</v>
      </c>
      <c r="D45" t="s">
        <v>1227</v>
      </c>
      <c r="E45">
        <v>8</v>
      </c>
      <c r="F45">
        <v>9</v>
      </c>
      <c r="G45">
        <v>26</v>
      </c>
      <c r="H45">
        <v>42</v>
      </c>
      <c r="I45">
        <f t="shared" si="0"/>
        <v>85</v>
      </c>
    </row>
    <row r="46" spans="1:9" x14ac:dyDescent="0.25">
      <c r="A46" s="4" t="s">
        <v>779</v>
      </c>
      <c r="B46" t="s">
        <v>63</v>
      </c>
      <c r="C46" t="s">
        <v>61</v>
      </c>
      <c r="D46" t="s">
        <v>1229</v>
      </c>
      <c r="E46">
        <v>4</v>
      </c>
      <c r="F46">
        <v>6</v>
      </c>
      <c r="G46">
        <v>12</v>
      </c>
      <c r="H46">
        <v>10</v>
      </c>
      <c r="I46">
        <f t="shared" si="0"/>
        <v>32</v>
      </c>
    </row>
    <row r="47" spans="1:9" x14ac:dyDescent="0.25">
      <c r="A47" s="4" t="s">
        <v>913</v>
      </c>
      <c r="B47" t="s">
        <v>421</v>
      </c>
      <c r="C47" t="s">
        <v>420</v>
      </c>
      <c r="D47" t="s">
        <v>1229</v>
      </c>
      <c r="E47">
        <v>7</v>
      </c>
      <c r="F47">
        <v>8</v>
      </c>
      <c r="G47">
        <v>22</v>
      </c>
      <c r="H47">
        <v>42</v>
      </c>
      <c r="I47">
        <f t="shared" si="0"/>
        <v>79</v>
      </c>
    </row>
    <row r="48" spans="1:9" x14ac:dyDescent="0.25">
      <c r="A48" s="4" t="s">
        <v>826</v>
      </c>
      <c r="B48" t="s">
        <v>202</v>
      </c>
      <c r="C48" t="s">
        <v>200</v>
      </c>
      <c r="D48" t="s">
        <v>1226</v>
      </c>
      <c r="E48">
        <v>6</v>
      </c>
      <c r="F48">
        <v>6</v>
      </c>
      <c r="G48">
        <v>18</v>
      </c>
      <c r="H48">
        <v>27</v>
      </c>
      <c r="I48">
        <f t="shared" si="0"/>
        <v>57</v>
      </c>
    </row>
    <row r="49" spans="1:9" x14ac:dyDescent="0.25">
      <c r="A49" s="4" t="s">
        <v>1132</v>
      </c>
      <c r="B49" t="s">
        <v>296</v>
      </c>
      <c r="C49" t="s">
        <v>106</v>
      </c>
      <c r="D49" t="s">
        <v>1229</v>
      </c>
      <c r="E49">
        <v>2</v>
      </c>
      <c r="F49">
        <v>4</v>
      </c>
      <c r="G49">
        <v>8</v>
      </c>
      <c r="H49">
        <v>9</v>
      </c>
      <c r="I49">
        <f t="shared" si="0"/>
        <v>23</v>
      </c>
    </row>
    <row r="50" spans="1:9" x14ac:dyDescent="0.25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22</v>
      </c>
      <c r="H50">
        <v>33</v>
      </c>
      <c r="I50">
        <f t="shared" si="0"/>
        <v>69</v>
      </c>
    </row>
    <row r="51" spans="1:9" x14ac:dyDescent="0.25">
      <c r="A51" s="4" t="s">
        <v>951</v>
      </c>
      <c r="B51" t="s">
        <v>505</v>
      </c>
      <c r="C51" t="s">
        <v>106</v>
      </c>
      <c r="D51" t="s">
        <v>1229</v>
      </c>
      <c r="E51">
        <v>5</v>
      </c>
      <c r="F51">
        <v>4</v>
      </c>
      <c r="G51">
        <v>16</v>
      </c>
      <c r="H51">
        <v>22</v>
      </c>
      <c r="I51">
        <f t="shared" si="0"/>
        <v>47</v>
      </c>
    </row>
    <row r="52" spans="1:9" x14ac:dyDescent="0.25">
      <c r="A52" s="4" t="s">
        <v>1184</v>
      </c>
      <c r="B52" t="s">
        <v>563</v>
      </c>
      <c r="C52" t="s">
        <v>495</v>
      </c>
      <c r="D52" t="s">
        <v>1228</v>
      </c>
      <c r="E52">
        <v>4</v>
      </c>
      <c r="F52">
        <v>3</v>
      </c>
      <c r="G52">
        <v>8</v>
      </c>
      <c r="H52">
        <v>18</v>
      </c>
      <c r="I52">
        <f t="shared" si="0"/>
        <v>33</v>
      </c>
    </row>
    <row r="53" spans="1:9" x14ac:dyDescent="0.25">
      <c r="A53" s="4" t="s">
        <v>973</v>
      </c>
      <c r="B53" t="s">
        <v>564</v>
      </c>
      <c r="C53" t="s">
        <v>495</v>
      </c>
      <c r="D53" t="s">
        <v>1227</v>
      </c>
      <c r="E53">
        <v>3</v>
      </c>
      <c r="F53">
        <v>5</v>
      </c>
      <c r="G53">
        <v>12</v>
      </c>
      <c r="H53">
        <v>21</v>
      </c>
      <c r="I53">
        <f t="shared" si="0"/>
        <v>41</v>
      </c>
    </row>
    <row r="54" spans="1:9" x14ac:dyDescent="0.25">
      <c r="A54" s="4" t="s">
        <v>1009</v>
      </c>
      <c r="B54" t="s">
        <v>648</v>
      </c>
      <c r="C54" t="s">
        <v>106</v>
      </c>
      <c r="D54" t="s">
        <v>1227</v>
      </c>
      <c r="E54">
        <v>5</v>
      </c>
      <c r="F54">
        <v>6</v>
      </c>
      <c r="G54">
        <v>15</v>
      </c>
      <c r="H54">
        <v>33</v>
      </c>
      <c r="I54">
        <f t="shared" si="0"/>
        <v>59</v>
      </c>
    </row>
    <row r="55" spans="1:9" x14ac:dyDescent="0.25">
      <c r="A55" s="4" t="s">
        <v>1023</v>
      </c>
      <c r="B55" t="s">
        <v>675</v>
      </c>
      <c r="C55" t="s">
        <v>106</v>
      </c>
      <c r="D55" t="s">
        <v>1227</v>
      </c>
      <c r="E55">
        <v>7</v>
      </c>
      <c r="F55">
        <v>5</v>
      </c>
      <c r="G55">
        <v>25</v>
      </c>
      <c r="H55">
        <v>34</v>
      </c>
      <c r="I55">
        <f t="shared" si="0"/>
        <v>71</v>
      </c>
    </row>
    <row r="56" spans="1:9" x14ac:dyDescent="0.25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3</v>
      </c>
      <c r="G56">
        <v>10</v>
      </c>
      <c r="H56">
        <v>25</v>
      </c>
      <c r="I56">
        <f t="shared" si="0"/>
        <v>42</v>
      </c>
    </row>
    <row r="57" spans="1:9" x14ac:dyDescent="0.25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8</v>
      </c>
      <c r="G57">
        <v>18</v>
      </c>
      <c r="H57">
        <v>39</v>
      </c>
      <c r="I57">
        <f t="shared" si="0"/>
        <v>71</v>
      </c>
    </row>
    <row r="58" spans="1:9" x14ac:dyDescent="0.25">
      <c r="A58" s="4" t="s">
        <v>1143</v>
      </c>
      <c r="B58" t="s">
        <v>332</v>
      </c>
      <c r="C58" t="s">
        <v>329</v>
      </c>
      <c r="D58" t="s">
        <v>1228</v>
      </c>
      <c r="E58">
        <v>7</v>
      </c>
      <c r="F58">
        <v>9</v>
      </c>
      <c r="G58">
        <v>25</v>
      </c>
      <c r="H58">
        <v>43</v>
      </c>
      <c r="I58">
        <f t="shared" si="0"/>
        <v>84</v>
      </c>
    </row>
    <row r="59" spans="1:9" x14ac:dyDescent="0.25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28</v>
      </c>
      <c r="H59">
        <v>36</v>
      </c>
      <c r="I59">
        <f t="shared" si="0"/>
        <v>84</v>
      </c>
    </row>
    <row r="60" spans="1:9" x14ac:dyDescent="0.25">
      <c r="A60" s="4" t="s">
        <v>837</v>
      </c>
      <c r="B60" t="s">
        <v>235</v>
      </c>
      <c r="C60" t="s">
        <v>233</v>
      </c>
      <c r="D60" t="s">
        <v>1227</v>
      </c>
      <c r="E60">
        <v>3</v>
      </c>
      <c r="F60">
        <v>4</v>
      </c>
      <c r="G60">
        <v>7</v>
      </c>
      <c r="H60">
        <v>5</v>
      </c>
      <c r="I60">
        <f t="shared" si="0"/>
        <v>19</v>
      </c>
    </row>
    <row r="61" spans="1:9" x14ac:dyDescent="0.25">
      <c r="A61" s="4" t="s">
        <v>1045</v>
      </c>
      <c r="B61" t="s">
        <v>710</v>
      </c>
      <c r="C61" t="s">
        <v>109</v>
      </c>
      <c r="D61" t="s">
        <v>1229</v>
      </c>
      <c r="E61">
        <v>1</v>
      </c>
      <c r="F61">
        <v>2</v>
      </c>
      <c r="G61">
        <v>5</v>
      </c>
      <c r="H61">
        <v>7</v>
      </c>
      <c r="I61">
        <f t="shared" si="0"/>
        <v>15</v>
      </c>
    </row>
    <row r="62" spans="1:9" x14ac:dyDescent="0.25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7</v>
      </c>
      <c r="G62">
        <v>28</v>
      </c>
      <c r="H62">
        <v>42</v>
      </c>
      <c r="I62">
        <f t="shared" si="0"/>
        <v>85</v>
      </c>
    </row>
    <row r="63" spans="1:9" x14ac:dyDescent="0.25">
      <c r="A63" s="4" t="s">
        <v>811</v>
      </c>
      <c r="B63" t="s">
        <v>162</v>
      </c>
      <c r="C63" t="s">
        <v>159</v>
      </c>
      <c r="D63" t="s">
        <v>1228</v>
      </c>
      <c r="E63">
        <v>5</v>
      </c>
      <c r="F63">
        <v>5</v>
      </c>
      <c r="G63">
        <v>12</v>
      </c>
      <c r="H63">
        <v>25</v>
      </c>
      <c r="I63">
        <f t="shared" si="0"/>
        <v>47</v>
      </c>
    </row>
    <row r="64" spans="1:9" x14ac:dyDescent="0.25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3</v>
      </c>
      <c r="G64">
        <v>15</v>
      </c>
      <c r="H64">
        <v>33</v>
      </c>
      <c r="I64">
        <f t="shared" si="0"/>
        <v>56</v>
      </c>
    </row>
    <row r="65" spans="1:9" x14ac:dyDescent="0.25">
      <c r="A65" s="4" t="s">
        <v>1109</v>
      </c>
      <c r="B65" t="s">
        <v>195</v>
      </c>
      <c r="C65" t="s">
        <v>192</v>
      </c>
      <c r="D65" t="s">
        <v>1229</v>
      </c>
      <c r="E65">
        <v>4</v>
      </c>
      <c r="F65">
        <v>5</v>
      </c>
      <c r="G65">
        <v>12</v>
      </c>
      <c r="H65">
        <v>30</v>
      </c>
      <c r="I65">
        <f t="shared" si="0"/>
        <v>51</v>
      </c>
    </row>
    <row r="66" spans="1:9" x14ac:dyDescent="0.25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24</v>
      </c>
      <c r="I66">
        <f t="shared" si="0"/>
        <v>47</v>
      </c>
    </row>
    <row r="67" spans="1:9" x14ac:dyDescent="0.25">
      <c r="A67" s="4" t="s">
        <v>866</v>
      </c>
      <c r="B67" t="s">
        <v>312</v>
      </c>
      <c r="C67" t="s">
        <v>310</v>
      </c>
      <c r="D67" t="s">
        <v>1228</v>
      </c>
      <c r="E67">
        <v>6</v>
      </c>
      <c r="F67">
        <v>4</v>
      </c>
      <c r="G67">
        <v>14</v>
      </c>
      <c r="H67">
        <v>31</v>
      </c>
      <c r="I67">
        <f t="shared" si="0"/>
        <v>55</v>
      </c>
    </row>
    <row r="68" spans="1:9" x14ac:dyDescent="0.25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7</v>
      </c>
      <c r="G68">
        <v>18</v>
      </c>
      <c r="H68">
        <v>43</v>
      </c>
      <c r="I68">
        <f t="shared" ref="I68:I131" si="1">SUM(E68:H68)</f>
        <v>75</v>
      </c>
    </row>
    <row r="69" spans="1:9" x14ac:dyDescent="0.25">
      <c r="A69" s="4" t="s">
        <v>846</v>
      </c>
      <c r="B69" t="s">
        <v>255</v>
      </c>
      <c r="C69" t="s">
        <v>253</v>
      </c>
      <c r="D69" t="s">
        <v>1226</v>
      </c>
      <c r="E69">
        <v>9</v>
      </c>
      <c r="F69">
        <v>9</v>
      </c>
      <c r="G69">
        <v>28</v>
      </c>
      <c r="H69">
        <v>42</v>
      </c>
      <c r="I69">
        <f t="shared" si="1"/>
        <v>88</v>
      </c>
    </row>
    <row r="70" spans="1:9" x14ac:dyDescent="0.25">
      <c r="A70" s="4" t="s">
        <v>1161</v>
      </c>
      <c r="B70" t="s">
        <v>436</v>
      </c>
      <c r="C70" t="s">
        <v>438</v>
      </c>
      <c r="D70" t="s">
        <v>1228</v>
      </c>
      <c r="E70">
        <v>6</v>
      </c>
      <c r="F70">
        <v>4</v>
      </c>
      <c r="G70">
        <v>17</v>
      </c>
      <c r="H70">
        <v>21</v>
      </c>
      <c r="I70">
        <f t="shared" si="1"/>
        <v>48</v>
      </c>
    </row>
    <row r="71" spans="1:9" x14ac:dyDescent="0.25">
      <c r="A71" s="4" t="s">
        <v>1090</v>
      </c>
      <c r="B71" t="s">
        <v>99</v>
      </c>
      <c r="C71" t="s">
        <v>98</v>
      </c>
      <c r="D71" t="s">
        <v>1226</v>
      </c>
      <c r="E71">
        <v>9</v>
      </c>
      <c r="F71">
        <v>8</v>
      </c>
      <c r="G71">
        <v>24</v>
      </c>
      <c r="H71">
        <v>50</v>
      </c>
      <c r="I71">
        <f t="shared" si="1"/>
        <v>91</v>
      </c>
    </row>
    <row r="72" spans="1:9" x14ac:dyDescent="0.25">
      <c r="A72" s="4" t="s">
        <v>1212</v>
      </c>
      <c r="B72" t="s">
        <v>702</v>
      </c>
      <c r="C72" t="s">
        <v>703</v>
      </c>
      <c r="D72" t="s">
        <v>1228</v>
      </c>
      <c r="E72">
        <v>1</v>
      </c>
      <c r="F72">
        <v>0</v>
      </c>
      <c r="G72">
        <v>3</v>
      </c>
      <c r="H72">
        <v>0</v>
      </c>
      <c r="I72">
        <f t="shared" si="1"/>
        <v>4</v>
      </c>
    </row>
    <row r="73" spans="1:9" x14ac:dyDescent="0.2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1</v>
      </c>
      <c r="G73">
        <v>2</v>
      </c>
      <c r="H73">
        <v>7</v>
      </c>
      <c r="I73">
        <f t="shared" si="1"/>
        <v>12</v>
      </c>
    </row>
    <row r="74" spans="1:9" x14ac:dyDescent="0.25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7</v>
      </c>
      <c r="G74">
        <v>14</v>
      </c>
      <c r="H74">
        <v>24</v>
      </c>
      <c r="I74">
        <f t="shared" si="1"/>
        <v>50</v>
      </c>
    </row>
    <row r="75" spans="1:9" x14ac:dyDescent="0.25">
      <c r="A75" s="4" t="s">
        <v>989</v>
      </c>
      <c r="B75" t="s">
        <v>607</v>
      </c>
      <c r="C75" t="s">
        <v>606</v>
      </c>
      <c r="D75" t="s">
        <v>1227</v>
      </c>
      <c r="E75">
        <v>9</v>
      </c>
      <c r="F75">
        <v>9</v>
      </c>
      <c r="G75">
        <v>26</v>
      </c>
      <c r="H75">
        <v>50</v>
      </c>
      <c r="I75">
        <f t="shared" si="1"/>
        <v>94</v>
      </c>
    </row>
    <row r="76" spans="1:9" x14ac:dyDescent="0.25">
      <c r="A76" s="4" t="s">
        <v>1092</v>
      </c>
      <c r="B76" t="s">
        <v>104</v>
      </c>
      <c r="C76" t="s">
        <v>101</v>
      </c>
      <c r="D76" t="s">
        <v>1228</v>
      </c>
      <c r="E76">
        <v>5</v>
      </c>
      <c r="F76">
        <v>4</v>
      </c>
      <c r="G76">
        <v>11</v>
      </c>
      <c r="H76">
        <v>22</v>
      </c>
      <c r="I76">
        <f t="shared" si="1"/>
        <v>42</v>
      </c>
    </row>
    <row r="77" spans="1:9" x14ac:dyDescent="0.25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27</v>
      </c>
      <c r="H77">
        <v>45</v>
      </c>
      <c r="I77">
        <f t="shared" si="1"/>
        <v>90</v>
      </c>
    </row>
    <row r="78" spans="1:9" x14ac:dyDescent="0.25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3</v>
      </c>
      <c r="G78">
        <v>12</v>
      </c>
      <c r="H78">
        <v>19</v>
      </c>
      <c r="I78">
        <f t="shared" si="1"/>
        <v>38</v>
      </c>
    </row>
    <row r="79" spans="1:9" x14ac:dyDescent="0.25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10</v>
      </c>
      <c r="G79">
        <v>27</v>
      </c>
      <c r="H79">
        <v>45</v>
      </c>
      <c r="I79">
        <f t="shared" si="1"/>
        <v>90</v>
      </c>
    </row>
    <row r="80" spans="1:9" x14ac:dyDescent="0.2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9</v>
      </c>
      <c r="G80">
        <v>23</v>
      </c>
      <c r="H80">
        <v>44</v>
      </c>
      <c r="I80">
        <f t="shared" si="1"/>
        <v>85</v>
      </c>
    </row>
    <row r="81" spans="1:9" x14ac:dyDescent="0.2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3</v>
      </c>
      <c r="G81">
        <v>14</v>
      </c>
      <c r="H81">
        <v>30</v>
      </c>
      <c r="I81">
        <f t="shared" si="1"/>
        <v>52</v>
      </c>
    </row>
    <row r="82" spans="1:9" x14ac:dyDescent="0.25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6</v>
      </c>
      <c r="G82">
        <v>17</v>
      </c>
      <c r="H82">
        <v>44</v>
      </c>
      <c r="I82">
        <f t="shared" si="1"/>
        <v>74</v>
      </c>
    </row>
    <row r="83" spans="1:9" x14ac:dyDescent="0.25">
      <c r="A83" s="4" t="s">
        <v>890</v>
      </c>
      <c r="B83" t="s">
        <v>370</v>
      </c>
      <c r="C83" t="s">
        <v>367</v>
      </c>
      <c r="D83" t="s">
        <v>1228</v>
      </c>
      <c r="E83">
        <v>7</v>
      </c>
      <c r="F83">
        <v>5</v>
      </c>
      <c r="G83">
        <v>19</v>
      </c>
      <c r="H83">
        <v>45</v>
      </c>
      <c r="I83">
        <f t="shared" si="1"/>
        <v>76</v>
      </c>
    </row>
    <row r="84" spans="1:9" x14ac:dyDescent="0.25">
      <c r="A84" s="4" t="s">
        <v>906</v>
      </c>
      <c r="B84" t="s">
        <v>408</v>
      </c>
      <c r="C84" t="s">
        <v>407</v>
      </c>
      <c r="D84" t="s">
        <v>1229</v>
      </c>
      <c r="E84">
        <v>6</v>
      </c>
      <c r="F84">
        <v>7</v>
      </c>
      <c r="G84">
        <v>17</v>
      </c>
      <c r="H84">
        <v>21</v>
      </c>
      <c r="I84">
        <f t="shared" si="1"/>
        <v>51</v>
      </c>
    </row>
    <row r="85" spans="1:9" x14ac:dyDescent="0.25">
      <c r="A85" s="4" t="s">
        <v>821</v>
      </c>
      <c r="B85" t="s">
        <v>189</v>
      </c>
      <c r="C85" t="s">
        <v>186</v>
      </c>
      <c r="D85" t="s">
        <v>1228</v>
      </c>
      <c r="E85">
        <v>3</v>
      </c>
      <c r="F85">
        <v>4</v>
      </c>
      <c r="G85">
        <v>9</v>
      </c>
      <c r="H85">
        <v>23</v>
      </c>
      <c r="I85">
        <f t="shared" si="1"/>
        <v>39</v>
      </c>
    </row>
    <row r="86" spans="1:9" x14ac:dyDescent="0.25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4</v>
      </c>
      <c r="G86">
        <v>15</v>
      </c>
      <c r="H86">
        <v>15</v>
      </c>
      <c r="I86">
        <f t="shared" si="1"/>
        <v>38</v>
      </c>
    </row>
    <row r="87" spans="1:9" x14ac:dyDescent="0.25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30</v>
      </c>
      <c r="H87">
        <v>43</v>
      </c>
      <c r="I87">
        <f t="shared" si="1"/>
        <v>93</v>
      </c>
    </row>
    <row r="88" spans="1:9" x14ac:dyDescent="0.25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10</v>
      </c>
      <c r="G88">
        <v>30</v>
      </c>
      <c r="H88">
        <v>48</v>
      </c>
      <c r="I88">
        <f t="shared" si="1"/>
        <v>98</v>
      </c>
    </row>
    <row r="89" spans="1:9" x14ac:dyDescent="0.25">
      <c r="A89" s="4" t="s">
        <v>1111</v>
      </c>
      <c r="B89" t="s">
        <v>204</v>
      </c>
      <c r="C89" t="s">
        <v>201</v>
      </c>
      <c r="D89" t="s">
        <v>1228</v>
      </c>
      <c r="E89">
        <v>8</v>
      </c>
      <c r="F89">
        <v>9</v>
      </c>
      <c r="G89">
        <v>20</v>
      </c>
      <c r="H89">
        <v>36</v>
      </c>
      <c r="I89">
        <f t="shared" si="1"/>
        <v>73</v>
      </c>
    </row>
    <row r="90" spans="1:9" x14ac:dyDescent="0.25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28</v>
      </c>
      <c r="H90">
        <v>49</v>
      </c>
      <c r="I90">
        <f t="shared" si="1"/>
        <v>97</v>
      </c>
    </row>
    <row r="91" spans="1:9" x14ac:dyDescent="0.25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6</v>
      </c>
      <c r="G91">
        <v>22</v>
      </c>
      <c r="H91">
        <v>40</v>
      </c>
      <c r="I91">
        <f t="shared" si="1"/>
        <v>75</v>
      </c>
    </row>
    <row r="92" spans="1:9" x14ac:dyDescent="0.25">
      <c r="A92" s="4" t="s">
        <v>1200</v>
      </c>
      <c r="B92" t="s">
        <v>636</v>
      </c>
      <c r="C92" t="s">
        <v>637</v>
      </c>
      <c r="D92" t="s">
        <v>1229</v>
      </c>
      <c r="E92">
        <v>5</v>
      </c>
      <c r="F92">
        <v>3</v>
      </c>
      <c r="G92">
        <v>17</v>
      </c>
      <c r="H92">
        <v>28</v>
      </c>
      <c r="I92">
        <f t="shared" si="1"/>
        <v>53</v>
      </c>
    </row>
    <row r="93" spans="1:9" x14ac:dyDescent="0.25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7</v>
      </c>
      <c r="G93">
        <v>12</v>
      </c>
      <c r="H93">
        <v>33</v>
      </c>
      <c r="I93">
        <f t="shared" si="1"/>
        <v>57</v>
      </c>
    </row>
    <row r="94" spans="1:9" x14ac:dyDescent="0.25">
      <c r="A94" s="4" t="s">
        <v>772</v>
      </c>
      <c r="B94" t="s">
        <v>35</v>
      </c>
      <c r="C94" t="s">
        <v>33</v>
      </c>
      <c r="D94" t="s">
        <v>1229</v>
      </c>
      <c r="E94">
        <v>8</v>
      </c>
      <c r="F94">
        <v>7</v>
      </c>
      <c r="G94">
        <v>28</v>
      </c>
      <c r="H94">
        <v>45</v>
      </c>
      <c r="I94">
        <f t="shared" si="1"/>
        <v>88</v>
      </c>
    </row>
    <row r="95" spans="1:9" x14ac:dyDescent="0.25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26</v>
      </c>
      <c r="H95">
        <v>42</v>
      </c>
      <c r="I95">
        <f t="shared" si="1"/>
        <v>86</v>
      </c>
    </row>
    <row r="96" spans="1:9" x14ac:dyDescent="0.2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26</v>
      </c>
      <c r="H96">
        <v>41</v>
      </c>
      <c r="I96">
        <f t="shared" si="1"/>
        <v>87</v>
      </c>
    </row>
    <row r="97" spans="1:9" x14ac:dyDescent="0.25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2</v>
      </c>
      <c r="G97">
        <v>6</v>
      </c>
      <c r="H97">
        <v>9</v>
      </c>
      <c r="I97">
        <f t="shared" si="1"/>
        <v>20</v>
      </c>
    </row>
    <row r="98" spans="1:9" x14ac:dyDescent="0.25">
      <c r="A98" s="4" t="s">
        <v>963</v>
      </c>
      <c r="B98" t="s">
        <v>529</v>
      </c>
      <c r="C98" t="s">
        <v>530</v>
      </c>
      <c r="D98" t="s">
        <v>1229</v>
      </c>
      <c r="E98">
        <v>9</v>
      </c>
      <c r="F98">
        <v>9</v>
      </c>
      <c r="G98">
        <v>27</v>
      </c>
      <c r="H98">
        <v>37</v>
      </c>
      <c r="I98">
        <f t="shared" si="1"/>
        <v>82</v>
      </c>
    </row>
    <row r="99" spans="1:9" x14ac:dyDescent="0.2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5</v>
      </c>
      <c r="G99">
        <v>24</v>
      </c>
      <c r="H99">
        <v>35</v>
      </c>
      <c r="I99">
        <f t="shared" si="1"/>
        <v>71</v>
      </c>
    </row>
    <row r="100" spans="1:9" x14ac:dyDescent="0.25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28</v>
      </c>
      <c r="H100">
        <v>37</v>
      </c>
      <c r="I100">
        <f t="shared" si="1"/>
        <v>79</v>
      </c>
    </row>
    <row r="101" spans="1:9" x14ac:dyDescent="0.25">
      <c r="A101" s="4" t="s">
        <v>1034</v>
      </c>
      <c r="B101" t="s">
        <v>693</v>
      </c>
      <c r="C101" t="s">
        <v>694</v>
      </c>
      <c r="D101" t="s">
        <v>1229</v>
      </c>
      <c r="E101">
        <v>4</v>
      </c>
      <c r="F101">
        <v>2</v>
      </c>
      <c r="G101">
        <v>14</v>
      </c>
      <c r="H101">
        <v>18</v>
      </c>
      <c r="I101">
        <f t="shared" si="1"/>
        <v>38</v>
      </c>
    </row>
    <row r="102" spans="1:9" x14ac:dyDescent="0.25">
      <c r="A102" s="4" t="s">
        <v>1146</v>
      </c>
      <c r="B102" t="s">
        <v>348</v>
      </c>
      <c r="C102" t="s">
        <v>346</v>
      </c>
      <c r="D102" t="s">
        <v>1227</v>
      </c>
      <c r="E102">
        <v>3</v>
      </c>
      <c r="F102">
        <v>2</v>
      </c>
      <c r="G102">
        <v>13</v>
      </c>
      <c r="H102">
        <v>11</v>
      </c>
      <c r="I102">
        <f t="shared" si="1"/>
        <v>29</v>
      </c>
    </row>
    <row r="103" spans="1:9" x14ac:dyDescent="0.25">
      <c r="A103" s="4" t="s">
        <v>1068</v>
      </c>
      <c r="B103" t="s">
        <v>14</v>
      </c>
      <c r="C103" t="s">
        <v>11</v>
      </c>
      <c r="D103" t="s">
        <v>1229</v>
      </c>
      <c r="E103">
        <v>10</v>
      </c>
      <c r="F103">
        <v>9</v>
      </c>
      <c r="G103">
        <v>28</v>
      </c>
      <c r="H103">
        <v>48</v>
      </c>
      <c r="I103">
        <f t="shared" si="1"/>
        <v>95</v>
      </c>
    </row>
    <row r="104" spans="1:9" x14ac:dyDescent="0.25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18</v>
      </c>
      <c r="H104">
        <v>44</v>
      </c>
      <c r="I104">
        <f t="shared" si="1"/>
        <v>76</v>
      </c>
    </row>
    <row r="105" spans="1:9" x14ac:dyDescent="0.25">
      <c r="A105" s="4" t="s">
        <v>943</v>
      </c>
      <c r="B105" t="s">
        <v>484</v>
      </c>
      <c r="C105" t="s">
        <v>211</v>
      </c>
      <c r="D105" t="s">
        <v>1227</v>
      </c>
      <c r="E105">
        <v>8</v>
      </c>
      <c r="F105">
        <v>7</v>
      </c>
      <c r="G105">
        <v>23</v>
      </c>
      <c r="H105">
        <v>46</v>
      </c>
      <c r="I105">
        <f t="shared" si="1"/>
        <v>84</v>
      </c>
    </row>
    <row r="106" spans="1:9" x14ac:dyDescent="0.25">
      <c r="A106" s="4" t="s">
        <v>1169</v>
      </c>
      <c r="B106" t="s">
        <v>491</v>
      </c>
      <c r="C106" t="s">
        <v>490</v>
      </c>
      <c r="D106" t="s">
        <v>1227</v>
      </c>
      <c r="E106">
        <v>4</v>
      </c>
      <c r="F106">
        <v>4</v>
      </c>
      <c r="G106">
        <v>12</v>
      </c>
      <c r="H106">
        <v>10</v>
      </c>
      <c r="I106">
        <f t="shared" si="1"/>
        <v>30</v>
      </c>
    </row>
    <row r="107" spans="1:9" x14ac:dyDescent="0.25">
      <c r="A107" s="4" t="s">
        <v>796</v>
      </c>
      <c r="B107" t="s">
        <v>120</v>
      </c>
      <c r="C107" t="s">
        <v>121</v>
      </c>
      <c r="D107" t="s">
        <v>1228</v>
      </c>
      <c r="E107">
        <v>7</v>
      </c>
      <c r="F107">
        <v>6</v>
      </c>
      <c r="G107">
        <v>23</v>
      </c>
      <c r="H107">
        <v>32</v>
      </c>
      <c r="I107">
        <f t="shared" si="1"/>
        <v>68</v>
      </c>
    </row>
    <row r="108" spans="1:9" x14ac:dyDescent="0.25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8</v>
      </c>
      <c r="G108">
        <v>25</v>
      </c>
      <c r="H108">
        <v>37</v>
      </c>
      <c r="I108">
        <f t="shared" si="1"/>
        <v>79</v>
      </c>
    </row>
    <row r="109" spans="1:9" x14ac:dyDescent="0.25">
      <c r="A109" s="4" t="s">
        <v>1140</v>
      </c>
      <c r="B109" t="s">
        <v>320</v>
      </c>
      <c r="C109" t="s">
        <v>318</v>
      </c>
      <c r="D109" t="s">
        <v>1226</v>
      </c>
      <c r="E109">
        <v>4</v>
      </c>
      <c r="F109">
        <v>4</v>
      </c>
      <c r="G109">
        <v>16</v>
      </c>
      <c r="H109">
        <v>10</v>
      </c>
      <c r="I109">
        <f t="shared" si="1"/>
        <v>34</v>
      </c>
    </row>
    <row r="110" spans="1:9" x14ac:dyDescent="0.25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6</v>
      </c>
      <c r="G110">
        <v>21</v>
      </c>
      <c r="H110">
        <v>30</v>
      </c>
      <c r="I110">
        <f t="shared" si="1"/>
        <v>65</v>
      </c>
    </row>
    <row r="111" spans="1:9" x14ac:dyDescent="0.25">
      <c r="A111" s="4" t="s">
        <v>1210</v>
      </c>
      <c r="B111" t="s">
        <v>687</v>
      </c>
      <c r="C111" t="s">
        <v>688</v>
      </c>
      <c r="D111" t="s">
        <v>1229</v>
      </c>
      <c r="E111">
        <v>5</v>
      </c>
      <c r="F111">
        <v>5</v>
      </c>
      <c r="G111">
        <v>12</v>
      </c>
      <c r="H111">
        <v>27</v>
      </c>
      <c r="I111">
        <f t="shared" si="1"/>
        <v>49</v>
      </c>
    </row>
    <row r="112" spans="1:9" x14ac:dyDescent="0.25">
      <c r="A112" s="4" t="s">
        <v>1077</v>
      </c>
      <c r="B112" t="s">
        <v>51</v>
      </c>
      <c r="C112" t="s">
        <v>48</v>
      </c>
      <c r="D112" t="s">
        <v>1229</v>
      </c>
      <c r="E112">
        <v>1</v>
      </c>
      <c r="F112">
        <v>3</v>
      </c>
      <c r="G112">
        <v>4</v>
      </c>
      <c r="H112">
        <v>1</v>
      </c>
      <c r="I112">
        <f t="shared" si="1"/>
        <v>9</v>
      </c>
    </row>
    <row r="113" spans="1:9" x14ac:dyDescent="0.25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19</v>
      </c>
      <c r="H113">
        <v>27</v>
      </c>
      <c r="I113">
        <f t="shared" si="1"/>
        <v>56</v>
      </c>
    </row>
    <row r="114" spans="1:9" x14ac:dyDescent="0.25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7</v>
      </c>
      <c r="G114">
        <v>14</v>
      </c>
      <c r="H114">
        <v>33</v>
      </c>
      <c r="I114">
        <f t="shared" si="1"/>
        <v>60</v>
      </c>
    </row>
    <row r="115" spans="1:9" x14ac:dyDescent="0.2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7</v>
      </c>
      <c r="G115">
        <v>15</v>
      </c>
      <c r="H115">
        <v>39</v>
      </c>
      <c r="I115">
        <f t="shared" si="1"/>
        <v>67</v>
      </c>
    </row>
    <row r="116" spans="1:9" x14ac:dyDescent="0.2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47</v>
      </c>
      <c r="I116">
        <f t="shared" si="1"/>
        <v>97</v>
      </c>
    </row>
    <row r="117" spans="1:9" x14ac:dyDescent="0.2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19</v>
      </c>
      <c r="H117">
        <v>32</v>
      </c>
      <c r="I117">
        <f t="shared" si="1"/>
        <v>64</v>
      </c>
    </row>
    <row r="118" spans="1:9" x14ac:dyDescent="0.25">
      <c r="A118" s="4" t="s">
        <v>1028</v>
      </c>
      <c r="B118" t="s">
        <v>683</v>
      </c>
      <c r="C118" t="s">
        <v>46</v>
      </c>
      <c r="D118" t="s">
        <v>1229</v>
      </c>
      <c r="E118">
        <v>6</v>
      </c>
      <c r="F118">
        <v>4</v>
      </c>
      <c r="G118">
        <v>18</v>
      </c>
      <c r="H118">
        <v>33</v>
      </c>
      <c r="I118">
        <f t="shared" si="1"/>
        <v>61</v>
      </c>
    </row>
    <row r="119" spans="1:9" x14ac:dyDescent="0.25">
      <c r="A119" s="4" t="s">
        <v>1031</v>
      </c>
      <c r="B119" t="s">
        <v>690</v>
      </c>
      <c r="C119" t="s">
        <v>46</v>
      </c>
      <c r="D119" t="s">
        <v>1228</v>
      </c>
      <c r="E119">
        <v>7</v>
      </c>
      <c r="F119">
        <v>8</v>
      </c>
      <c r="G119">
        <v>19</v>
      </c>
      <c r="H119">
        <v>26</v>
      </c>
      <c r="I119">
        <f t="shared" si="1"/>
        <v>60</v>
      </c>
    </row>
    <row r="120" spans="1:9" x14ac:dyDescent="0.25">
      <c r="A120" s="4" t="s">
        <v>924</v>
      </c>
      <c r="B120" t="s">
        <v>441</v>
      </c>
      <c r="C120" t="s">
        <v>440</v>
      </c>
      <c r="D120" t="s">
        <v>1226</v>
      </c>
      <c r="E120">
        <v>4</v>
      </c>
      <c r="F120">
        <v>5</v>
      </c>
      <c r="G120">
        <v>8</v>
      </c>
      <c r="H120">
        <v>25</v>
      </c>
      <c r="I120">
        <f t="shared" si="1"/>
        <v>42</v>
      </c>
    </row>
    <row r="121" spans="1:9" x14ac:dyDescent="0.2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9</v>
      </c>
      <c r="G121">
        <v>26</v>
      </c>
      <c r="H121">
        <v>50</v>
      </c>
      <c r="I121">
        <f t="shared" si="1"/>
        <v>95</v>
      </c>
    </row>
    <row r="122" spans="1:9" x14ac:dyDescent="0.25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5</v>
      </c>
      <c r="G122">
        <v>19</v>
      </c>
      <c r="H122">
        <v>33</v>
      </c>
      <c r="I122">
        <f t="shared" si="1"/>
        <v>62</v>
      </c>
    </row>
    <row r="123" spans="1:9" x14ac:dyDescent="0.2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5</v>
      </c>
      <c r="H123">
        <v>11</v>
      </c>
      <c r="I123">
        <f t="shared" si="1"/>
        <v>20</v>
      </c>
    </row>
    <row r="124" spans="1:9" x14ac:dyDescent="0.25">
      <c r="A124" s="4" t="s">
        <v>926</v>
      </c>
      <c r="B124" t="s">
        <v>445</v>
      </c>
      <c r="C124" t="s">
        <v>444</v>
      </c>
      <c r="D124" t="s">
        <v>1228</v>
      </c>
      <c r="E124">
        <v>7</v>
      </c>
      <c r="F124">
        <v>6</v>
      </c>
      <c r="G124">
        <v>21</v>
      </c>
      <c r="H124">
        <v>27</v>
      </c>
      <c r="I124">
        <f t="shared" si="1"/>
        <v>61</v>
      </c>
    </row>
    <row r="125" spans="1:9" x14ac:dyDescent="0.2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7</v>
      </c>
      <c r="G125">
        <v>21</v>
      </c>
      <c r="H125">
        <v>36</v>
      </c>
      <c r="I125">
        <f t="shared" si="1"/>
        <v>72</v>
      </c>
    </row>
    <row r="126" spans="1:9" x14ac:dyDescent="0.25">
      <c r="A126" s="4" t="s">
        <v>1187</v>
      </c>
      <c r="B126" t="s">
        <v>575</v>
      </c>
      <c r="C126" t="s">
        <v>220</v>
      </c>
      <c r="D126" t="s">
        <v>1229</v>
      </c>
      <c r="E126">
        <v>6</v>
      </c>
      <c r="F126">
        <v>8</v>
      </c>
      <c r="G126">
        <v>20</v>
      </c>
      <c r="H126">
        <v>22</v>
      </c>
      <c r="I126">
        <f t="shared" si="1"/>
        <v>56</v>
      </c>
    </row>
    <row r="127" spans="1:9" x14ac:dyDescent="0.25">
      <c r="A127" s="4" t="s">
        <v>797</v>
      </c>
      <c r="B127" t="s">
        <v>124</v>
      </c>
      <c r="C127" t="s">
        <v>122</v>
      </c>
      <c r="D127" t="s">
        <v>1226</v>
      </c>
      <c r="E127">
        <v>9</v>
      </c>
      <c r="F127">
        <v>10</v>
      </c>
      <c r="G127">
        <v>27</v>
      </c>
      <c r="H127">
        <v>48</v>
      </c>
      <c r="I127">
        <f t="shared" si="1"/>
        <v>94</v>
      </c>
    </row>
    <row r="128" spans="1:9" x14ac:dyDescent="0.25">
      <c r="A128" s="4" t="s">
        <v>898</v>
      </c>
      <c r="B128" t="s">
        <v>391</v>
      </c>
      <c r="C128" t="s">
        <v>390</v>
      </c>
      <c r="D128" t="s">
        <v>1229</v>
      </c>
      <c r="E128">
        <v>4</v>
      </c>
      <c r="F128">
        <v>4</v>
      </c>
      <c r="G128">
        <v>11</v>
      </c>
      <c r="H128">
        <v>27</v>
      </c>
      <c r="I128">
        <f t="shared" si="1"/>
        <v>46</v>
      </c>
    </row>
    <row r="129" spans="1:9" x14ac:dyDescent="0.25">
      <c r="A129" s="4" t="s">
        <v>941</v>
      </c>
      <c r="B129" t="s">
        <v>1</v>
      </c>
      <c r="C129" t="s">
        <v>476</v>
      </c>
      <c r="D129" t="s">
        <v>1226</v>
      </c>
      <c r="E129">
        <v>4</v>
      </c>
      <c r="F129">
        <v>6</v>
      </c>
      <c r="G129">
        <v>8</v>
      </c>
      <c r="H129">
        <v>23</v>
      </c>
      <c r="I129">
        <f t="shared" si="1"/>
        <v>41</v>
      </c>
    </row>
    <row r="130" spans="1:9" x14ac:dyDescent="0.2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14</v>
      </c>
      <c r="H130">
        <v>19</v>
      </c>
      <c r="I130">
        <f t="shared" si="1"/>
        <v>43</v>
      </c>
    </row>
    <row r="131" spans="1:9" x14ac:dyDescent="0.25">
      <c r="A131" s="4" t="s">
        <v>980</v>
      </c>
      <c r="B131" t="s">
        <v>583</v>
      </c>
      <c r="C131" t="s">
        <v>582</v>
      </c>
      <c r="D131" t="s">
        <v>1227</v>
      </c>
      <c r="E131">
        <v>4</v>
      </c>
      <c r="F131">
        <v>3</v>
      </c>
      <c r="G131">
        <v>14</v>
      </c>
      <c r="H131">
        <v>20</v>
      </c>
      <c r="I131">
        <f t="shared" si="1"/>
        <v>41</v>
      </c>
    </row>
    <row r="132" spans="1:9" x14ac:dyDescent="0.25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8</v>
      </c>
      <c r="G132">
        <v>18</v>
      </c>
      <c r="H132">
        <v>37</v>
      </c>
      <c r="I132">
        <f t="shared" ref="I132:I195" si="2">SUM(E132:H132)</f>
        <v>69</v>
      </c>
    </row>
    <row r="133" spans="1:9" x14ac:dyDescent="0.25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10</v>
      </c>
      <c r="G133">
        <v>27</v>
      </c>
      <c r="H133">
        <v>47</v>
      </c>
      <c r="I133">
        <f t="shared" si="2"/>
        <v>93</v>
      </c>
    </row>
    <row r="134" spans="1:9" x14ac:dyDescent="0.25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28</v>
      </c>
      <c r="H134">
        <v>38</v>
      </c>
      <c r="I134">
        <f t="shared" si="2"/>
        <v>85</v>
      </c>
    </row>
    <row r="135" spans="1:9" x14ac:dyDescent="0.25">
      <c r="A135" s="4" t="s">
        <v>766</v>
      </c>
      <c r="B135" t="s">
        <v>22</v>
      </c>
      <c r="C135" t="s">
        <v>19</v>
      </c>
      <c r="D135" t="s">
        <v>1228</v>
      </c>
      <c r="E135">
        <v>7</v>
      </c>
      <c r="F135">
        <v>5</v>
      </c>
      <c r="G135">
        <v>19</v>
      </c>
      <c r="H135">
        <v>38</v>
      </c>
      <c r="I135">
        <f t="shared" si="2"/>
        <v>69</v>
      </c>
    </row>
    <row r="136" spans="1:9" x14ac:dyDescent="0.25">
      <c r="A136" s="4" t="s">
        <v>853</v>
      </c>
      <c r="B136" t="s">
        <v>276</v>
      </c>
      <c r="C136" t="s">
        <v>273</v>
      </c>
      <c r="D136" t="s">
        <v>1228</v>
      </c>
      <c r="E136">
        <v>4</v>
      </c>
      <c r="F136">
        <v>4</v>
      </c>
      <c r="G136">
        <v>13</v>
      </c>
      <c r="H136">
        <v>14</v>
      </c>
      <c r="I136">
        <f t="shared" si="2"/>
        <v>35</v>
      </c>
    </row>
    <row r="137" spans="1:9" x14ac:dyDescent="0.25">
      <c r="A137" s="4" t="s">
        <v>1157</v>
      </c>
      <c r="B137" t="s">
        <v>203</v>
      </c>
      <c r="C137" t="s">
        <v>427</v>
      </c>
      <c r="D137" t="s">
        <v>1229</v>
      </c>
      <c r="E137">
        <v>7</v>
      </c>
      <c r="F137">
        <v>7</v>
      </c>
      <c r="G137">
        <v>24</v>
      </c>
      <c r="H137">
        <v>43</v>
      </c>
      <c r="I137">
        <f t="shared" si="2"/>
        <v>81</v>
      </c>
    </row>
    <row r="138" spans="1:9" x14ac:dyDescent="0.25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10</v>
      </c>
      <c r="G138">
        <v>29</v>
      </c>
      <c r="H138">
        <v>43</v>
      </c>
      <c r="I138">
        <f t="shared" si="2"/>
        <v>91</v>
      </c>
    </row>
    <row r="139" spans="1:9" x14ac:dyDescent="0.25">
      <c r="A139" s="4" t="s">
        <v>782</v>
      </c>
      <c r="B139" t="s">
        <v>72</v>
      </c>
      <c r="C139" t="s">
        <v>69</v>
      </c>
      <c r="D139" t="s">
        <v>1228</v>
      </c>
      <c r="E139">
        <v>10</v>
      </c>
      <c r="F139">
        <v>9</v>
      </c>
      <c r="G139">
        <v>30</v>
      </c>
      <c r="H139">
        <v>46</v>
      </c>
      <c r="I139">
        <f t="shared" si="2"/>
        <v>95</v>
      </c>
    </row>
    <row r="140" spans="1:9" x14ac:dyDescent="0.25">
      <c r="A140" s="4" t="s">
        <v>1172</v>
      </c>
      <c r="B140" t="s">
        <v>500</v>
      </c>
      <c r="C140" t="s">
        <v>499</v>
      </c>
      <c r="D140" t="s">
        <v>1229</v>
      </c>
      <c r="E140">
        <v>8</v>
      </c>
      <c r="F140">
        <v>9</v>
      </c>
      <c r="G140">
        <v>22</v>
      </c>
      <c r="H140">
        <v>33</v>
      </c>
      <c r="I140">
        <f t="shared" si="2"/>
        <v>72</v>
      </c>
    </row>
    <row r="141" spans="1:9" x14ac:dyDescent="0.25">
      <c r="A141" s="4" t="s">
        <v>1185</v>
      </c>
      <c r="B141" t="s">
        <v>567</v>
      </c>
      <c r="C141" t="s">
        <v>499</v>
      </c>
      <c r="D141" t="s">
        <v>1227</v>
      </c>
      <c r="E141">
        <v>9</v>
      </c>
      <c r="F141">
        <v>9</v>
      </c>
      <c r="G141">
        <v>30</v>
      </c>
      <c r="H141">
        <v>48</v>
      </c>
      <c r="I141">
        <f t="shared" si="2"/>
        <v>96</v>
      </c>
    </row>
    <row r="142" spans="1:9" x14ac:dyDescent="0.25">
      <c r="A142" s="4" t="s">
        <v>1206</v>
      </c>
      <c r="B142" t="s">
        <v>666</v>
      </c>
      <c r="C142" t="s">
        <v>667</v>
      </c>
      <c r="D142" t="s">
        <v>1228</v>
      </c>
      <c r="E142">
        <v>4</v>
      </c>
      <c r="F142">
        <v>5</v>
      </c>
      <c r="G142">
        <v>8</v>
      </c>
      <c r="H142">
        <v>27</v>
      </c>
      <c r="I142">
        <f t="shared" si="2"/>
        <v>44</v>
      </c>
    </row>
    <row r="143" spans="1:9" x14ac:dyDescent="0.25">
      <c r="A143" s="4" t="s">
        <v>769</v>
      </c>
      <c r="B143" t="s">
        <v>29</v>
      </c>
      <c r="C143" t="s">
        <v>26</v>
      </c>
      <c r="D143" t="s">
        <v>1226</v>
      </c>
      <c r="E143">
        <v>2</v>
      </c>
      <c r="F143">
        <v>2</v>
      </c>
      <c r="G143">
        <v>6</v>
      </c>
      <c r="H143">
        <v>2</v>
      </c>
      <c r="I143">
        <f t="shared" si="2"/>
        <v>12</v>
      </c>
    </row>
    <row r="144" spans="1:9" x14ac:dyDescent="0.25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27</v>
      </c>
      <c r="H144">
        <v>50</v>
      </c>
      <c r="I144">
        <f t="shared" si="2"/>
        <v>96</v>
      </c>
    </row>
    <row r="145" spans="1:9" x14ac:dyDescent="0.25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10</v>
      </c>
      <c r="G145">
        <v>30</v>
      </c>
      <c r="H145">
        <v>44</v>
      </c>
      <c r="I145">
        <f t="shared" si="2"/>
        <v>94</v>
      </c>
    </row>
    <row r="146" spans="1:9" x14ac:dyDescent="0.25">
      <c r="A146" s="4" t="s">
        <v>1159</v>
      </c>
      <c r="B146" t="s">
        <v>436</v>
      </c>
      <c r="C146" t="s">
        <v>26</v>
      </c>
      <c r="D146" t="s">
        <v>1229</v>
      </c>
      <c r="E146">
        <v>9</v>
      </c>
      <c r="F146">
        <v>9</v>
      </c>
      <c r="G146">
        <v>28</v>
      </c>
      <c r="H146">
        <v>47</v>
      </c>
      <c r="I146">
        <f t="shared" si="2"/>
        <v>93</v>
      </c>
    </row>
    <row r="147" spans="1:9" x14ac:dyDescent="0.25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4</v>
      </c>
      <c r="G147">
        <v>9</v>
      </c>
      <c r="H147">
        <v>19</v>
      </c>
      <c r="I147">
        <f t="shared" si="2"/>
        <v>36</v>
      </c>
    </row>
    <row r="148" spans="1:9" x14ac:dyDescent="0.25">
      <c r="A148" s="4" t="s">
        <v>1046</v>
      </c>
      <c r="B148" t="s">
        <v>714</v>
      </c>
      <c r="C148" t="s">
        <v>715</v>
      </c>
      <c r="D148" t="s">
        <v>1226</v>
      </c>
      <c r="E148">
        <v>8</v>
      </c>
      <c r="F148">
        <v>9</v>
      </c>
      <c r="G148">
        <v>28</v>
      </c>
      <c r="H148">
        <v>33</v>
      </c>
      <c r="I148">
        <f t="shared" si="2"/>
        <v>78</v>
      </c>
    </row>
    <row r="149" spans="1:9" x14ac:dyDescent="0.25">
      <c r="A149" s="4" t="s">
        <v>1218</v>
      </c>
      <c r="B149" t="s">
        <v>727</v>
      </c>
      <c r="C149" t="s">
        <v>728</v>
      </c>
      <c r="D149" t="s">
        <v>1226</v>
      </c>
      <c r="E149">
        <v>10</v>
      </c>
      <c r="F149">
        <v>8</v>
      </c>
      <c r="G149">
        <v>30</v>
      </c>
      <c r="H149">
        <v>49</v>
      </c>
      <c r="I149">
        <f t="shared" si="2"/>
        <v>97</v>
      </c>
    </row>
    <row r="150" spans="1:9" x14ac:dyDescent="0.25">
      <c r="A150" s="4" t="s">
        <v>794</v>
      </c>
      <c r="B150" t="s">
        <v>118</v>
      </c>
      <c r="C150" t="s">
        <v>116</v>
      </c>
      <c r="D150" t="s">
        <v>1228</v>
      </c>
      <c r="E150">
        <v>4</v>
      </c>
      <c r="F150">
        <v>6</v>
      </c>
      <c r="G150">
        <v>10</v>
      </c>
      <c r="H150">
        <v>20</v>
      </c>
      <c r="I150">
        <f t="shared" si="2"/>
        <v>40</v>
      </c>
    </row>
    <row r="151" spans="1:9" x14ac:dyDescent="0.25">
      <c r="A151" s="4" t="s">
        <v>1136</v>
      </c>
      <c r="B151" t="s">
        <v>305</v>
      </c>
      <c r="C151" t="s">
        <v>303</v>
      </c>
      <c r="D151" t="s">
        <v>1228</v>
      </c>
      <c r="E151">
        <v>7</v>
      </c>
      <c r="F151">
        <v>5</v>
      </c>
      <c r="G151">
        <v>18</v>
      </c>
      <c r="H151">
        <v>32</v>
      </c>
      <c r="I151">
        <f t="shared" si="2"/>
        <v>62</v>
      </c>
    </row>
    <row r="152" spans="1:9" x14ac:dyDescent="0.25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17</v>
      </c>
      <c r="H152">
        <v>32</v>
      </c>
      <c r="I152">
        <f t="shared" si="2"/>
        <v>63</v>
      </c>
    </row>
    <row r="153" spans="1:9" x14ac:dyDescent="0.25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7</v>
      </c>
      <c r="G153">
        <v>12</v>
      </c>
      <c r="H153">
        <v>25</v>
      </c>
      <c r="I153">
        <f t="shared" si="2"/>
        <v>49</v>
      </c>
    </row>
    <row r="154" spans="1:9" x14ac:dyDescent="0.25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6</v>
      </c>
      <c r="G154">
        <v>27</v>
      </c>
      <c r="H154">
        <v>49</v>
      </c>
      <c r="I154">
        <f t="shared" si="2"/>
        <v>90</v>
      </c>
    </row>
    <row r="155" spans="1:9" x14ac:dyDescent="0.25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4</v>
      </c>
      <c r="G155">
        <v>12</v>
      </c>
      <c r="H155">
        <v>30</v>
      </c>
      <c r="I155">
        <f t="shared" si="2"/>
        <v>51</v>
      </c>
    </row>
    <row r="156" spans="1:9" x14ac:dyDescent="0.25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1</v>
      </c>
      <c r="G156">
        <v>12</v>
      </c>
      <c r="H156">
        <v>13</v>
      </c>
      <c r="I156">
        <f t="shared" si="2"/>
        <v>29</v>
      </c>
    </row>
    <row r="157" spans="1:9" x14ac:dyDescent="0.25">
      <c r="A157" s="4" t="s">
        <v>909</v>
      </c>
      <c r="B157" t="s">
        <v>414</v>
      </c>
      <c r="C157" t="s">
        <v>413</v>
      </c>
      <c r="D157" t="s">
        <v>1228</v>
      </c>
      <c r="E157">
        <v>9</v>
      </c>
      <c r="F157">
        <v>10</v>
      </c>
      <c r="G157">
        <v>26</v>
      </c>
      <c r="H157">
        <v>44</v>
      </c>
      <c r="I157">
        <f t="shared" si="2"/>
        <v>89</v>
      </c>
    </row>
    <row r="158" spans="1:9" x14ac:dyDescent="0.25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8</v>
      </c>
      <c r="G158">
        <v>25</v>
      </c>
      <c r="H158">
        <v>43</v>
      </c>
      <c r="I158">
        <f t="shared" si="2"/>
        <v>85</v>
      </c>
    </row>
    <row r="159" spans="1:9" x14ac:dyDescent="0.25">
      <c r="A159" s="4" t="s">
        <v>1129</v>
      </c>
      <c r="B159" t="s">
        <v>283</v>
      </c>
      <c r="C159" t="s">
        <v>280</v>
      </c>
      <c r="D159" t="s">
        <v>1228</v>
      </c>
      <c r="E159">
        <v>8</v>
      </c>
      <c r="F159">
        <v>8</v>
      </c>
      <c r="G159">
        <v>23</v>
      </c>
      <c r="H159">
        <v>37</v>
      </c>
      <c r="I159">
        <f t="shared" si="2"/>
        <v>76</v>
      </c>
    </row>
    <row r="160" spans="1:9" x14ac:dyDescent="0.25">
      <c r="A160" s="4" t="s">
        <v>1036</v>
      </c>
      <c r="B160" t="s">
        <v>696</v>
      </c>
      <c r="C160" t="s">
        <v>697</v>
      </c>
      <c r="D160" t="s">
        <v>1226</v>
      </c>
      <c r="E160">
        <v>7</v>
      </c>
      <c r="F160">
        <v>8</v>
      </c>
      <c r="G160">
        <v>17</v>
      </c>
      <c r="H160">
        <v>26</v>
      </c>
      <c r="I160">
        <f t="shared" si="2"/>
        <v>58</v>
      </c>
    </row>
    <row r="161" spans="1:9" x14ac:dyDescent="0.25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30</v>
      </c>
      <c r="H161">
        <v>49</v>
      </c>
      <c r="I161">
        <f t="shared" si="2"/>
        <v>98</v>
      </c>
    </row>
    <row r="162" spans="1:9" x14ac:dyDescent="0.25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2</v>
      </c>
      <c r="G162">
        <v>6</v>
      </c>
      <c r="H162">
        <v>23</v>
      </c>
      <c r="I162">
        <f t="shared" si="2"/>
        <v>33</v>
      </c>
    </row>
    <row r="163" spans="1:9" x14ac:dyDescent="0.25">
      <c r="A163" s="4" t="s">
        <v>800</v>
      </c>
      <c r="B163" t="s">
        <v>129</v>
      </c>
      <c r="C163" t="s">
        <v>127</v>
      </c>
      <c r="D163" t="s">
        <v>1229</v>
      </c>
      <c r="E163">
        <v>8</v>
      </c>
      <c r="F163">
        <v>6</v>
      </c>
      <c r="G163">
        <v>26</v>
      </c>
      <c r="H163">
        <v>37</v>
      </c>
      <c r="I163">
        <f t="shared" si="2"/>
        <v>77</v>
      </c>
    </row>
    <row r="164" spans="1:9" x14ac:dyDescent="0.25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3</v>
      </c>
      <c r="G164">
        <v>7</v>
      </c>
      <c r="H164">
        <v>16</v>
      </c>
      <c r="I164">
        <f t="shared" si="2"/>
        <v>28</v>
      </c>
    </row>
    <row r="165" spans="1:9" x14ac:dyDescent="0.25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5</v>
      </c>
      <c r="G165">
        <v>13</v>
      </c>
      <c r="H165">
        <v>20</v>
      </c>
      <c r="I165">
        <f t="shared" si="2"/>
        <v>43</v>
      </c>
    </row>
    <row r="166" spans="1:9" x14ac:dyDescent="0.25">
      <c r="A166" s="4" t="s">
        <v>835</v>
      </c>
      <c r="B166" t="s">
        <v>232</v>
      </c>
      <c r="C166" t="s">
        <v>229</v>
      </c>
      <c r="D166" t="s">
        <v>1228</v>
      </c>
      <c r="E166">
        <v>5</v>
      </c>
      <c r="F166">
        <v>5</v>
      </c>
      <c r="G166">
        <v>18</v>
      </c>
      <c r="H166">
        <v>30</v>
      </c>
      <c r="I166">
        <f t="shared" si="2"/>
        <v>58</v>
      </c>
    </row>
    <row r="167" spans="1:9" x14ac:dyDescent="0.25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8</v>
      </c>
      <c r="G167">
        <v>27</v>
      </c>
      <c r="H167">
        <v>41</v>
      </c>
      <c r="I167">
        <f t="shared" si="2"/>
        <v>85</v>
      </c>
    </row>
    <row r="168" spans="1:9" x14ac:dyDescent="0.25">
      <c r="A168" s="4" t="s">
        <v>809</v>
      </c>
      <c r="B168" t="s">
        <v>156</v>
      </c>
      <c r="C168" t="s">
        <v>154</v>
      </c>
      <c r="D168" t="s">
        <v>1227</v>
      </c>
      <c r="E168">
        <v>7</v>
      </c>
      <c r="F168">
        <v>5</v>
      </c>
      <c r="G168">
        <v>17</v>
      </c>
      <c r="H168">
        <v>38</v>
      </c>
      <c r="I168">
        <f t="shared" si="2"/>
        <v>67</v>
      </c>
    </row>
    <row r="169" spans="1:9" x14ac:dyDescent="0.25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16</v>
      </c>
      <c r="H169">
        <v>27</v>
      </c>
      <c r="I169">
        <f t="shared" si="2"/>
        <v>54</v>
      </c>
    </row>
    <row r="170" spans="1:9" x14ac:dyDescent="0.25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7</v>
      </c>
      <c r="G170">
        <v>14</v>
      </c>
      <c r="H170">
        <v>17</v>
      </c>
      <c r="I170">
        <f t="shared" si="2"/>
        <v>43</v>
      </c>
    </row>
    <row r="171" spans="1:9" x14ac:dyDescent="0.25">
      <c r="A171" s="4" t="s">
        <v>793</v>
      </c>
      <c r="B171" t="s">
        <v>115</v>
      </c>
      <c r="C171" t="s">
        <v>112</v>
      </c>
      <c r="D171" t="s">
        <v>1228</v>
      </c>
      <c r="E171">
        <v>5</v>
      </c>
      <c r="F171">
        <v>7</v>
      </c>
      <c r="G171">
        <v>15</v>
      </c>
      <c r="H171">
        <v>35</v>
      </c>
      <c r="I171">
        <f t="shared" si="2"/>
        <v>62</v>
      </c>
    </row>
    <row r="172" spans="1:9" x14ac:dyDescent="0.25">
      <c r="A172" s="4" t="s">
        <v>830</v>
      </c>
      <c r="B172" t="s">
        <v>216</v>
      </c>
      <c r="C172" t="s">
        <v>112</v>
      </c>
      <c r="D172" t="s">
        <v>1229</v>
      </c>
      <c r="E172">
        <v>7</v>
      </c>
      <c r="F172">
        <v>7</v>
      </c>
      <c r="G172">
        <v>22</v>
      </c>
      <c r="H172">
        <v>37</v>
      </c>
      <c r="I172">
        <f t="shared" si="2"/>
        <v>73</v>
      </c>
    </row>
    <row r="173" spans="1:9" x14ac:dyDescent="0.25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6</v>
      </c>
      <c r="G173">
        <v>21</v>
      </c>
      <c r="H173">
        <v>33</v>
      </c>
      <c r="I173">
        <f t="shared" si="2"/>
        <v>66</v>
      </c>
    </row>
    <row r="174" spans="1:9" x14ac:dyDescent="0.25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8</v>
      </c>
      <c r="G174">
        <v>25</v>
      </c>
      <c r="H174">
        <v>33</v>
      </c>
      <c r="I174">
        <f t="shared" si="2"/>
        <v>73</v>
      </c>
    </row>
    <row r="175" spans="1:9" x14ac:dyDescent="0.25">
      <c r="A175" s="4" t="s">
        <v>1162</v>
      </c>
      <c r="B175" t="s">
        <v>454</v>
      </c>
      <c r="C175" t="s">
        <v>453</v>
      </c>
      <c r="D175" t="s">
        <v>1227</v>
      </c>
      <c r="E175">
        <v>7</v>
      </c>
      <c r="F175">
        <v>9</v>
      </c>
      <c r="G175">
        <v>25</v>
      </c>
      <c r="H175">
        <v>36</v>
      </c>
      <c r="I175">
        <f t="shared" si="2"/>
        <v>77</v>
      </c>
    </row>
    <row r="176" spans="1:9" x14ac:dyDescent="0.25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26</v>
      </c>
      <c r="H176">
        <v>47</v>
      </c>
      <c r="I176">
        <f t="shared" si="2"/>
        <v>92</v>
      </c>
    </row>
    <row r="177" spans="1:9" x14ac:dyDescent="0.25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25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30</v>
      </c>
      <c r="H178">
        <v>44</v>
      </c>
      <c r="I178">
        <f t="shared" si="2"/>
        <v>92</v>
      </c>
    </row>
    <row r="179" spans="1:9" x14ac:dyDescent="0.25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8</v>
      </c>
      <c r="G179">
        <v>24</v>
      </c>
      <c r="H179">
        <v>46</v>
      </c>
      <c r="I179">
        <f t="shared" si="2"/>
        <v>87</v>
      </c>
    </row>
    <row r="180" spans="1:9" x14ac:dyDescent="0.25">
      <c r="A180" s="4" t="s">
        <v>817</v>
      </c>
      <c r="B180" t="s">
        <v>181</v>
      </c>
      <c r="C180" t="s">
        <v>178</v>
      </c>
      <c r="D180" t="s">
        <v>1227</v>
      </c>
      <c r="E180">
        <v>8</v>
      </c>
      <c r="F180">
        <v>10</v>
      </c>
      <c r="G180">
        <v>20</v>
      </c>
      <c r="H180">
        <v>30</v>
      </c>
      <c r="I180">
        <f t="shared" si="2"/>
        <v>68</v>
      </c>
    </row>
    <row r="181" spans="1:9" x14ac:dyDescent="0.2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28</v>
      </c>
      <c r="H181">
        <v>45</v>
      </c>
      <c r="I181">
        <f t="shared" si="2"/>
        <v>92</v>
      </c>
    </row>
    <row r="182" spans="1:9" x14ac:dyDescent="0.25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5</v>
      </c>
      <c r="G182">
        <v>13</v>
      </c>
      <c r="H182">
        <v>11</v>
      </c>
      <c r="I182">
        <f t="shared" si="2"/>
        <v>32</v>
      </c>
    </row>
    <row r="183" spans="1:9" x14ac:dyDescent="0.25">
      <c r="A183" s="4" t="s">
        <v>820</v>
      </c>
      <c r="B183" t="s">
        <v>187</v>
      </c>
      <c r="C183" t="s">
        <v>184</v>
      </c>
      <c r="D183" t="s">
        <v>1226</v>
      </c>
      <c r="E183">
        <v>5</v>
      </c>
      <c r="F183">
        <v>5</v>
      </c>
      <c r="G183">
        <v>12</v>
      </c>
      <c r="H183">
        <v>15</v>
      </c>
      <c r="I183">
        <f t="shared" si="2"/>
        <v>37</v>
      </c>
    </row>
    <row r="184" spans="1:9" x14ac:dyDescent="0.25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20</v>
      </c>
      <c r="H184">
        <v>29</v>
      </c>
      <c r="I184">
        <f t="shared" si="2"/>
        <v>63</v>
      </c>
    </row>
    <row r="185" spans="1:9" x14ac:dyDescent="0.25">
      <c r="A185" s="4" t="s">
        <v>803</v>
      </c>
      <c r="B185" t="s">
        <v>143</v>
      </c>
      <c r="C185" t="s">
        <v>141</v>
      </c>
      <c r="D185" t="s">
        <v>1229</v>
      </c>
      <c r="E185">
        <v>3</v>
      </c>
      <c r="F185">
        <v>3</v>
      </c>
      <c r="G185">
        <v>5</v>
      </c>
      <c r="H185">
        <v>16</v>
      </c>
      <c r="I185">
        <f t="shared" si="2"/>
        <v>27</v>
      </c>
    </row>
    <row r="186" spans="1:9" x14ac:dyDescent="0.25">
      <c r="A186" s="4" t="s">
        <v>1155</v>
      </c>
      <c r="B186" t="s">
        <v>400</v>
      </c>
      <c r="C186" t="s">
        <v>399</v>
      </c>
      <c r="D186" t="s">
        <v>1228</v>
      </c>
      <c r="E186">
        <v>9</v>
      </c>
      <c r="F186">
        <v>8</v>
      </c>
      <c r="G186">
        <v>30</v>
      </c>
      <c r="H186">
        <v>49</v>
      </c>
      <c r="I186">
        <f t="shared" si="2"/>
        <v>96</v>
      </c>
    </row>
    <row r="187" spans="1:9" x14ac:dyDescent="0.25">
      <c r="A187" s="4" t="s">
        <v>775</v>
      </c>
      <c r="B187" t="s">
        <v>45</v>
      </c>
      <c r="C187" t="s">
        <v>42</v>
      </c>
      <c r="D187" t="s">
        <v>1228</v>
      </c>
      <c r="E187">
        <v>3</v>
      </c>
      <c r="F187">
        <v>4</v>
      </c>
      <c r="G187">
        <v>7</v>
      </c>
      <c r="H187">
        <v>18</v>
      </c>
      <c r="I187">
        <f t="shared" si="2"/>
        <v>32</v>
      </c>
    </row>
    <row r="188" spans="1:9" x14ac:dyDescent="0.2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30</v>
      </c>
      <c r="H188">
        <v>50</v>
      </c>
      <c r="I188">
        <f t="shared" si="2"/>
        <v>97</v>
      </c>
    </row>
    <row r="189" spans="1:9" x14ac:dyDescent="0.2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13</v>
      </c>
      <c r="H189">
        <v>23</v>
      </c>
      <c r="I189">
        <f t="shared" si="2"/>
        <v>40</v>
      </c>
    </row>
    <row r="190" spans="1:9" x14ac:dyDescent="0.25">
      <c r="A190" s="4" t="s">
        <v>849</v>
      </c>
      <c r="B190" t="s">
        <v>265</v>
      </c>
      <c r="C190" t="s">
        <v>188</v>
      </c>
      <c r="D190" t="s">
        <v>1228</v>
      </c>
      <c r="E190">
        <v>8</v>
      </c>
      <c r="F190">
        <v>8</v>
      </c>
      <c r="G190">
        <v>26</v>
      </c>
      <c r="H190">
        <v>45</v>
      </c>
      <c r="I190">
        <f t="shared" si="2"/>
        <v>87</v>
      </c>
    </row>
    <row r="191" spans="1:9" x14ac:dyDescent="0.25">
      <c r="A191" s="4" t="s">
        <v>868</v>
      </c>
      <c r="B191" t="s">
        <v>317</v>
      </c>
      <c r="C191" t="s">
        <v>316</v>
      </c>
      <c r="D191" t="s">
        <v>1226</v>
      </c>
      <c r="E191">
        <v>4</v>
      </c>
      <c r="F191">
        <v>3</v>
      </c>
      <c r="G191">
        <v>13</v>
      </c>
      <c r="H191">
        <v>15</v>
      </c>
      <c r="I191">
        <f t="shared" si="2"/>
        <v>35</v>
      </c>
    </row>
    <row r="192" spans="1:9" x14ac:dyDescent="0.25">
      <c r="A192" s="4" t="s">
        <v>832</v>
      </c>
      <c r="B192" t="s">
        <v>221</v>
      </c>
      <c r="C192" t="s">
        <v>217</v>
      </c>
      <c r="D192" t="s">
        <v>1229</v>
      </c>
      <c r="E192">
        <v>6</v>
      </c>
      <c r="F192">
        <v>5</v>
      </c>
      <c r="G192">
        <v>21</v>
      </c>
      <c r="H192">
        <v>25</v>
      </c>
      <c r="I192">
        <f t="shared" si="2"/>
        <v>57</v>
      </c>
    </row>
    <row r="193" spans="1:9" x14ac:dyDescent="0.25">
      <c r="A193" s="4" t="s">
        <v>852</v>
      </c>
      <c r="B193" t="s">
        <v>274</v>
      </c>
      <c r="C193" t="s">
        <v>108</v>
      </c>
      <c r="D193" t="s">
        <v>1229</v>
      </c>
      <c r="E193">
        <v>7</v>
      </c>
      <c r="F193">
        <v>9</v>
      </c>
      <c r="G193">
        <v>21</v>
      </c>
      <c r="H193">
        <v>34</v>
      </c>
      <c r="I193">
        <f t="shared" si="2"/>
        <v>71</v>
      </c>
    </row>
    <row r="194" spans="1:9" x14ac:dyDescent="0.25">
      <c r="A194" s="4" t="s">
        <v>1128</v>
      </c>
      <c r="B194" t="s">
        <v>281</v>
      </c>
      <c r="C194" t="s">
        <v>217</v>
      </c>
      <c r="D194" t="s">
        <v>1228</v>
      </c>
      <c r="E194">
        <v>5</v>
      </c>
      <c r="F194">
        <v>3</v>
      </c>
      <c r="G194">
        <v>18</v>
      </c>
      <c r="H194">
        <v>18</v>
      </c>
      <c r="I194">
        <f t="shared" si="2"/>
        <v>44</v>
      </c>
    </row>
    <row r="195" spans="1:9" x14ac:dyDescent="0.2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9</v>
      </c>
      <c r="G195">
        <v>29</v>
      </c>
      <c r="H195">
        <v>50</v>
      </c>
      <c r="I195">
        <f t="shared" si="2"/>
        <v>98</v>
      </c>
    </row>
    <row r="196" spans="1:9" x14ac:dyDescent="0.25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10</v>
      </c>
      <c r="G196">
        <v>22</v>
      </c>
      <c r="H196">
        <v>31</v>
      </c>
      <c r="I196">
        <f t="shared" ref="I196:I259" si="3">SUM(E196:H196)</f>
        <v>71</v>
      </c>
    </row>
    <row r="197" spans="1:9" x14ac:dyDescent="0.25">
      <c r="A197" s="4" t="s">
        <v>982</v>
      </c>
      <c r="B197" t="s">
        <v>247</v>
      </c>
      <c r="C197" t="s">
        <v>217</v>
      </c>
      <c r="D197" t="s">
        <v>1228</v>
      </c>
      <c r="E197">
        <v>5</v>
      </c>
      <c r="F197">
        <v>7</v>
      </c>
      <c r="G197">
        <v>13</v>
      </c>
      <c r="H197">
        <v>31</v>
      </c>
      <c r="I197">
        <f t="shared" si="3"/>
        <v>56</v>
      </c>
    </row>
    <row r="198" spans="1:9" x14ac:dyDescent="0.25">
      <c r="A198" s="4" t="s">
        <v>1016</v>
      </c>
      <c r="B198" t="s">
        <v>663</v>
      </c>
      <c r="C198" t="s">
        <v>108</v>
      </c>
      <c r="D198" t="s">
        <v>1227</v>
      </c>
      <c r="E198">
        <v>10</v>
      </c>
      <c r="F198">
        <v>10</v>
      </c>
      <c r="G198">
        <v>30</v>
      </c>
      <c r="H198">
        <v>46</v>
      </c>
      <c r="I198">
        <f t="shared" si="3"/>
        <v>96</v>
      </c>
    </row>
    <row r="199" spans="1:9" x14ac:dyDescent="0.25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14</v>
      </c>
      <c r="H199">
        <v>28</v>
      </c>
      <c r="I199">
        <f t="shared" si="3"/>
        <v>51</v>
      </c>
    </row>
    <row r="200" spans="1:9" x14ac:dyDescent="0.2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11</v>
      </c>
      <c r="H200">
        <v>15</v>
      </c>
      <c r="I200">
        <f t="shared" si="3"/>
        <v>35</v>
      </c>
    </row>
    <row r="201" spans="1:9" x14ac:dyDescent="0.25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13</v>
      </c>
      <c r="H201">
        <v>33</v>
      </c>
      <c r="I201">
        <f t="shared" si="3"/>
        <v>56</v>
      </c>
    </row>
    <row r="202" spans="1:9" x14ac:dyDescent="0.2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10</v>
      </c>
      <c r="G202">
        <v>26</v>
      </c>
      <c r="H202">
        <v>40</v>
      </c>
      <c r="I202">
        <f t="shared" si="3"/>
        <v>86</v>
      </c>
    </row>
    <row r="203" spans="1:9" x14ac:dyDescent="0.25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10</v>
      </c>
      <c r="G203">
        <v>28</v>
      </c>
      <c r="H203">
        <v>35</v>
      </c>
      <c r="I203">
        <f t="shared" si="3"/>
        <v>81</v>
      </c>
    </row>
    <row r="204" spans="1:9" x14ac:dyDescent="0.25">
      <c r="A204" s="4" t="s">
        <v>1010</v>
      </c>
      <c r="B204" t="s">
        <v>649</v>
      </c>
      <c r="C204" t="s">
        <v>125</v>
      </c>
      <c r="D204" t="s">
        <v>1226</v>
      </c>
      <c r="E204">
        <v>6</v>
      </c>
      <c r="F204">
        <v>6</v>
      </c>
      <c r="G204">
        <v>17</v>
      </c>
      <c r="H204">
        <v>36</v>
      </c>
      <c r="I204">
        <f t="shared" si="3"/>
        <v>65</v>
      </c>
    </row>
    <row r="205" spans="1:9" x14ac:dyDescent="0.25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9</v>
      </c>
      <c r="G205">
        <v>28</v>
      </c>
      <c r="H205">
        <v>50</v>
      </c>
      <c r="I205">
        <f t="shared" si="3"/>
        <v>97</v>
      </c>
    </row>
    <row r="206" spans="1:9" x14ac:dyDescent="0.25">
      <c r="A206" s="4" t="s">
        <v>950</v>
      </c>
      <c r="B206" t="s">
        <v>504</v>
      </c>
      <c r="C206" t="s">
        <v>503</v>
      </c>
      <c r="D206" t="s">
        <v>1226</v>
      </c>
      <c r="E206">
        <v>4</v>
      </c>
      <c r="F206">
        <v>5</v>
      </c>
      <c r="G206">
        <v>13</v>
      </c>
      <c r="H206">
        <v>23</v>
      </c>
      <c r="I206">
        <f t="shared" si="3"/>
        <v>45</v>
      </c>
    </row>
    <row r="207" spans="1:9" x14ac:dyDescent="0.25">
      <c r="A207" s="4" t="s">
        <v>1194</v>
      </c>
      <c r="B207" t="s">
        <v>602</v>
      </c>
      <c r="C207" t="s">
        <v>601</v>
      </c>
      <c r="D207" t="s">
        <v>1228</v>
      </c>
      <c r="E207">
        <v>10</v>
      </c>
      <c r="F207">
        <v>10</v>
      </c>
      <c r="G207">
        <v>26</v>
      </c>
      <c r="H207">
        <v>41</v>
      </c>
      <c r="I207">
        <f t="shared" si="3"/>
        <v>87</v>
      </c>
    </row>
    <row r="208" spans="1:9" x14ac:dyDescent="0.25">
      <c r="A208" s="4" t="s">
        <v>986</v>
      </c>
      <c r="B208" t="s">
        <v>595</v>
      </c>
      <c r="C208" t="s">
        <v>594</v>
      </c>
      <c r="D208" t="s">
        <v>1226</v>
      </c>
      <c r="E208">
        <v>8</v>
      </c>
      <c r="F208">
        <v>8</v>
      </c>
      <c r="G208">
        <v>25</v>
      </c>
      <c r="H208">
        <v>40</v>
      </c>
      <c r="I208">
        <f t="shared" si="3"/>
        <v>81</v>
      </c>
    </row>
    <row r="209" spans="1:9" x14ac:dyDescent="0.25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9</v>
      </c>
      <c r="G209">
        <v>24</v>
      </c>
      <c r="H209">
        <v>31</v>
      </c>
      <c r="I209">
        <f t="shared" si="3"/>
        <v>72</v>
      </c>
    </row>
    <row r="210" spans="1:9" x14ac:dyDescent="0.25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1</v>
      </c>
      <c r="G210">
        <v>10</v>
      </c>
      <c r="H210">
        <v>24</v>
      </c>
      <c r="I210">
        <f t="shared" si="3"/>
        <v>38</v>
      </c>
    </row>
    <row r="211" spans="1:9" x14ac:dyDescent="0.25">
      <c r="A211" s="4" t="s">
        <v>873</v>
      </c>
      <c r="B211" t="s">
        <v>332</v>
      </c>
      <c r="C211" t="s">
        <v>331</v>
      </c>
      <c r="D211" t="s">
        <v>1228</v>
      </c>
      <c r="E211">
        <v>10</v>
      </c>
      <c r="F211">
        <v>9</v>
      </c>
      <c r="G211">
        <v>30</v>
      </c>
      <c r="H211">
        <v>43</v>
      </c>
      <c r="I211">
        <f t="shared" si="3"/>
        <v>92</v>
      </c>
    </row>
    <row r="212" spans="1:9" x14ac:dyDescent="0.25">
      <c r="A212" s="4" t="s">
        <v>882</v>
      </c>
      <c r="B212" t="s">
        <v>354</v>
      </c>
      <c r="C212" t="s">
        <v>351</v>
      </c>
      <c r="D212" t="s">
        <v>1227</v>
      </c>
      <c r="E212">
        <v>9</v>
      </c>
      <c r="F212">
        <v>8</v>
      </c>
      <c r="G212">
        <v>23</v>
      </c>
      <c r="H212">
        <v>39</v>
      </c>
      <c r="I212">
        <f t="shared" si="3"/>
        <v>79</v>
      </c>
    </row>
    <row r="213" spans="1:9" x14ac:dyDescent="0.25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24</v>
      </c>
      <c r="H213">
        <v>42</v>
      </c>
      <c r="I213">
        <f t="shared" si="3"/>
        <v>84</v>
      </c>
    </row>
    <row r="214" spans="1:9" x14ac:dyDescent="0.25">
      <c r="A214" s="4" t="s">
        <v>1022</v>
      </c>
      <c r="B214" t="s">
        <v>672</v>
      </c>
      <c r="C214" t="s">
        <v>434</v>
      </c>
      <c r="D214" t="s">
        <v>1226</v>
      </c>
      <c r="E214">
        <v>5</v>
      </c>
      <c r="F214">
        <v>4</v>
      </c>
      <c r="G214">
        <v>15</v>
      </c>
      <c r="H214">
        <v>14</v>
      </c>
      <c r="I214">
        <f t="shared" si="3"/>
        <v>38</v>
      </c>
    </row>
    <row r="215" spans="1:9" x14ac:dyDescent="0.25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7</v>
      </c>
      <c r="G215">
        <v>20</v>
      </c>
      <c r="H215">
        <v>33</v>
      </c>
      <c r="I215">
        <f t="shared" si="3"/>
        <v>67</v>
      </c>
    </row>
    <row r="216" spans="1:9" x14ac:dyDescent="0.25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8</v>
      </c>
      <c r="G216">
        <v>30</v>
      </c>
      <c r="H216">
        <v>50</v>
      </c>
      <c r="I216">
        <f t="shared" si="3"/>
        <v>98</v>
      </c>
    </row>
    <row r="217" spans="1:9" x14ac:dyDescent="0.25">
      <c r="A217" s="4" t="s">
        <v>1059</v>
      </c>
      <c r="B217" t="s">
        <v>742</v>
      </c>
      <c r="C217" t="s">
        <v>434</v>
      </c>
      <c r="D217" t="s">
        <v>1228</v>
      </c>
      <c r="E217">
        <v>9</v>
      </c>
      <c r="F217">
        <v>10</v>
      </c>
      <c r="G217">
        <v>30</v>
      </c>
      <c r="H217">
        <v>50</v>
      </c>
      <c r="I217">
        <f t="shared" si="3"/>
        <v>99</v>
      </c>
    </row>
    <row r="218" spans="1:9" x14ac:dyDescent="0.25">
      <c r="A218" s="4" t="s">
        <v>1064</v>
      </c>
      <c r="B218" t="s">
        <v>752</v>
      </c>
      <c r="C218" t="s">
        <v>331</v>
      </c>
      <c r="D218" t="s">
        <v>1229</v>
      </c>
      <c r="E218">
        <v>3</v>
      </c>
      <c r="F218">
        <v>5</v>
      </c>
      <c r="G218">
        <v>10</v>
      </c>
      <c r="H218">
        <v>15</v>
      </c>
      <c r="I218">
        <f t="shared" si="3"/>
        <v>33</v>
      </c>
    </row>
    <row r="219" spans="1:9" x14ac:dyDescent="0.25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8</v>
      </c>
      <c r="G219">
        <v>20</v>
      </c>
      <c r="H219">
        <v>33</v>
      </c>
      <c r="I219">
        <f t="shared" si="3"/>
        <v>68</v>
      </c>
    </row>
    <row r="220" spans="1:9" x14ac:dyDescent="0.2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3</v>
      </c>
      <c r="G220">
        <v>5</v>
      </c>
      <c r="H220">
        <v>9</v>
      </c>
      <c r="I220">
        <f t="shared" si="3"/>
        <v>20</v>
      </c>
    </row>
    <row r="221" spans="1:9" x14ac:dyDescent="0.25">
      <c r="A221" s="4" t="s">
        <v>877</v>
      </c>
      <c r="B221" t="s">
        <v>343</v>
      </c>
      <c r="C221" t="s">
        <v>341</v>
      </c>
      <c r="D221" t="s">
        <v>1228</v>
      </c>
      <c r="E221">
        <v>3</v>
      </c>
      <c r="F221">
        <v>5</v>
      </c>
      <c r="G221">
        <v>12</v>
      </c>
      <c r="H221">
        <v>21</v>
      </c>
      <c r="I221">
        <f t="shared" si="3"/>
        <v>41</v>
      </c>
    </row>
    <row r="222" spans="1:9" x14ac:dyDescent="0.25">
      <c r="A222" s="4" t="s">
        <v>1007</v>
      </c>
      <c r="B222" t="s">
        <v>644</v>
      </c>
      <c r="C222" t="s">
        <v>341</v>
      </c>
      <c r="D222" t="s">
        <v>1227</v>
      </c>
      <c r="E222">
        <v>10</v>
      </c>
      <c r="F222">
        <v>10</v>
      </c>
      <c r="G222">
        <v>30</v>
      </c>
      <c r="H222">
        <v>44</v>
      </c>
      <c r="I222">
        <f t="shared" si="3"/>
        <v>94</v>
      </c>
    </row>
    <row r="223" spans="1:9" x14ac:dyDescent="0.25">
      <c r="A223" s="4" t="s">
        <v>984</v>
      </c>
      <c r="B223" t="s">
        <v>592</v>
      </c>
      <c r="C223" t="s">
        <v>591</v>
      </c>
      <c r="D223" t="s">
        <v>1229</v>
      </c>
      <c r="E223">
        <v>2</v>
      </c>
      <c r="F223">
        <v>4</v>
      </c>
      <c r="G223">
        <v>10</v>
      </c>
      <c r="H223">
        <v>7</v>
      </c>
      <c r="I223">
        <f t="shared" si="3"/>
        <v>23</v>
      </c>
    </row>
    <row r="224" spans="1:9" x14ac:dyDescent="0.25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2</v>
      </c>
      <c r="G224">
        <v>10</v>
      </c>
      <c r="H224">
        <v>24</v>
      </c>
      <c r="I224">
        <f t="shared" si="3"/>
        <v>40</v>
      </c>
    </row>
    <row r="225" spans="1:9" x14ac:dyDescent="0.25">
      <c r="A225" s="4" t="s">
        <v>1006</v>
      </c>
      <c r="B225" t="s">
        <v>642</v>
      </c>
      <c r="C225" t="s">
        <v>643</v>
      </c>
      <c r="D225" t="s">
        <v>1226</v>
      </c>
      <c r="E225">
        <v>8</v>
      </c>
      <c r="F225">
        <v>8</v>
      </c>
      <c r="G225">
        <v>26</v>
      </c>
      <c r="H225">
        <v>42</v>
      </c>
      <c r="I225">
        <f t="shared" si="3"/>
        <v>84</v>
      </c>
    </row>
    <row r="226" spans="1:9" x14ac:dyDescent="0.2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30</v>
      </c>
      <c r="H226">
        <v>49</v>
      </c>
      <c r="I226">
        <f t="shared" si="3"/>
        <v>97</v>
      </c>
    </row>
    <row r="227" spans="1:9" x14ac:dyDescent="0.25">
      <c r="A227" s="4" t="s">
        <v>1123</v>
      </c>
      <c r="B227" t="s">
        <v>259</v>
      </c>
      <c r="C227" t="s">
        <v>256</v>
      </c>
      <c r="D227" t="s">
        <v>1228</v>
      </c>
      <c r="E227">
        <v>4</v>
      </c>
      <c r="F227">
        <v>3</v>
      </c>
      <c r="G227">
        <v>16</v>
      </c>
      <c r="H227">
        <v>19</v>
      </c>
      <c r="I227">
        <f t="shared" si="3"/>
        <v>42</v>
      </c>
    </row>
    <row r="228" spans="1:9" x14ac:dyDescent="0.25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19</v>
      </c>
      <c r="H228">
        <v>16</v>
      </c>
      <c r="I228">
        <f t="shared" si="3"/>
        <v>44</v>
      </c>
    </row>
    <row r="229" spans="1:9" x14ac:dyDescent="0.25">
      <c r="A229" s="4" t="s">
        <v>1082</v>
      </c>
      <c r="B229" t="s">
        <v>65</v>
      </c>
      <c r="C229" t="s">
        <v>64</v>
      </c>
      <c r="D229" t="s">
        <v>1226</v>
      </c>
      <c r="E229">
        <v>8</v>
      </c>
      <c r="F229">
        <v>8</v>
      </c>
      <c r="G229">
        <v>22</v>
      </c>
      <c r="H229">
        <v>47</v>
      </c>
      <c r="I229">
        <f t="shared" si="3"/>
        <v>85</v>
      </c>
    </row>
    <row r="230" spans="1:9" x14ac:dyDescent="0.25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5</v>
      </c>
      <c r="G230">
        <v>25</v>
      </c>
      <c r="H230">
        <v>26</v>
      </c>
      <c r="I230">
        <f t="shared" si="3"/>
        <v>63</v>
      </c>
    </row>
    <row r="231" spans="1:9" x14ac:dyDescent="0.2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50</v>
      </c>
      <c r="I231">
        <f t="shared" si="3"/>
        <v>97</v>
      </c>
    </row>
    <row r="232" spans="1:9" x14ac:dyDescent="0.25">
      <c r="A232" s="4" t="s">
        <v>861</v>
      </c>
      <c r="B232" t="s">
        <v>300</v>
      </c>
      <c r="C232" t="s">
        <v>299</v>
      </c>
      <c r="D232" t="s">
        <v>1227</v>
      </c>
      <c r="E232">
        <v>6</v>
      </c>
      <c r="F232">
        <v>5</v>
      </c>
      <c r="G232">
        <v>18</v>
      </c>
      <c r="H232">
        <v>40</v>
      </c>
      <c r="I232">
        <f t="shared" si="3"/>
        <v>69</v>
      </c>
    </row>
    <row r="233" spans="1:9" x14ac:dyDescent="0.25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6</v>
      </c>
      <c r="G233">
        <v>20</v>
      </c>
      <c r="H233">
        <v>49</v>
      </c>
      <c r="I233">
        <f t="shared" si="3"/>
        <v>83</v>
      </c>
    </row>
    <row r="234" spans="1:9" x14ac:dyDescent="0.25">
      <c r="A234" s="4" t="s">
        <v>1134</v>
      </c>
      <c r="B234" t="s">
        <v>300</v>
      </c>
      <c r="C234" t="s">
        <v>297</v>
      </c>
      <c r="D234" t="s">
        <v>1226</v>
      </c>
      <c r="E234">
        <v>7</v>
      </c>
      <c r="F234">
        <v>9</v>
      </c>
      <c r="G234">
        <v>19</v>
      </c>
      <c r="H234">
        <v>41</v>
      </c>
      <c r="I234">
        <f t="shared" si="3"/>
        <v>76</v>
      </c>
    </row>
    <row r="235" spans="1:9" x14ac:dyDescent="0.25">
      <c r="A235" s="4" t="s">
        <v>1163</v>
      </c>
      <c r="B235" t="s">
        <v>461</v>
      </c>
      <c r="C235" t="s">
        <v>462</v>
      </c>
      <c r="D235" t="s">
        <v>1229</v>
      </c>
      <c r="E235">
        <v>5</v>
      </c>
      <c r="F235">
        <v>6</v>
      </c>
      <c r="G235">
        <v>12</v>
      </c>
      <c r="H235">
        <v>16</v>
      </c>
      <c r="I235">
        <f t="shared" si="3"/>
        <v>39</v>
      </c>
    </row>
    <row r="236" spans="1:9" x14ac:dyDescent="0.25">
      <c r="A236" s="4" t="s">
        <v>987</v>
      </c>
      <c r="B236" t="s">
        <v>597</v>
      </c>
      <c r="C236" t="s">
        <v>596</v>
      </c>
      <c r="D236" t="s">
        <v>1227</v>
      </c>
      <c r="E236">
        <v>9</v>
      </c>
      <c r="F236">
        <v>9</v>
      </c>
      <c r="G236">
        <v>27</v>
      </c>
      <c r="H236">
        <v>41</v>
      </c>
      <c r="I236">
        <f t="shared" si="3"/>
        <v>86</v>
      </c>
    </row>
    <row r="237" spans="1:9" x14ac:dyDescent="0.25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5</v>
      </c>
      <c r="G237">
        <v>14</v>
      </c>
      <c r="H237">
        <v>27</v>
      </c>
      <c r="I237">
        <f t="shared" si="3"/>
        <v>51</v>
      </c>
    </row>
    <row r="238" spans="1:9" x14ac:dyDescent="0.25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25</v>
      </c>
      <c r="H238">
        <v>40</v>
      </c>
      <c r="I238">
        <f t="shared" si="3"/>
        <v>79</v>
      </c>
    </row>
    <row r="239" spans="1:9" x14ac:dyDescent="0.25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5</v>
      </c>
      <c r="G239">
        <v>15</v>
      </c>
      <c r="H239">
        <v>28</v>
      </c>
      <c r="I239">
        <f t="shared" si="3"/>
        <v>54</v>
      </c>
    </row>
    <row r="240" spans="1:9" x14ac:dyDescent="0.25">
      <c r="A240" s="4" t="s">
        <v>993</v>
      </c>
      <c r="B240" t="s">
        <v>611</v>
      </c>
      <c r="C240" t="s">
        <v>614</v>
      </c>
      <c r="D240" t="s">
        <v>1227</v>
      </c>
      <c r="E240">
        <v>5</v>
      </c>
      <c r="F240">
        <v>6</v>
      </c>
      <c r="G240">
        <v>19</v>
      </c>
      <c r="H240">
        <v>22</v>
      </c>
      <c r="I240">
        <f t="shared" si="3"/>
        <v>52</v>
      </c>
    </row>
    <row r="241" spans="1:9" x14ac:dyDescent="0.25">
      <c r="A241" s="4" t="s">
        <v>1098</v>
      </c>
      <c r="B241" t="s">
        <v>138</v>
      </c>
      <c r="C241" t="s">
        <v>135</v>
      </c>
      <c r="D241" t="s">
        <v>1226</v>
      </c>
      <c r="E241">
        <v>10</v>
      </c>
      <c r="F241">
        <v>10</v>
      </c>
      <c r="G241">
        <v>30</v>
      </c>
      <c r="H241">
        <v>50</v>
      </c>
      <c r="I241">
        <f t="shared" si="3"/>
        <v>100</v>
      </c>
    </row>
    <row r="242" spans="1:9" x14ac:dyDescent="0.25">
      <c r="A242" s="4" t="s">
        <v>1203</v>
      </c>
      <c r="B242" t="s">
        <v>652</v>
      </c>
      <c r="C242" t="s">
        <v>653</v>
      </c>
      <c r="D242" t="s">
        <v>1229</v>
      </c>
      <c r="E242">
        <v>4</v>
      </c>
      <c r="F242">
        <v>2</v>
      </c>
      <c r="G242">
        <v>16</v>
      </c>
      <c r="H242">
        <v>27</v>
      </c>
      <c r="I242">
        <f t="shared" si="3"/>
        <v>49</v>
      </c>
    </row>
    <row r="243" spans="1:9" x14ac:dyDescent="0.25">
      <c r="A243" s="4" t="s">
        <v>942</v>
      </c>
      <c r="B243" t="s">
        <v>478</v>
      </c>
      <c r="C243" t="s">
        <v>477</v>
      </c>
      <c r="D243" t="s">
        <v>1228</v>
      </c>
      <c r="E243">
        <v>8</v>
      </c>
      <c r="F243">
        <v>9</v>
      </c>
      <c r="G243">
        <v>27</v>
      </c>
      <c r="H243">
        <v>50</v>
      </c>
      <c r="I243">
        <f t="shared" si="3"/>
        <v>94</v>
      </c>
    </row>
    <row r="244" spans="1:9" x14ac:dyDescent="0.25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4</v>
      </c>
      <c r="G244">
        <v>8</v>
      </c>
      <c r="H244">
        <v>17</v>
      </c>
      <c r="I244">
        <f t="shared" si="3"/>
        <v>33</v>
      </c>
    </row>
    <row r="245" spans="1:9" x14ac:dyDescent="0.2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7</v>
      </c>
      <c r="G245">
        <v>28</v>
      </c>
      <c r="H245">
        <v>41</v>
      </c>
      <c r="I245">
        <f t="shared" si="3"/>
        <v>84</v>
      </c>
    </row>
    <row r="246" spans="1:9" x14ac:dyDescent="0.2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30</v>
      </c>
      <c r="H246">
        <v>43</v>
      </c>
      <c r="I246">
        <f t="shared" si="3"/>
        <v>91</v>
      </c>
    </row>
    <row r="247" spans="1:9" x14ac:dyDescent="0.25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24</v>
      </c>
      <c r="H247">
        <v>43</v>
      </c>
      <c r="I247">
        <f t="shared" si="3"/>
        <v>84</v>
      </c>
    </row>
    <row r="248" spans="1:9" x14ac:dyDescent="0.25">
      <c r="A248" s="4" t="s">
        <v>1141</v>
      </c>
      <c r="B248" t="s">
        <v>322</v>
      </c>
      <c r="C248" t="s">
        <v>319</v>
      </c>
      <c r="D248" t="s">
        <v>1226</v>
      </c>
      <c r="E248">
        <v>8</v>
      </c>
      <c r="F248">
        <v>6</v>
      </c>
      <c r="G248">
        <v>21</v>
      </c>
      <c r="H248">
        <v>32</v>
      </c>
      <c r="I248">
        <f t="shared" si="3"/>
        <v>67</v>
      </c>
    </row>
    <row r="249" spans="1:9" x14ac:dyDescent="0.25">
      <c r="A249" s="4" t="s">
        <v>879</v>
      </c>
      <c r="B249" t="s">
        <v>347</v>
      </c>
      <c r="C249" t="s">
        <v>344</v>
      </c>
      <c r="D249" t="s">
        <v>1229</v>
      </c>
      <c r="E249">
        <v>9</v>
      </c>
      <c r="F249">
        <v>10</v>
      </c>
      <c r="G249">
        <v>28</v>
      </c>
      <c r="H249">
        <v>45</v>
      </c>
      <c r="I249">
        <f t="shared" si="3"/>
        <v>92</v>
      </c>
    </row>
    <row r="250" spans="1:9" x14ac:dyDescent="0.25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8</v>
      </c>
      <c r="G250">
        <v>24</v>
      </c>
      <c r="H250">
        <v>42</v>
      </c>
      <c r="I250">
        <f t="shared" si="3"/>
        <v>82</v>
      </c>
    </row>
    <row r="251" spans="1:9" x14ac:dyDescent="0.2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6</v>
      </c>
      <c r="G251">
        <v>15</v>
      </c>
      <c r="H251">
        <v>13</v>
      </c>
      <c r="I251">
        <f t="shared" si="3"/>
        <v>38</v>
      </c>
    </row>
    <row r="252" spans="1:9" x14ac:dyDescent="0.2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9</v>
      </c>
      <c r="G252">
        <v>28</v>
      </c>
      <c r="H252">
        <v>40</v>
      </c>
      <c r="I252">
        <f t="shared" si="3"/>
        <v>87</v>
      </c>
    </row>
    <row r="253" spans="1:9" x14ac:dyDescent="0.25">
      <c r="A253" s="4" t="s">
        <v>1099</v>
      </c>
      <c r="B253" t="s">
        <v>140</v>
      </c>
      <c r="C253" t="s">
        <v>137</v>
      </c>
      <c r="D253" t="s">
        <v>1229</v>
      </c>
      <c r="E253">
        <v>7</v>
      </c>
      <c r="F253">
        <v>8</v>
      </c>
      <c r="G253">
        <v>18</v>
      </c>
      <c r="H253">
        <v>40</v>
      </c>
      <c r="I253">
        <f t="shared" si="3"/>
        <v>73</v>
      </c>
    </row>
    <row r="254" spans="1:9" x14ac:dyDescent="0.25">
      <c r="A254" s="4" t="s">
        <v>930</v>
      </c>
      <c r="B254" t="s">
        <v>452</v>
      </c>
      <c r="C254" t="s">
        <v>451</v>
      </c>
      <c r="D254" t="s">
        <v>1228</v>
      </c>
      <c r="E254">
        <v>1</v>
      </c>
      <c r="F254">
        <v>2</v>
      </c>
      <c r="G254">
        <v>0</v>
      </c>
      <c r="H254">
        <v>14</v>
      </c>
      <c r="I254">
        <f t="shared" si="3"/>
        <v>17</v>
      </c>
    </row>
    <row r="255" spans="1:9" x14ac:dyDescent="0.2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2</v>
      </c>
      <c r="G255">
        <v>2</v>
      </c>
      <c r="H255">
        <v>12</v>
      </c>
      <c r="I255">
        <f t="shared" si="3"/>
        <v>18</v>
      </c>
    </row>
    <row r="256" spans="1:9" x14ac:dyDescent="0.25">
      <c r="A256" s="4" t="s">
        <v>990</v>
      </c>
      <c r="B256" t="s">
        <v>609</v>
      </c>
      <c r="C256" t="s">
        <v>608</v>
      </c>
      <c r="D256" t="s">
        <v>1229</v>
      </c>
      <c r="E256">
        <v>3</v>
      </c>
      <c r="F256">
        <v>1</v>
      </c>
      <c r="G256">
        <v>10</v>
      </c>
      <c r="H256">
        <v>17</v>
      </c>
      <c r="I256">
        <f t="shared" si="3"/>
        <v>31</v>
      </c>
    </row>
    <row r="257" spans="1:9" x14ac:dyDescent="0.25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23</v>
      </c>
      <c r="H257">
        <v>27</v>
      </c>
      <c r="I257">
        <f t="shared" si="3"/>
        <v>65</v>
      </c>
    </row>
    <row r="258" spans="1:9" x14ac:dyDescent="0.25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9</v>
      </c>
      <c r="G258">
        <v>29</v>
      </c>
      <c r="H258">
        <v>50</v>
      </c>
      <c r="I258">
        <f t="shared" si="3"/>
        <v>98</v>
      </c>
    </row>
    <row r="259" spans="1:9" x14ac:dyDescent="0.25">
      <c r="A259" s="4" t="s">
        <v>1002</v>
      </c>
      <c r="B259" t="s">
        <v>635</v>
      </c>
      <c r="C259" t="s">
        <v>634</v>
      </c>
      <c r="D259" t="s">
        <v>1226</v>
      </c>
      <c r="E259">
        <v>4</v>
      </c>
      <c r="F259">
        <v>4</v>
      </c>
      <c r="G259">
        <v>14</v>
      </c>
      <c r="H259">
        <v>27</v>
      </c>
      <c r="I259">
        <f t="shared" si="3"/>
        <v>49</v>
      </c>
    </row>
    <row r="260" spans="1:9" x14ac:dyDescent="0.2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4</v>
      </c>
      <c r="G260">
        <v>5</v>
      </c>
      <c r="H260">
        <v>5</v>
      </c>
      <c r="I260">
        <f t="shared" ref="I260:I323" si="4">SUM(E260:H260)</f>
        <v>17</v>
      </c>
    </row>
    <row r="261" spans="1:9" x14ac:dyDescent="0.25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27</v>
      </c>
      <c r="H261">
        <v>48</v>
      </c>
      <c r="I261">
        <f t="shared" si="4"/>
        <v>95</v>
      </c>
    </row>
    <row r="262" spans="1:9" x14ac:dyDescent="0.25">
      <c r="A262" s="4" t="s">
        <v>765</v>
      </c>
      <c r="B262" t="s">
        <v>755</v>
      </c>
      <c r="C262" t="s">
        <v>13</v>
      </c>
      <c r="D262" t="s">
        <v>1228</v>
      </c>
      <c r="E262">
        <v>8</v>
      </c>
      <c r="F262">
        <v>9</v>
      </c>
      <c r="G262">
        <v>25</v>
      </c>
      <c r="H262">
        <v>30</v>
      </c>
      <c r="I262">
        <f t="shared" si="4"/>
        <v>72</v>
      </c>
    </row>
    <row r="263" spans="1:9" x14ac:dyDescent="0.25">
      <c r="A263" s="4" t="s">
        <v>770</v>
      </c>
      <c r="B263" t="s">
        <v>32</v>
      </c>
      <c r="C263" t="s">
        <v>13</v>
      </c>
      <c r="D263" t="s">
        <v>1227</v>
      </c>
      <c r="E263">
        <v>10</v>
      </c>
      <c r="F263">
        <v>9</v>
      </c>
      <c r="G263">
        <v>27</v>
      </c>
      <c r="H263">
        <v>50</v>
      </c>
      <c r="I263">
        <f t="shared" si="4"/>
        <v>96</v>
      </c>
    </row>
    <row r="264" spans="1:9" x14ac:dyDescent="0.25">
      <c r="A264" s="4" t="s">
        <v>1076</v>
      </c>
      <c r="B264" t="s">
        <v>49</v>
      </c>
      <c r="C264" t="s">
        <v>13</v>
      </c>
      <c r="D264" t="s">
        <v>1228</v>
      </c>
      <c r="E264">
        <v>7</v>
      </c>
      <c r="F264">
        <v>5</v>
      </c>
      <c r="G264">
        <v>25</v>
      </c>
      <c r="H264">
        <v>26</v>
      </c>
      <c r="I264">
        <f t="shared" si="4"/>
        <v>63</v>
      </c>
    </row>
    <row r="265" spans="1:9" x14ac:dyDescent="0.25">
      <c r="A265" s="4" t="s">
        <v>1108</v>
      </c>
      <c r="B265" t="s">
        <v>179</v>
      </c>
      <c r="C265" t="s">
        <v>13</v>
      </c>
      <c r="D265" t="s">
        <v>1226</v>
      </c>
      <c r="E265">
        <v>7</v>
      </c>
      <c r="F265">
        <v>8</v>
      </c>
      <c r="G265">
        <v>18</v>
      </c>
      <c r="H265">
        <v>45</v>
      </c>
      <c r="I265">
        <f t="shared" si="4"/>
        <v>78</v>
      </c>
    </row>
    <row r="266" spans="1:9" x14ac:dyDescent="0.25">
      <c r="A266" s="4" t="s">
        <v>1127</v>
      </c>
      <c r="B266" t="s">
        <v>269</v>
      </c>
      <c r="C266" t="s">
        <v>13</v>
      </c>
      <c r="D266" t="s">
        <v>1228</v>
      </c>
      <c r="E266">
        <v>9</v>
      </c>
      <c r="F266">
        <v>7</v>
      </c>
      <c r="G266">
        <v>29</v>
      </c>
      <c r="H266">
        <v>43</v>
      </c>
      <c r="I266">
        <f t="shared" si="4"/>
        <v>88</v>
      </c>
    </row>
    <row r="267" spans="1:9" x14ac:dyDescent="0.25">
      <c r="A267" s="4" t="s">
        <v>871</v>
      </c>
      <c r="B267" t="s">
        <v>328</v>
      </c>
      <c r="C267" t="s">
        <v>13</v>
      </c>
      <c r="D267" t="s">
        <v>1229</v>
      </c>
      <c r="E267">
        <v>8</v>
      </c>
      <c r="F267">
        <v>9</v>
      </c>
      <c r="G267">
        <v>27</v>
      </c>
      <c r="H267">
        <v>46</v>
      </c>
      <c r="I267">
        <f t="shared" si="4"/>
        <v>90</v>
      </c>
    </row>
    <row r="268" spans="1:9" x14ac:dyDescent="0.25">
      <c r="A268" s="4" t="s">
        <v>874</v>
      </c>
      <c r="B268" t="s">
        <v>334</v>
      </c>
      <c r="C268" t="s">
        <v>13</v>
      </c>
      <c r="D268" t="s">
        <v>1227</v>
      </c>
      <c r="E268">
        <v>6</v>
      </c>
      <c r="F268">
        <v>6</v>
      </c>
      <c r="G268">
        <v>21</v>
      </c>
      <c r="H268">
        <v>20</v>
      </c>
      <c r="I268">
        <f t="shared" si="4"/>
        <v>53</v>
      </c>
    </row>
    <row r="269" spans="1:9" x14ac:dyDescent="0.25">
      <c r="A269" s="4" t="s">
        <v>905</v>
      </c>
      <c r="B269" t="s">
        <v>406</v>
      </c>
      <c r="C269" t="s">
        <v>13</v>
      </c>
      <c r="D269" t="s">
        <v>1226</v>
      </c>
      <c r="E269">
        <v>6</v>
      </c>
      <c r="F269">
        <v>6</v>
      </c>
      <c r="G269">
        <v>21</v>
      </c>
      <c r="H269">
        <v>40</v>
      </c>
      <c r="I269">
        <f t="shared" si="4"/>
        <v>73</v>
      </c>
    </row>
    <row r="270" spans="1:9" x14ac:dyDescent="0.25">
      <c r="A270" s="4" t="s">
        <v>931</v>
      </c>
      <c r="B270" t="s">
        <v>455</v>
      </c>
      <c r="C270" t="s">
        <v>13</v>
      </c>
      <c r="D270" t="s">
        <v>1229</v>
      </c>
      <c r="E270">
        <v>6</v>
      </c>
      <c r="F270">
        <v>4</v>
      </c>
      <c r="G270">
        <v>20</v>
      </c>
      <c r="H270">
        <v>32</v>
      </c>
      <c r="I270">
        <f t="shared" si="4"/>
        <v>62</v>
      </c>
    </row>
    <row r="271" spans="1:9" x14ac:dyDescent="0.25">
      <c r="A271" s="4" t="s">
        <v>1150</v>
      </c>
      <c r="B271" t="s">
        <v>375</v>
      </c>
      <c r="C271" t="s">
        <v>373</v>
      </c>
      <c r="D271" t="s">
        <v>1228</v>
      </c>
      <c r="E271">
        <v>3</v>
      </c>
      <c r="F271">
        <v>3</v>
      </c>
      <c r="G271">
        <v>5</v>
      </c>
      <c r="H271">
        <v>14</v>
      </c>
      <c r="I271">
        <f t="shared" si="4"/>
        <v>25</v>
      </c>
    </row>
    <row r="272" spans="1:9" x14ac:dyDescent="0.25">
      <c r="A272" s="4" t="s">
        <v>971</v>
      </c>
      <c r="B272" t="s">
        <v>556</v>
      </c>
      <c r="C272" t="s">
        <v>555</v>
      </c>
      <c r="D272" t="s">
        <v>1229</v>
      </c>
      <c r="E272">
        <v>1</v>
      </c>
      <c r="F272">
        <v>3</v>
      </c>
      <c r="G272">
        <v>0</v>
      </c>
      <c r="H272">
        <v>0</v>
      </c>
      <c r="I272">
        <f t="shared" si="4"/>
        <v>4</v>
      </c>
    </row>
    <row r="273" spans="1:9" x14ac:dyDescent="0.25">
      <c r="A273" s="4" t="s">
        <v>937</v>
      </c>
      <c r="B273" t="s">
        <v>470</v>
      </c>
      <c r="C273" t="s">
        <v>469</v>
      </c>
      <c r="D273" t="s">
        <v>1228</v>
      </c>
      <c r="E273">
        <v>10</v>
      </c>
      <c r="F273">
        <v>10</v>
      </c>
      <c r="G273">
        <v>26</v>
      </c>
      <c r="H273">
        <v>50</v>
      </c>
      <c r="I273">
        <f t="shared" si="4"/>
        <v>96</v>
      </c>
    </row>
    <row r="274" spans="1:9" x14ac:dyDescent="0.2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15</v>
      </c>
      <c r="H274">
        <v>22</v>
      </c>
      <c r="I274">
        <f t="shared" si="4"/>
        <v>48</v>
      </c>
    </row>
    <row r="275" spans="1:9" x14ac:dyDescent="0.25">
      <c r="A275" s="4" t="s">
        <v>1183</v>
      </c>
      <c r="B275" t="s">
        <v>560</v>
      </c>
      <c r="C275" t="s">
        <v>559</v>
      </c>
      <c r="D275" t="s">
        <v>1228</v>
      </c>
      <c r="E275">
        <v>6</v>
      </c>
      <c r="F275">
        <v>8</v>
      </c>
      <c r="G275">
        <v>22</v>
      </c>
      <c r="H275">
        <v>27</v>
      </c>
      <c r="I275">
        <f t="shared" si="4"/>
        <v>63</v>
      </c>
    </row>
    <row r="276" spans="1:9" x14ac:dyDescent="0.2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10</v>
      </c>
      <c r="G276">
        <v>25</v>
      </c>
      <c r="H276">
        <v>38</v>
      </c>
      <c r="I276">
        <f t="shared" si="4"/>
        <v>82</v>
      </c>
    </row>
    <row r="277" spans="1:9" x14ac:dyDescent="0.25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10</v>
      </c>
      <c r="G277">
        <v>27</v>
      </c>
      <c r="H277">
        <v>45</v>
      </c>
      <c r="I277">
        <f t="shared" si="4"/>
        <v>92</v>
      </c>
    </row>
    <row r="278" spans="1:9" x14ac:dyDescent="0.2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30</v>
      </c>
      <c r="H278">
        <v>50</v>
      </c>
      <c r="I278">
        <f t="shared" si="4"/>
        <v>99</v>
      </c>
    </row>
    <row r="279" spans="1:9" x14ac:dyDescent="0.25">
      <c r="A279" s="4" t="s">
        <v>1219</v>
      </c>
      <c r="B279" t="s">
        <v>731</v>
      </c>
      <c r="C279" t="s">
        <v>732</v>
      </c>
      <c r="D279" t="s">
        <v>1227</v>
      </c>
      <c r="E279">
        <v>10</v>
      </c>
      <c r="F279">
        <v>8</v>
      </c>
      <c r="G279">
        <v>26</v>
      </c>
      <c r="H279">
        <v>50</v>
      </c>
      <c r="I279">
        <f t="shared" si="4"/>
        <v>94</v>
      </c>
    </row>
    <row r="280" spans="1:9" x14ac:dyDescent="0.2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5</v>
      </c>
      <c r="G280">
        <v>15</v>
      </c>
      <c r="H280">
        <v>29</v>
      </c>
      <c r="I280">
        <f t="shared" si="4"/>
        <v>55</v>
      </c>
    </row>
    <row r="281" spans="1:9" x14ac:dyDescent="0.25">
      <c r="A281" s="4" t="s">
        <v>1095</v>
      </c>
      <c r="B281" t="s">
        <v>120</v>
      </c>
      <c r="C281" t="s">
        <v>117</v>
      </c>
      <c r="D281" t="s">
        <v>1229</v>
      </c>
      <c r="E281">
        <v>6</v>
      </c>
      <c r="F281">
        <v>8</v>
      </c>
      <c r="G281">
        <v>21</v>
      </c>
      <c r="H281">
        <v>38</v>
      </c>
      <c r="I281">
        <f t="shared" si="4"/>
        <v>73</v>
      </c>
    </row>
    <row r="282" spans="1:9" x14ac:dyDescent="0.25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6</v>
      </c>
      <c r="G282">
        <v>10</v>
      </c>
      <c r="H282">
        <v>23</v>
      </c>
      <c r="I282">
        <f t="shared" si="4"/>
        <v>43</v>
      </c>
    </row>
    <row r="283" spans="1:9" x14ac:dyDescent="0.25">
      <c r="A283" s="4" t="s">
        <v>848</v>
      </c>
      <c r="B283" t="s">
        <v>262</v>
      </c>
      <c r="C283" t="s">
        <v>260</v>
      </c>
      <c r="D283" t="s">
        <v>1229</v>
      </c>
      <c r="E283">
        <v>2</v>
      </c>
      <c r="F283">
        <v>4</v>
      </c>
      <c r="G283">
        <v>8</v>
      </c>
      <c r="H283">
        <v>15</v>
      </c>
      <c r="I283">
        <f t="shared" si="4"/>
        <v>29</v>
      </c>
    </row>
    <row r="284" spans="1:9" x14ac:dyDescent="0.25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5</v>
      </c>
      <c r="G284">
        <v>17</v>
      </c>
      <c r="H284">
        <v>29</v>
      </c>
      <c r="I284">
        <f t="shared" si="4"/>
        <v>56</v>
      </c>
    </row>
    <row r="285" spans="1:9" x14ac:dyDescent="0.25">
      <c r="A285" s="4" t="s">
        <v>804</v>
      </c>
      <c r="B285" t="s">
        <v>140</v>
      </c>
      <c r="C285" t="s">
        <v>144</v>
      </c>
      <c r="D285" t="s">
        <v>1227</v>
      </c>
      <c r="E285">
        <v>9</v>
      </c>
      <c r="F285">
        <v>7</v>
      </c>
      <c r="G285">
        <v>26</v>
      </c>
      <c r="H285">
        <v>44</v>
      </c>
      <c r="I285">
        <f t="shared" si="4"/>
        <v>86</v>
      </c>
    </row>
    <row r="286" spans="1:9" x14ac:dyDescent="0.25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30</v>
      </c>
      <c r="H286">
        <v>48</v>
      </c>
      <c r="I286">
        <f t="shared" si="4"/>
        <v>98</v>
      </c>
    </row>
    <row r="287" spans="1:9" x14ac:dyDescent="0.25">
      <c r="A287" s="4" t="s">
        <v>867</v>
      </c>
      <c r="B287" t="s">
        <v>315</v>
      </c>
      <c r="C287" t="s">
        <v>313</v>
      </c>
      <c r="D287" t="s">
        <v>1229</v>
      </c>
      <c r="E287">
        <v>6</v>
      </c>
      <c r="F287">
        <v>7</v>
      </c>
      <c r="G287">
        <v>21</v>
      </c>
      <c r="H287">
        <v>31</v>
      </c>
      <c r="I287">
        <f t="shared" si="4"/>
        <v>65</v>
      </c>
    </row>
    <row r="288" spans="1:9" x14ac:dyDescent="0.25">
      <c r="A288" s="4" t="s">
        <v>829</v>
      </c>
      <c r="B288" t="s">
        <v>213</v>
      </c>
      <c r="C288" t="s">
        <v>209</v>
      </c>
      <c r="D288" t="s">
        <v>1228</v>
      </c>
      <c r="E288">
        <v>9</v>
      </c>
      <c r="F288">
        <v>10</v>
      </c>
      <c r="G288">
        <v>24</v>
      </c>
      <c r="H288">
        <v>39</v>
      </c>
      <c r="I288">
        <f t="shared" si="4"/>
        <v>82</v>
      </c>
    </row>
    <row r="289" spans="1:9" x14ac:dyDescent="0.25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9</v>
      </c>
      <c r="G289">
        <v>26</v>
      </c>
      <c r="H289">
        <v>46</v>
      </c>
      <c r="I289">
        <f t="shared" si="4"/>
        <v>89</v>
      </c>
    </row>
    <row r="290" spans="1:9" x14ac:dyDescent="0.25">
      <c r="A290" s="4" t="s">
        <v>1180</v>
      </c>
      <c r="B290" t="s">
        <v>550</v>
      </c>
      <c r="C290" t="s">
        <v>549</v>
      </c>
      <c r="D290" t="s">
        <v>1229</v>
      </c>
      <c r="E290">
        <v>5</v>
      </c>
      <c r="F290">
        <v>6</v>
      </c>
      <c r="G290">
        <v>19</v>
      </c>
      <c r="H290">
        <v>29</v>
      </c>
      <c r="I290">
        <f t="shared" si="4"/>
        <v>59</v>
      </c>
    </row>
    <row r="291" spans="1:9" x14ac:dyDescent="0.25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27</v>
      </c>
      <c r="H291">
        <v>45</v>
      </c>
      <c r="I291">
        <f t="shared" si="4"/>
        <v>92</v>
      </c>
    </row>
    <row r="292" spans="1:9" x14ac:dyDescent="0.25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16</v>
      </c>
      <c r="H292">
        <v>40</v>
      </c>
      <c r="I292">
        <f t="shared" si="4"/>
        <v>69</v>
      </c>
    </row>
    <row r="293" spans="1:9" x14ac:dyDescent="0.25">
      <c r="A293" s="4" t="s">
        <v>1149</v>
      </c>
      <c r="B293" t="s">
        <v>371</v>
      </c>
      <c r="C293" t="s">
        <v>369</v>
      </c>
      <c r="D293" t="s">
        <v>1228</v>
      </c>
      <c r="E293">
        <v>7</v>
      </c>
      <c r="F293">
        <v>7</v>
      </c>
      <c r="G293">
        <v>18</v>
      </c>
      <c r="H293">
        <v>32</v>
      </c>
      <c r="I293">
        <f t="shared" si="4"/>
        <v>64</v>
      </c>
    </row>
    <row r="294" spans="1:9" x14ac:dyDescent="0.25">
      <c r="A294" s="4" t="s">
        <v>955</v>
      </c>
      <c r="B294" t="s">
        <v>515</v>
      </c>
      <c r="C294" t="s">
        <v>514</v>
      </c>
      <c r="D294" t="s">
        <v>1226</v>
      </c>
      <c r="E294">
        <v>1</v>
      </c>
      <c r="F294">
        <v>1</v>
      </c>
      <c r="G294">
        <v>6</v>
      </c>
      <c r="H294">
        <v>12</v>
      </c>
      <c r="I294">
        <f t="shared" si="4"/>
        <v>20</v>
      </c>
    </row>
    <row r="295" spans="1:9" x14ac:dyDescent="0.25">
      <c r="A295" s="4" t="s">
        <v>1079</v>
      </c>
      <c r="B295" t="s">
        <v>58</v>
      </c>
      <c r="C295" t="s">
        <v>54</v>
      </c>
      <c r="D295" t="s">
        <v>1227</v>
      </c>
      <c r="E295">
        <v>0</v>
      </c>
      <c r="F295">
        <v>1</v>
      </c>
      <c r="G295">
        <v>0</v>
      </c>
      <c r="H295">
        <v>10</v>
      </c>
      <c r="I295">
        <f t="shared" si="4"/>
        <v>11</v>
      </c>
    </row>
    <row r="296" spans="1:9" x14ac:dyDescent="0.25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7</v>
      </c>
      <c r="G296">
        <v>20</v>
      </c>
      <c r="H296">
        <v>21</v>
      </c>
      <c r="I296">
        <f t="shared" si="4"/>
        <v>54</v>
      </c>
    </row>
    <row r="297" spans="1:9" x14ac:dyDescent="0.2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9</v>
      </c>
      <c r="G297">
        <v>30</v>
      </c>
      <c r="H297">
        <v>42</v>
      </c>
      <c r="I297">
        <f t="shared" si="4"/>
        <v>91</v>
      </c>
    </row>
    <row r="298" spans="1:9" x14ac:dyDescent="0.25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5</v>
      </c>
      <c r="G298">
        <v>14</v>
      </c>
      <c r="H298">
        <v>25</v>
      </c>
      <c r="I298">
        <f t="shared" si="4"/>
        <v>49</v>
      </c>
    </row>
    <row r="299" spans="1:9" x14ac:dyDescent="0.25">
      <c r="A299" s="4" t="s">
        <v>966</v>
      </c>
      <c r="B299" t="s">
        <v>536</v>
      </c>
      <c r="C299" t="s">
        <v>535</v>
      </c>
      <c r="D299" t="s">
        <v>1226</v>
      </c>
      <c r="E299">
        <v>10</v>
      </c>
      <c r="F299">
        <v>9</v>
      </c>
      <c r="G299">
        <v>29</v>
      </c>
      <c r="H299">
        <v>49</v>
      </c>
      <c r="I299">
        <f t="shared" si="4"/>
        <v>97</v>
      </c>
    </row>
    <row r="300" spans="1:9" x14ac:dyDescent="0.25">
      <c r="A300" s="4" t="s">
        <v>1164</v>
      </c>
      <c r="B300" t="s">
        <v>464</v>
      </c>
      <c r="C300" t="s">
        <v>463</v>
      </c>
      <c r="D300" t="s">
        <v>1226</v>
      </c>
      <c r="E300">
        <v>6</v>
      </c>
      <c r="F300">
        <v>4</v>
      </c>
      <c r="G300">
        <v>22</v>
      </c>
      <c r="H300">
        <v>37</v>
      </c>
      <c r="I300">
        <f t="shared" si="4"/>
        <v>69</v>
      </c>
    </row>
    <row r="301" spans="1:9" x14ac:dyDescent="0.25">
      <c r="A301" s="4" t="s">
        <v>1175</v>
      </c>
      <c r="B301" t="s">
        <v>123</v>
      </c>
      <c r="C301" t="s">
        <v>537</v>
      </c>
      <c r="D301" t="s">
        <v>1229</v>
      </c>
      <c r="E301">
        <v>5</v>
      </c>
      <c r="F301">
        <v>7</v>
      </c>
      <c r="G301">
        <v>16</v>
      </c>
      <c r="H301">
        <v>21</v>
      </c>
      <c r="I301">
        <f t="shared" si="4"/>
        <v>49</v>
      </c>
    </row>
    <row r="302" spans="1:9" x14ac:dyDescent="0.25">
      <c r="A302" s="4" t="s">
        <v>1014</v>
      </c>
      <c r="B302" t="s">
        <v>659</v>
      </c>
      <c r="C302" t="s">
        <v>660</v>
      </c>
      <c r="D302" t="s">
        <v>1229</v>
      </c>
      <c r="E302">
        <v>5</v>
      </c>
      <c r="F302">
        <v>7</v>
      </c>
      <c r="G302">
        <v>15</v>
      </c>
      <c r="H302">
        <v>17</v>
      </c>
      <c r="I302">
        <f t="shared" si="4"/>
        <v>44</v>
      </c>
    </row>
    <row r="303" spans="1:9" x14ac:dyDescent="0.2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9</v>
      </c>
      <c r="G303">
        <v>24</v>
      </c>
      <c r="H303">
        <v>43</v>
      </c>
      <c r="I303">
        <f t="shared" si="4"/>
        <v>83</v>
      </c>
    </row>
    <row r="304" spans="1:9" x14ac:dyDescent="0.25">
      <c r="A304" s="4" t="s">
        <v>785</v>
      </c>
      <c r="B304" t="s">
        <v>80</v>
      </c>
      <c r="C304" t="s">
        <v>77</v>
      </c>
      <c r="D304" t="s">
        <v>1228</v>
      </c>
      <c r="E304">
        <v>4</v>
      </c>
      <c r="F304">
        <v>5</v>
      </c>
      <c r="G304">
        <v>9</v>
      </c>
      <c r="H304">
        <v>23</v>
      </c>
      <c r="I304">
        <f t="shared" si="4"/>
        <v>41</v>
      </c>
    </row>
    <row r="305" spans="1:9" x14ac:dyDescent="0.25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7</v>
      </c>
      <c r="G305">
        <v>25</v>
      </c>
      <c r="H305">
        <v>48</v>
      </c>
      <c r="I305">
        <f t="shared" si="4"/>
        <v>89</v>
      </c>
    </row>
    <row r="306" spans="1:9" x14ac:dyDescent="0.25">
      <c r="A306" s="4" t="s">
        <v>818</v>
      </c>
      <c r="B306" t="s">
        <v>183</v>
      </c>
      <c r="C306" t="s">
        <v>180</v>
      </c>
      <c r="D306" t="s">
        <v>1226</v>
      </c>
      <c r="E306">
        <v>6</v>
      </c>
      <c r="F306">
        <v>4</v>
      </c>
      <c r="G306">
        <v>21</v>
      </c>
      <c r="H306">
        <v>40</v>
      </c>
      <c r="I306">
        <f t="shared" si="4"/>
        <v>71</v>
      </c>
    </row>
    <row r="307" spans="1:9" x14ac:dyDescent="0.25">
      <c r="A307" s="4" t="s">
        <v>789</v>
      </c>
      <c r="B307" t="s">
        <v>93</v>
      </c>
      <c r="C307" t="s">
        <v>90</v>
      </c>
      <c r="D307" t="s">
        <v>1227</v>
      </c>
      <c r="E307">
        <v>5</v>
      </c>
      <c r="F307">
        <v>7</v>
      </c>
      <c r="G307">
        <v>18</v>
      </c>
      <c r="H307">
        <v>20</v>
      </c>
      <c r="I307">
        <f t="shared" si="4"/>
        <v>50</v>
      </c>
    </row>
    <row r="308" spans="1:9" x14ac:dyDescent="0.25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2</v>
      </c>
      <c r="G308">
        <v>13</v>
      </c>
      <c r="H308">
        <v>21</v>
      </c>
      <c r="I308">
        <f t="shared" si="4"/>
        <v>40</v>
      </c>
    </row>
    <row r="309" spans="1:9" x14ac:dyDescent="0.25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22</v>
      </c>
      <c r="H309">
        <v>33</v>
      </c>
      <c r="I309">
        <f t="shared" si="4"/>
        <v>72</v>
      </c>
    </row>
    <row r="310" spans="1:9" x14ac:dyDescent="0.2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30</v>
      </c>
      <c r="H310">
        <v>41</v>
      </c>
      <c r="I310">
        <f t="shared" si="4"/>
        <v>91</v>
      </c>
    </row>
    <row r="311" spans="1:9" x14ac:dyDescent="0.25">
      <c r="A311" s="4" t="s">
        <v>1154</v>
      </c>
      <c r="B311" t="s">
        <v>394</v>
      </c>
      <c r="C311" t="s">
        <v>392</v>
      </c>
      <c r="D311" t="s">
        <v>1228</v>
      </c>
      <c r="E311">
        <v>7</v>
      </c>
      <c r="F311">
        <v>7</v>
      </c>
      <c r="G311">
        <v>18</v>
      </c>
      <c r="H311">
        <v>35</v>
      </c>
      <c r="I311">
        <f t="shared" si="4"/>
        <v>67</v>
      </c>
    </row>
    <row r="312" spans="1:9" x14ac:dyDescent="0.25">
      <c r="A312" s="4" t="s">
        <v>1158</v>
      </c>
      <c r="B312" t="s">
        <v>203</v>
      </c>
      <c r="C312" t="s">
        <v>428</v>
      </c>
      <c r="D312" t="s">
        <v>1229</v>
      </c>
      <c r="E312">
        <v>4</v>
      </c>
      <c r="F312">
        <v>4</v>
      </c>
      <c r="G312">
        <v>14</v>
      </c>
      <c r="H312">
        <v>24</v>
      </c>
      <c r="I312">
        <f t="shared" si="4"/>
        <v>46</v>
      </c>
    </row>
    <row r="313" spans="1:9" x14ac:dyDescent="0.25">
      <c r="A313" s="4" t="s">
        <v>798</v>
      </c>
      <c r="B313" t="s">
        <v>126</v>
      </c>
      <c r="C313" t="s">
        <v>123</v>
      </c>
      <c r="D313" t="s">
        <v>1228</v>
      </c>
      <c r="E313">
        <v>10</v>
      </c>
      <c r="F313">
        <v>9</v>
      </c>
      <c r="G313">
        <v>30</v>
      </c>
      <c r="H313">
        <v>47</v>
      </c>
      <c r="I313">
        <f t="shared" si="4"/>
        <v>96</v>
      </c>
    </row>
    <row r="314" spans="1:9" x14ac:dyDescent="0.2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12</v>
      </c>
      <c r="H314">
        <v>7</v>
      </c>
      <c r="I314">
        <f t="shared" si="4"/>
        <v>27</v>
      </c>
    </row>
    <row r="315" spans="1:9" x14ac:dyDescent="0.25">
      <c r="A315" s="4" t="s">
        <v>904</v>
      </c>
      <c r="B315" t="s">
        <v>405</v>
      </c>
      <c r="C315" t="s">
        <v>404</v>
      </c>
      <c r="D315" t="s">
        <v>1227</v>
      </c>
      <c r="E315">
        <v>9</v>
      </c>
      <c r="F315">
        <v>9</v>
      </c>
      <c r="G315">
        <v>29</v>
      </c>
      <c r="H315">
        <v>35</v>
      </c>
      <c r="I315">
        <f t="shared" si="4"/>
        <v>82</v>
      </c>
    </row>
    <row r="316" spans="1:9" x14ac:dyDescent="0.25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4</v>
      </c>
      <c r="G316">
        <v>11</v>
      </c>
      <c r="H316">
        <v>16</v>
      </c>
      <c r="I316">
        <f t="shared" si="4"/>
        <v>36</v>
      </c>
    </row>
    <row r="317" spans="1:9" x14ac:dyDescent="0.25">
      <c r="A317" s="4" t="s">
        <v>1118</v>
      </c>
      <c r="B317" t="s">
        <v>240</v>
      </c>
      <c r="C317" t="s">
        <v>237</v>
      </c>
      <c r="D317" t="s">
        <v>1226</v>
      </c>
      <c r="E317">
        <v>7</v>
      </c>
      <c r="F317">
        <v>6</v>
      </c>
      <c r="G317">
        <v>18</v>
      </c>
      <c r="H317">
        <v>32</v>
      </c>
      <c r="I317">
        <f t="shared" si="4"/>
        <v>63</v>
      </c>
    </row>
    <row r="318" spans="1:9" x14ac:dyDescent="0.25">
      <c r="A318" s="4" t="s">
        <v>956</v>
      </c>
      <c r="B318" t="s">
        <v>517</v>
      </c>
      <c r="C318" t="s">
        <v>516</v>
      </c>
      <c r="D318" t="s">
        <v>1226</v>
      </c>
      <c r="E318">
        <v>6</v>
      </c>
      <c r="F318">
        <v>7</v>
      </c>
      <c r="G318">
        <v>17</v>
      </c>
      <c r="H318">
        <v>28</v>
      </c>
      <c r="I318">
        <f t="shared" si="4"/>
        <v>58</v>
      </c>
    </row>
    <row r="319" spans="1:9" x14ac:dyDescent="0.25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9</v>
      </c>
      <c r="H319">
        <v>15</v>
      </c>
      <c r="I319">
        <f t="shared" si="4"/>
        <v>32</v>
      </c>
    </row>
    <row r="320" spans="1:9" x14ac:dyDescent="0.25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3</v>
      </c>
      <c r="G320">
        <v>15</v>
      </c>
      <c r="H320">
        <v>20</v>
      </c>
      <c r="I320">
        <f t="shared" si="4"/>
        <v>43</v>
      </c>
    </row>
    <row r="321" spans="1:9" x14ac:dyDescent="0.25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6</v>
      </c>
      <c r="G321">
        <v>17</v>
      </c>
      <c r="H321">
        <v>36</v>
      </c>
      <c r="I321">
        <f t="shared" si="4"/>
        <v>66</v>
      </c>
    </row>
    <row r="322" spans="1:9" x14ac:dyDescent="0.25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25</v>
      </c>
      <c r="H322">
        <v>33</v>
      </c>
      <c r="I322">
        <f t="shared" si="4"/>
        <v>73</v>
      </c>
    </row>
    <row r="323" spans="1:9" x14ac:dyDescent="0.25">
      <c r="A323" s="4" t="s">
        <v>1054</v>
      </c>
      <c r="B323" t="s">
        <v>735</v>
      </c>
      <c r="C323" t="s">
        <v>736</v>
      </c>
      <c r="D323" t="s">
        <v>1228</v>
      </c>
      <c r="E323">
        <v>2</v>
      </c>
      <c r="F323">
        <v>0</v>
      </c>
      <c r="G323">
        <v>4</v>
      </c>
      <c r="H323">
        <v>14</v>
      </c>
      <c r="I323">
        <f t="shared" si="4"/>
        <v>20</v>
      </c>
    </row>
    <row r="324" spans="1:9" x14ac:dyDescent="0.25">
      <c r="A324" s="4" t="s">
        <v>1208</v>
      </c>
      <c r="B324" t="s">
        <v>673</v>
      </c>
      <c r="C324" t="s">
        <v>674</v>
      </c>
      <c r="D324" t="s">
        <v>1228</v>
      </c>
      <c r="E324">
        <v>5</v>
      </c>
      <c r="F324">
        <v>7</v>
      </c>
      <c r="G324">
        <v>13</v>
      </c>
      <c r="H324">
        <v>34</v>
      </c>
      <c r="I324">
        <f t="shared" ref="I324:I387" si="5">SUM(E324:H324)</f>
        <v>59</v>
      </c>
    </row>
    <row r="325" spans="1:9" x14ac:dyDescent="0.25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7</v>
      </c>
      <c r="G325">
        <v>29</v>
      </c>
      <c r="H325">
        <v>39</v>
      </c>
      <c r="I325">
        <f t="shared" si="5"/>
        <v>84</v>
      </c>
    </row>
    <row r="326" spans="1:9" x14ac:dyDescent="0.25">
      <c r="A326" s="4" t="s">
        <v>1221</v>
      </c>
      <c r="B326" t="s">
        <v>739</v>
      </c>
      <c r="C326" t="s">
        <v>167</v>
      </c>
      <c r="D326" t="s">
        <v>1229</v>
      </c>
      <c r="E326">
        <v>7</v>
      </c>
      <c r="F326">
        <v>7</v>
      </c>
      <c r="G326">
        <v>18</v>
      </c>
      <c r="H326">
        <v>36</v>
      </c>
      <c r="I326">
        <f t="shared" si="5"/>
        <v>68</v>
      </c>
    </row>
    <row r="327" spans="1:9" x14ac:dyDescent="0.25">
      <c r="A327" s="4" t="s">
        <v>1103</v>
      </c>
      <c r="B327" t="s">
        <v>158</v>
      </c>
      <c r="C327" t="s">
        <v>155</v>
      </c>
      <c r="D327" t="s">
        <v>1228</v>
      </c>
      <c r="E327">
        <v>10</v>
      </c>
      <c r="F327">
        <v>9</v>
      </c>
      <c r="G327">
        <v>28</v>
      </c>
      <c r="H327">
        <v>40</v>
      </c>
      <c r="I327">
        <f t="shared" si="5"/>
        <v>87</v>
      </c>
    </row>
    <row r="328" spans="1:9" x14ac:dyDescent="0.25">
      <c r="A328" s="4" t="s">
        <v>1015</v>
      </c>
      <c r="B328" t="s">
        <v>661</v>
      </c>
      <c r="C328" t="s">
        <v>662</v>
      </c>
      <c r="D328" t="s">
        <v>1228</v>
      </c>
      <c r="E328">
        <v>5</v>
      </c>
      <c r="F328">
        <v>3</v>
      </c>
      <c r="G328">
        <v>19</v>
      </c>
      <c r="H328">
        <v>33</v>
      </c>
      <c r="I328">
        <f t="shared" si="5"/>
        <v>60</v>
      </c>
    </row>
    <row r="329" spans="1:9" x14ac:dyDescent="0.25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5</v>
      </c>
      <c r="G329">
        <v>14</v>
      </c>
      <c r="H329">
        <v>18</v>
      </c>
      <c r="I329">
        <f t="shared" si="5"/>
        <v>42</v>
      </c>
    </row>
    <row r="330" spans="1:9" x14ac:dyDescent="0.25">
      <c r="A330" s="4" t="s">
        <v>825</v>
      </c>
      <c r="B330" t="s">
        <v>201</v>
      </c>
      <c r="C330" t="s">
        <v>198</v>
      </c>
      <c r="D330" t="s">
        <v>1228</v>
      </c>
      <c r="E330">
        <v>6</v>
      </c>
      <c r="F330">
        <v>8</v>
      </c>
      <c r="G330">
        <v>17</v>
      </c>
      <c r="H330">
        <v>26</v>
      </c>
      <c r="I330">
        <f t="shared" si="5"/>
        <v>57</v>
      </c>
    </row>
    <row r="331" spans="1:9" x14ac:dyDescent="0.25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6</v>
      </c>
      <c r="H331">
        <v>6</v>
      </c>
      <c r="I331">
        <f t="shared" si="5"/>
        <v>19</v>
      </c>
    </row>
    <row r="332" spans="1:9" x14ac:dyDescent="0.25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5</v>
      </c>
      <c r="G332">
        <v>20</v>
      </c>
      <c r="H332">
        <v>31</v>
      </c>
      <c r="I332">
        <f t="shared" si="5"/>
        <v>63</v>
      </c>
    </row>
    <row r="333" spans="1:9" x14ac:dyDescent="0.25">
      <c r="A333" s="4" t="s">
        <v>870</v>
      </c>
      <c r="B333" t="s">
        <v>326</v>
      </c>
      <c r="C333" t="s">
        <v>57</v>
      </c>
      <c r="D333" t="s">
        <v>1228</v>
      </c>
      <c r="E333">
        <v>8</v>
      </c>
      <c r="F333">
        <v>6</v>
      </c>
      <c r="G333">
        <v>22</v>
      </c>
      <c r="H333">
        <v>50</v>
      </c>
      <c r="I333">
        <f t="shared" si="5"/>
        <v>86</v>
      </c>
    </row>
    <row r="334" spans="1:9" x14ac:dyDescent="0.25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5</v>
      </c>
      <c r="G334">
        <v>18</v>
      </c>
      <c r="H334">
        <v>23</v>
      </c>
      <c r="I334">
        <f t="shared" si="5"/>
        <v>51</v>
      </c>
    </row>
    <row r="335" spans="1:9" x14ac:dyDescent="0.25">
      <c r="A335" s="4" t="s">
        <v>850</v>
      </c>
      <c r="B335" t="s">
        <v>271</v>
      </c>
      <c r="C335" t="s">
        <v>268</v>
      </c>
      <c r="D335" t="s">
        <v>1226</v>
      </c>
      <c r="E335">
        <v>5</v>
      </c>
      <c r="F335">
        <v>6</v>
      </c>
      <c r="G335">
        <v>12</v>
      </c>
      <c r="H335">
        <v>25</v>
      </c>
      <c r="I335">
        <f t="shared" si="5"/>
        <v>48</v>
      </c>
    </row>
    <row r="336" spans="1:9" x14ac:dyDescent="0.25">
      <c r="A336" s="4" t="s">
        <v>1121</v>
      </c>
      <c r="B336" t="s">
        <v>250</v>
      </c>
      <c r="C336" t="s">
        <v>247</v>
      </c>
      <c r="D336" t="s">
        <v>1228</v>
      </c>
      <c r="E336">
        <v>10</v>
      </c>
      <c r="F336">
        <v>10</v>
      </c>
      <c r="G336">
        <v>30</v>
      </c>
      <c r="H336">
        <v>48</v>
      </c>
      <c r="I336">
        <f t="shared" si="5"/>
        <v>98</v>
      </c>
    </row>
    <row r="337" spans="1:9" x14ac:dyDescent="0.25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8</v>
      </c>
      <c r="G337">
        <v>30</v>
      </c>
      <c r="H337">
        <v>50</v>
      </c>
      <c r="I337">
        <f t="shared" si="5"/>
        <v>98</v>
      </c>
    </row>
    <row r="338" spans="1:9" x14ac:dyDescent="0.25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0</v>
      </c>
      <c r="G338">
        <v>5</v>
      </c>
      <c r="H338">
        <v>0</v>
      </c>
      <c r="I338">
        <f t="shared" si="5"/>
        <v>6</v>
      </c>
    </row>
    <row r="339" spans="1:9" x14ac:dyDescent="0.2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8</v>
      </c>
      <c r="G339">
        <v>27</v>
      </c>
      <c r="H339">
        <v>44</v>
      </c>
      <c r="I339">
        <f t="shared" si="5"/>
        <v>89</v>
      </c>
    </row>
    <row r="340" spans="1:9" x14ac:dyDescent="0.25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3</v>
      </c>
      <c r="G340">
        <v>17</v>
      </c>
      <c r="H340">
        <v>35</v>
      </c>
      <c r="I340">
        <f t="shared" si="5"/>
        <v>60</v>
      </c>
    </row>
    <row r="341" spans="1:9" x14ac:dyDescent="0.2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28</v>
      </c>
      <c r="H341">
        <v>50</v>
      </c>
      <c r="I341">
        <f t="shared" si="5"/>
        <v>93</v>
      </c>
    </row>
    <row r="342" spans="1:9" x14ac:dyDescent="0.2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25">
      <c r="A343" s="4" t="s">
        <v>1113</v>
      </c>
      <c r="B343" t="s">
        <v>214</v>
      </c>
      <c r="C343" t="s">
        <v>212</v>
      </c>
      <c r="D343" t="s">
        <v>1226</v>
      </c>
      <c r="E343">
        <v>4</v>
      </c>
      <c r="F343">
        <v>5</v>
      </c>
      <c r="G343">
        <v>9</v>
      </c>
      <c r="H343">
        <v>10</v>
      </c>
      <c r="I343">
        <f t="shared" si="5"/>
        <v>28</v>
      </c>
    </row>
    <row r="344" spans="1:9" x14ac:dyDescent="0.2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3</v>
      </c>
      <c r="G344">
        <v>11</v>
      </c>
      <c r="H344">
        <v>10</v>
      </c>
      <c r="I344">
        <f t="shared" si="5"/>
        <v>28</v>
      </c>
    </row>
    <row r="345" spans="1:9" x14ac:dyDescent="0.2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25</v>
      </c>
      <c r="H345">
        <v>41</v>
      </c>
      <c r="I345">
        <f t="shared" si="5"/>
        <v>85</v>
      </c>
    </row>
    <row r="346" spans="1:9" x14ac:dyDescent="0.25">
      <c r="A346" s="4" t="s">
        <v>869</v>
      </c>
      <c r="B346" t="s">
        <v>325</v>
      </c>
      <c r="C346" t="s">
        <v>323</v>
      </c>
      <c r="D346" t="s">
        <v>1229</v>
      </c>
      <c r="E346">
        <v>4</v>
      </c>
      <c r="F346">
        <v>2</v>
      </c>
      <c r="G346">
        <v>9</v>
      </c>
      <c r="H346">
        <v>26</v>
      </c>
      <c r="I346">
        <f t="shared" si="5"/>
        <v>41</v>
      </c>
    </row>
    <row r="347" spans="1:9" x14ac:dyDescent="0.25">
      <c r="A347" s="4" t="s">
        <v>831</v>
      </c>
      <c r="B347" t="s">
        <v>218</v>
      </c>
      <c r="C347" t="s">
        <v>215</v>
      </c>
      <c r="D347" t="s">
        <v>1226</v>
      </c>
      <c r="E347">
        <v>6</v>
      </c>
      <c r="F347">
        <v>5</v>
      </c>
      <c r="G347">
        <v>14</v>
      </c>
      <c r="H347">
        <v>37</v>
      </c>
      <c r="I347">
        <f t="shared" si="5"/>
        <v>62</v>
      </c>
    </row>
    <row r="348" spans="1:9" x14ac:dyDescent="0.25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10</v>
      </c>
      <c r="G348">
        <v>30</v>
      </c>
      <c r="H348">
        <v>48</v>
      </c>
      <c r="I348">
        <f t="shared" si="5"/>
        <v>98</v>
      </c>
    </row>
    <row r="349" spans="1:9" x14ac:dyDescent="0.2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5</v>
      </c>
      <c r="G349">
        <v>20</v>
      </c>
      <c r="H349">
        <v>25</v>
      </c>
      <c r="I349">
        <f t="shared" si="5"/>
        <v>56</v>
      </c>
    </row>
    <row r="350" spans="1:9" x14ac:dyDescent="0.25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8</v>
      </c>
      <c r="G350">
        <v>18</v>
      </c>
      <c r="H350">
        <v>39</v>
      </c>
      <c r="I350">
        <f t="shared" si="5"/>
        <v>71</v>
      </c>
    </row>
    <row r="351" spans="1:9" x14ac:dyDescent="0.25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30</v>
      </c>
      <c r="H351">
        <v>50</v>
      </c>
      <c r="I351">
        <f t="shared" si="5"/>
        <v>100</v>
      </c>
    </row>
    <row r="352" spans="1:9" x14ac:dyDescent="0.25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3</v>
      </c>
      <c r="G352">
        <v>2</v>
      </c>
      <c r="H352">
        <v>1</v>
      </c>
      <c r="I352">
        <f t="shared" si="5"/>
        <v>7</v>
      </c>
    </row>
    <row r="353" spans="1:9" x14ac:dyDescent="0.25">
      <c r="A353" s="4" t="s">
        <v>1135</v>
      </c>
      <c r="B353" t="s">
        <v>0</v>
      </c>
      <c r="C353" t="s">
        <v>28</v>
      </c>
      <c r="D353" t="s">
        <v>1229</v>
      </c>
      <c r="E353">
        <v>9</v>
      </c>
      <c r="F353">
        <v>8</v>
      </c>
      <c r="G353">
        <v>30</v>
      </c>
      <c r="H353">
        <v>41</v>
      </c>
      <c r="I353">
        <f t="shared" si="5"/>
        <v>88</v>
      </c>
    </row>
    <row r="354" spans="1:9" x14ac:dyDescent="0.25">
      <c r="A354" s="4" t="s">
        <v>1195</v>
      </c>
      <c r="B354" t="s">
        <v>603</v>
      </c>
      <c r="C354" t="s">
        <v>602</v>
      </c>
      <c r="D354" t="s">
        <v>1229</v>
      </c>
      <c r="E354">
        <v>10</v>
      </c>
      <c r="F354">
        <v>10</v>
      </c>
      <c r="G354">
        <v>28</v>
      </c>
      <c r="H354">
        <v>46</v>
      </c>
      <c r="I354">
        <f t="shared" si="5"/>
        <v>94</v>
      </c>
    </row>
    <row r="355" spans="1:9" x14ac:dyDescent="0.25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8</v>
      </c>
      <c r="G355">
        <v>22</v>
      </c>
      <c r="H355">
        <v>41</v>
      </c>
      <c r="I355">
        <f t="shared" si="5"/>
        <v>79</v>
      </c>
    </row>
    <row r="356" spans="1:9" x14ac:dyDescent="0.25">
      <c r="A356" s="4" t="s">
        <v>999</v>
      </c>
      <c r="B356" t="s">
        <v>627</v>
      </c>
      <c r="C356" t="s">
        <v>626</v>
      </c>
      <c r="D356" t="s">
        <v>1228</v>
      </c>
      <c r="E356">
        <v>1</v>
      </c>
      <c r="F356">
        <v>0</v>
      </c>
      <c r="G356">
        <v>0</v>
      </c>
      <c r="H356">
        <v>7</v>
      </c>
      <c r="I356">
        <f t="shared" si="5"/>
        <v>8</v>
      </c>
    </row>
    <row r="357" spans="1:9" x14ac:dyDescent="0.25">
      <c r="A357" s="4" t="s">
        <v>944</v>
      </c>
      <c r="B357" t="s">
        <v>486</v>
      </c>
      <c r="C357" t="s">
        <v>485</v>
      </c>
      <c r="D357" t="s">
        <v>1226</v>
      </c>
      <c r="E357">
        <v>5</v>
      </c>
      <c r="F357">
        <v>5</v>
      </c>
      <c r="G357">
        <v>14</v>
      </c>
      <c r="H357">
        <v>29</v>
      </c>
      <c r="I357">
        <f t="shared" si="5"/>
        <v>53</v>
      </c>
    </row>
    <row r="358" spans="1:9" x14ac:dyDescent="0.25">
      <c r="A358" s="4" t="s">
        <v>1144</v>
      </c>
      <c r="B358" t="s">
        <v>336</v>
      </c>
      <c r="C358" t="s">
        <v>333</v>
      </c>
      <c r="D358" t="s">
        <v>1226</v>
      </c>
      <c r="E358">
        <v>5</v>
      </c>
      <c r="F358">
        <v>6</v>
      </c>
      <c r="G358">
        <v>14</v>
      </c>
      <c r="H358">
        <v>21</v>
      </c>
      <c r="I358">
        <f t="shared" si="5"/>
        <v>46</v>
      </c>
    </row>
    <row r="359" spans="1:9" x14ac:dyDescent="0.25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8</v>
      </c>
      <c r="G359">
        <v>30</v>
      </c>
      <c r="H359">
        <v>39</v>
      </c>
      <c r="I359">
        <f t="shared" si="5"/>
        <v>86</v>
      </c>
    </row>
    <row r="360" spans="1:9" x14ac:dyDescent="0.25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21</v>
      </c>
      <c r="H360">
        <v>30</v>
      </c>
      <c r="I360">
        <f t="shared" si="5"/>
        <v>63</v>
      </c>
    </row>
    <row r="361" spans="1:9" x14ac:dyDescent="0.25">
      <c r="A361" s="4" t="s">
        <v>899</v>
      </c>
      <c r="B361" t="s">
        <v>396</v>
      </c>
      <c r="C361" t="s">
        <v>393</v>
      </c>
      <c r="D361" t="s">
        <v>1228</v>
      </c>
      <c r="E361">
        <v>6</v>
      </c>
      <c r="F361">
        <v>6</v>
      </c>
      <c r="G361">
        <v>15</v>
      </c>
      <c r="H361">
        <v>20</v>
      </c>
      <c r="I361">
        <f t="shared" si="5"/>
        <v>47</v>
      </c>
    </row>
    <row r="362" spans="1:9" x14ac:dyDescent="0.25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7</v>
      </c>
      <c r="G362">
        <v>24</v>
      </c>
      <c r="H362">
        <v>36</v>
      </c>
      <c r="I362">
        <f t="shared" si="5"/>
        <v>74</v>
      </c>
    </row>
    <row r="363" spans="1:9" x14ac:dyDescent="0.25">
      <c r="A363" s="4" t="s">
        <v>860</v>
      </c>
      <c r="B363" t="s">
        <v>294</v>
      </c>
      <c r="C363" t="s">
        <v>292</v>
      </c>
      <c r="D363" t="s">
        <v>1226</v>
      </c>
      <c r="E363">
        <v>6</v>
      </c>
      <c r="F363">
        <v>4</v>
      </c>
      <c r="G363">
        <v>14</v>
      </c>
      <c r="H363">
        <v>25</v>
      </c>
      <c r="I363">
        <f t="shared" si="5"/>
        <v>49</v>
      </c>
    </row>
    <row r="364" spans="1:9" x14ac:dyDescent="0.25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5</v>
      </c>
      <c r="G364">
        <v>16</v>
      </c>
      <c r="H364">
        <v>21</v>
      </c>
      <c r="I364">
        <f t="shared" si="5"/>
        <v>48</v>
      </c>
    </row>
    <row r="365" spans="1:9" x14ac:dyDescent="0.25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1</v>
      </c>
      <c r="G365">
        <v>7</v>
      </c>
      <c r="H365">
        <v>10</v>
      </c>
      <c r="I365">
        <f t="shared" si="5"/>
        <v>19</v>
      </c>
    </row>
    <row r="366" spans="1:9" x14ac:dyDescent="0.25">
      <c r="A366" s="4" t="s">
        <v>778</v>
      </c>
      <c r="B366" t="s">
        <v>60</v>
      </c>
      <c r="C366" t="s">
        <v>56</v>
      </c>
      <c r="D366" t="s">
        <v>1229</v>
      </c>
      <c r="E366">
        <v>8</v>
      </c>
      <c r="F366">
        <v>10</v>
      </c>
      <c r="G366">
        <v>20</v>
      </c>
      <c r="H366">
        <v>39</v>
      </c>
      <c r="I366">
        <f t="shared" si="5"/>
        <v>77</v>
      </c>
    </row>
    <row r="367" spans="1:9" x14ac:dyDescent="0.25">
      <c r="A367" s="4" t="s">
        <v>1003</v>
      </c>
      <c r="B367" t="s">
        <v>5</v>
      </c>
      <c r="C367" t="s">
        <v>627</v>
      </c>
      <c r="D367" t="s">
        <v>1228</v>
      </c>
      <c r="E367">
        <v>4</v>
      </c>
      <c r="F367">
        <v>4</v>
      </c>
      <c r="G367">
        <v>14</v>
      </c>
      <c r="H367">
        <v>18</v>
      </c>
      <c r="I367">
        <f t="shared" si="5"/>
        <v>40</v>
      </c>
    </row>
    <row r="368" spans="1:9" x14ac:dyDescent="0.2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3</v>
      </c>
      <c r="G368">
        <v>7</v>
      </c>
      <c r="H368">
        <v>1</v>
      </c>
      <c r="I368">
        <f t="shared" si="5"/>
        <v>13</v>
      </c>
    </row>
    <row r="369" spans="1:9" x14ac:dyDescent="0.25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9</v>
      </c>
      <c r="H369">
        <v>11</v>
      </c>
      <c r="I369">
        <f t="shared" si="5"/>
        <v>28</v>
      </c>
    </row>
    <row r="370" spans="1:9" x14ac:dyDescent="0.25">
      <c r="A370" s="4" t="s">
        <v>807</v>
      </c>
      <c r="B370" t="s">
        <v>150</v>
      </c>
      <c r="C370" t="s">
        <v>147</v>
      </c>
      <c r="D370" t="s">
        <v>1228</v>
      </c>
      <c r="E370">
        <v>6</v>
      </c>
      <c r="F370">
        <v>8</v>
      </c>
      <c r="G370">
        <v>17</v>
      </c>
      <c r="H370">
        <v>32</v>
      </c>
      <c r="I370">
        <f t="shared" si="5"/>
        <v>63</v>
      </c>
    </row>
    <row r="371" spans="1:9" x14ac:dyDescent="0.25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9</v>
      </c>
      <c r="G371">
        <v>24</v>
      </c>
      <c r="H371">
        <v>25</v>
      </c>
      <c r="I371">
        <f t="shared" si="5"/>
        <v>65</v>
      </c>
    </row>
    <row r="372" spans="1:9" x14ac:dyDescent="0.2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24</v>
      </c>
      <c r="H372">
        <v>42</v>
      </c>
      <c r="I372">
        <f t="shared" si="5"/>
        <v>82</v>
      </c>
    </row>
    <row r="373" spans="1:9" x14ac:dyDescent="0.25">
      <c r="A373" s="4" t="s">
        <v>1137</v>
      </c>
      <c r="B373" t="s">
        <v>309</v>
      </c>
      <c r="C373" t="s">
        <v>308</v>
      </c>
      <c r="D373" t="s">
        <v>1229</v>
      </c>
      <c r="E373">
        <v>6</v>
      </c>
      <c r="F373">
        <v>8</v>
      </c>
      <c r="G373">
        <v>17</v>
      </c>
      <c r="H373">
        <v>39</v>
      </c>
      <c r="I373">
        <f t="shared" si="5"/>
        <v>70</v>
      </c>
    </row>
    <row r="374" spans="1:9" x14ac:dyDescent="0.25">
      <c r="A374" s="4" t="s">
        <v>914</v>
      </c>
      <c r="B374" t="s">
        <v>423</v>
      </c>
      <c r="C374" t="s">
        <v>422</v>
      </c>
      <c r="D374" t="s">
        <v>1229</v>
      </c>
      <c r="E374">
        <v>6</v>
      </c>
      <c r="F374">
        <v>4</v>
      </c>
      <c r="G374">
        <v>19</v>
      </c>
      <c r="H374">
        <v>27</v>
      </c>
      <c r="I374">
        <f t="shared" si="5"/>
        <v>56</v>
      </c>
    </row>
    <row r="375" spans="1:9" x14ac:dyDescent="0.2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29</v>
      </c>
      <c r="H375">
        <v>50</v>
      </c>
      <c r="I375">
        <f t="shared" si="5"/>
        <v>99</v>
      </c>
    </row>
    <row r="376" spans="1:9" x14ac:dyDescent="0.25">
      <c r="A376" s="4" t="s">
        <v>763</v>
      </c>
      <c r="B376" t="s">
        <v>7</v>
      </c>
      <c r="C376" t="s">
        <v>6</v>
      </c>
      <c r="D376" t="s">
        <v>1229</v>
      </c>
      <c r="E376">
        <v>4</v>
      </c>
      <c r="F376">
        <v>5</v>
      </c>
      <c r="G376">
        <v>13</v>
      </c>
      <c r="H376">
        <v>10</v>
      </c>
      <c r="I376">
        <f t="shared" si="5"/>
        <v>32</v>
      </c>
    </row>
    <row r="377" spans="1:9" x14ac:dyDescent="0.2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8</v>
      </c>
      <c r="G377">
        <v>30</v>
      </c>
      <c r="H377">
        <v>37</v>
      </c>
      <c r="I377">
        <f t="shared" si="5"/>
        <v>84</v>
      </c>
    </row>
    <row r="378" spans="1:9" x14ac:dyDescent="0.25">
      <c r="A378" s="4" t="s">
        <v>970</v>
      </c>
      <c r="B378" t="s">
        <v>552</v>
      </c>
      <c r="C378" t="s">
        <v>551</v>
      </c>
      <c r="D378" t="s">
        <v>1226</v>
      </c>
      <c r="E378">
        <v>5</v>
      </c>
      <c r="F378">
        <v>3</v>
      </c>
      <c r="G378">
        <v>11</v>
      </c>
      <c r="H378">
        <v>32</v>
      </c>
      <c r="I378">
        <f t="shared" si="5"/>
        <v>51</v>
      </c>
    </row>
    <row r="379" spans="1:9" x14ac:dyDescent="0.25">
      <c r="A379" s="4" t="s">
        <v>1166</v>
      </c>
      <c r="B379" t="s">
        <v>480</v>
      </c>
      <c r="C379" t="s">
        <v>479</v>
      </c>
      <c r="D379" t="s">
        <v>1228</v>
      </c>
      <c r="E379">
        <v>5</v>
      </c>
      <c r="F379">
        <v>3</v>
      </c>
      <c r="G379">
        <v>12</v>
      </c>
      <c r="H379">
        <v>29</v>
      </c>
      <c r="I379">
        <f t="shared" si="5"/>
        <v>49</v>
      </c>
    </row>
    <row r="380" spans="1:9" x14ac:dyDescent="0.25">
      <c r="A380" s="4" t="s">
        <v>1000</v>
      </c>
      <c r="B380" t="s">
        <v>629</v>
      </c>
      <c r="C380" t="s">
        <v>628</v>
      </c>
      <c r="D380" t="s">
        <v>1228</v>
      </c>
      <c r="E380">
        <v>5</v>
      </c>
      <c r="F380">
        <v>7</v>
      </c>
      <c r="G380">
        <v>14</v>
      </c>
      <c r="H380">
        <v>22</v>
      </c>
      <c r="I380">
        <f t="shared" si="5"/>
        <v>48</v>
      </c>
    </row>
    <row r="381" spans="1:9" x14ac:dyDescent="0.25">
      <c r="A381" s="4" t="s">
        <v>991</v>
      </c>
      <c r="B381" t="s">
        <v>611</v>
      </c>
      <c r="C381" t="s">
        <v>610</v>
      </c>
      <c r="D381" t="s">
        <v>1228</v>
      </c>
      <c r="E381">
        <v>4</v>
      </c>
      <c r="F381">
        <v>2</v>
      </c>
      <c r="G381">
        <v>8</v>
      </c>
      <c r="H381">
        <v>16</v>
      </c>
      <c r="I381">
        <f t="shared" si="5"/>
        <v>30</v>
      </c>
    </row>
    <row r="382" spans="1:9" x14ac:dyDescent="0.25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10</v>
      </c>
      <c r="G382">
        <v>23</v>
      </c>
      <c r="H382">
        <v>36</v>
      </c>
      <c r="I382">
        <f t="shared" si="5"/>
        <v>77</v>
      </c>
    </row>
    <row r="383" spans="1:9" x14ac:dyDescent="0.25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10</v>
      </c>
      <c r="H383">
        <v>6</v>
      </c>
      <c r="I383">
        <f t="shared" si="5"/>
        <v>21</v>
      </c>
    </row>
    <row r="384" spans="1:9" x14ac:dyDescent="0.25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9</v>
      </c>
      <c r="G384">
        <v>23</v>
      </c>
      <c r="H384">
        <v>50</v>
      </c>
      <c r="I384">
        <f t="shared" si="5"/>
        <v>91</v>
      </c>
    </row>
    <row r="385" spans="1:9" x14ac:dyDescent="0.2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8</v>
      </c>
      <c r="G385">
        <v>17</v>
      </c>
      <c r="H385">
        <v>27</v>
      </c>
      <c r="I385">
        <f t="shared" si="5"/>
        <v>59</v>
      </c>
    </row>
    <row r="386" spans="1:9" x14ac:dyDescent="0.25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11</v>
      </c>
      <c r="H386">
        <v>8</v>
      </c>
      <c r="I386">
        <f t="shared" si="5"/>
        <v>25</v>
      </c>
    </row>
    <row r="387" spans="1:9" x14ac:dyDescent="0.25">
      <c r="A387" s="4" t="s">
        <v>1189</v>
      </c>
      <c r="B387" t="s">
        <v>581</v>
      </c>
      <c r="C387" t="s">
        <v>149</v>
      </c>
      <c r="D387" t="s">
        <v>1228</v>
      </c>
      <c r="E387">
        <v>6</v>
      </c>
      <c r="F387">
        <v>5</v>
      </c>
      <c r="G387">
        <v>19</v>
      </c>
      <c r="H387">
        <v>29</v>
      </c>
      <c r="I387">
        <f t="shared" si="5"/>
        <v>59</v>
      </c>
    </row>
    <row r="388" spans="1:9" x14ac:dyDescent="0.25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4</v>
      </c>
      <c r="G388">
        <v>19</v>
      </c>
      <c r="H388">
        <v>29</v>
      </c>
      <c r="I388">
        <f t="shared" ref="I388:I451" si="6">SUM(E388:H388)</f>
        <v>58</v>
      </c>
    </row>
    <row r="389" spans="1:9" x14ac:dyDescent="0.25">
      <c r="A389" s="4" t="s">
        <v>1039</v>
      </c>
      <c r="B389" t="s">
        <v>701</v>
      </c>
      <c r="C389" t="s">
        <v>149</v>
      </c>
      <c r="D389" t="s">
        <v>1226</v>
      </c>
      <c r="E389">
        <v>5</v>
      </c>
      <c r="F389">
        <v>6</v>
      </c>
      <c r="G389">
        <v>14</v>
      </c>
      <c r="H389">
        <v>21</v>
      </c>
      <c r="I389">
        <f t="shared" si="6"/>
        <v>46</v>
      </c>
    </row>
    <row r="390" spans="1:9" x14ac:dyDescent="0.25">
      <c r="A390" s="4" t="s">
        <v>1055</v>
      </c>
      <c r="B390" t="s">
        <v>737</v>
      </c>
      <c r="C390" t="s">
        <v>700</v>
      </c>
      <c r="D390" t="s">
        <v>1228</v>
      </c>
      <c r="E390">
        <v>8</v>
      </c>
      <c r="F390">
        <v>10</v>
      </c>
      <c r="G390">
        <v>27</v>
      </c>
      <c r="H390">
        <v>33</v>
      </c>
      <c r="I390">
        <f t="shared" si="6"/>
        <v>78</v>
      </c>
    </row>
    <row r="391" spans="1:9" x14ac:dyDescent="0.25">
      <c r="A391" s="4" t="s">
        <v>1094</v>
      </c>
      <c r="B391" t="s">
        <v>115</v>
      </c>
      <c r="C391" t="s">
        <v>114</v>
      </c>
      <c r="D391" t="s">
        <v>1228</v>
      </c>
      <c r="E391">
        <v>8</v>
      </c>
      <c r="F391">
        <v>10</v>
      </c>
      <c r="G391">
        <v>28</v>
      </c>
      <c r="H391">
        <v>41</v>
      </c>
      <c r="I391">
        <f t="shared" si="6"/>
        <v>87</v>
      </c>
    </row>
    <row r="392" spans="1:9" x14ac:dyDescent="0.2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10</v>
      </c>
      <c r="G392">
        <v>27</v>
      </c>
      <c r="H392">
        <v>50</v>
      </c>
      <c r="I392">
        <f t="shared" si="6"/>
        <v>97</v>
      </c>
    </row>
    <row r="393" spans="1:9" x14ac:dyDescent="0.25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4</v>
      </c>
      <c r="G393">
        <v>9</v>
      </c>
      <c r="H393">
        <v>21</v>
      </c>
      <c r="I393">
        <f t="shared" si="6"/>
        <v>38</v>
      </c>
    </row>
    <row r="394" spans="1:9" x14ac:dyDescent="0.25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30</v>
      </c>
      <c r="H394">
        <v>46</v>
      </c>
      <c r="I394">
        <f t="shared" si="6"/>
        <v>96</v>
      </c>
    </row>
    <row r="395" spans="1:9" x14ac:dyDescent="0.2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25">
      <c r="A396" s="4" t="s">
        <v>964</v>
      </c>
      <c r="B396" t="s">
        <v>532</v>
      </c>
      <c r="C396" t="s">
        <v>531</v>
      </c>
      <c r="D396" t="s">
        <v>1226</v>
      </c>
      <c r="E396">
        <v>7</v>
      </c>
      <c r="F396">
        <v>6</v>
      </c>
      <c r="G396">
        <v>19</v>
      </c>
      <c r="H396">
        <v>28</v>
      </c>
      <c r="I396">
        <f t="shared" si="6"/>
        <v>60</v>
      </c>
    </row>
    <row r="397" spans="1:9" x14ac:dyDescent="0.2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27</v>
      </c>
      <c r="H397">
        <v>46</v>
      </c>
      <c r="I397">
        <f t="shared" si="6"/>
        <v>92</v>
      </c>
    </row>
    <row r="398" spans="1:9" x14ac:dyDescent="0.25">
      <c r="A398" s="4" t="s">
        <v>1093</v>
      </c>
      <c r="B398" t="s">
        <v>111</v>
      </c>
      <c r="C398" t="s">
        <v>105</v>
      </c>
      <c r="D398" t="s">
        <v>1229</v>
      </c>
      <c r="E398">
        <v>10</v>
      </c>
      <c r="F398">
        <v>8</v>
      </c>
      <c r="G398">
        <v>28</v>
      </c>
      <c r="H398">
        <v>50</v>
      </c>
      <c r="I398">
        <f t="shared" si="6"/>
        <v>96</v>
      </c>
    </row>
    <row r="399" spans="1:9" x14ac:dyDescent="0.25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0</v>
      </c>
      <c r="G399">
        <v>6</v>
      </c>
      <c r="H399">
        <v>2</v>
      </c>
      <c r="I399">
        <f t="shared" si="6"/>
        <v>10</v>
      </c>
    </row>
    <row r="400" spans="1:9" x14ac:dyDescent="0.25">
      <c r="A400" s="4" t="s">
        <v>1139</v>
      </c>
      <c r="B400" t="s">
        <v>317</v>
      </c>
      <c r="C400" t="s">
        <v>194</v>
      </c>
      <c r="D400" t="s">
        <v>1226</v>
      </c>
      <c r="E400">
        <v>3</v>
      </c>
      <c r="F400">
        <v>1</v>
      </c>
      <c r="G400">
        <v>7</v>
      </c>
      <c r="H400">
        <v>5</v>
      </c>
      <c r="I400">
        <f t="shared" si="6"/>
        <v>16</v>
      </c>
    </row>
    <row r="401" spans="1:9" x14ac:dyDescent="0.25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4</v>
      </c>
      <c r="G401">
        <v>11</v>
      </c>
      <c r="H401">
        <v>9</v>
      </c>
      <c r="I401">
        <f t="shared" si="6"/>
        <v>27</v>
      </c>
    </row>
    <row r="402" spans="1:9" x14ac:dyDescent="0.25">
      <c r="A402" s="4" t="s">
        <v>786</v>
      </c>
      <c r="B402" t="s">
        <v>85</v>
      </c>
      <c r="C402" t="s">
        <v>82</v>
      </c>
      <c r="D402" t="s">
        <v>1228</v>
      </c>
      <c r="E402">
        <v>5</v>
      </c>
      <c r="F402">
        <v>3</v>
      </c>
      <c r="G402">
        <v>17</v>
      </c>
      <c r="H402">
        <v>32</v>
      </c>
      <c r="I402">
        <f t="shared" si="6"/>
        <v>57</v>
      </c>
    </row>
    <row r="403" spans="1:9" x14ac:dyDescent="0.25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42</v>
      </c>
      <c r="I403">
        <f t="shared" si="6"/>
        <v>92</v>
      </c>
    </row>
    <row r="404" spans="1:9" x14ac:dyDescent="0.2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27</v>
      </c>
      <c r="H404">
        <v>50</v>
      </c>
      <c r="I404">
        <f t="shared" si="6"/>
        <v>97</v>
      </c>
    </row>
    <row r="405" spans="1:9" x14ac:dyDescent="0.25">
      <c r="A405" s="4" t="s">
        <v>1048</v>
      </c>
      <c r="B405" t="s">
        <v>718</v>
      </c>
      <c r="C405" t="s">
        <v>222</v>
      </c>
      <c r="D405" t="s">
        <v>1229</v>
      </c>
      <c r="E405">
        <v>5</v>
      </c>
      <c r="F405">
        <v>6</v>
      </c>
      <c r="G405">
        <v>13</v>
      </c>
      <c r="H405">
        <v>35</v>
      </c>
      <c r="I405">
        <f t="shared" si="6"/>
        <v>59</v>
      </c>
    </row>
    <row r="406" spans="1:9" x14ac:dyDescent="0.25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10</v>
      </c>
      <c r="G406">
        <v>30</v>
      </c>
      <c r="H406">
        <v>44</v>
      </c>
      <c r="I406">
        <f t="shared" si="6"/>
        <v>94</v>
      </c>
    </row>
    <row r="407" spans="1:9" x14ac:dyDescent="0.25">
      <c r="A407" s="4" t="s">
        <v>1124</v>
      </c>
      <c r="B407" t="s">
        <v>263</v>
      </c>
      <c r="C407" t="s">
        <v>261</v>
      </c>
      <c r="D407" t="s">
        <v>1226</v>
      </c>
      <c r="E407">
        <v>5</v>
      </c>
      <c r="F407">
        <v>7</v>
      </c>
      <c r="G407">
        <v>14</v>
      </c>
      <c r="H407">
        <v>22</v>
      </c>
      <c r="I407">
        <f t="shared" si="6"/>
        <v>48</v>
      </c>
    </row>
    <row r="408" spans="1:9" x14ac:dyDescent="0.2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18</v>
      </c>
      <c r="H408">
        <v>37</v>
      </c>
      <c r="I408">
        <f t="shared" si="6"/>
        <v>66</v>
      </c>
    </row>
    <row r="409" spans="1:9" x14ac:dyDescent="0.25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8</v>
      </c>
      <c r="G409">
        <v>27</v>
      </c>
      <c r="H409">
        <v>50</v>
      </c>
      <c r="I409">
        <f t="shared" si="6"/>
        <v>94</v>
      </c>
    </row>
    <row r="410" spans="1:9" x14ac:dyDescent="0.2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7</v>
      </c>
      <c r="G410">
        <v>14</v>
      </c>
      <c r="H410">
        <v>26</v>
      </c>
      <c r="I410">
        <f t="shared" si="6"/>
        <v>52</v>
      </c>
    </row>
    <row r="411" spans="1:9" x14ac:dyDescent="0.25">
      <c r="A411" s="4" t="s">
        <v>1214</v>
      </c>
      <c r="B411" t="s">
        <v>712</v>
      </c>
      <c r="C411" t="s">
        <v>524</v>
      </c>
      <c r="D411" t="s">
        <v>1226</v>
      </c>
      <c r="E411">
        <v>5</v>
      </c>
      <c r="F411">
        <v>7</v>
      </c>
      <c r="G411">
        <v>14</v>
      </c>
      <c r="H411">
        <v>27</v>
      </c>
      <c r="I411">
        <f t="shared" si="6"/>
        <v>53</v>
      </c>
    </row>
    <row r="412" spans="1:9" x14ac:dyDescent="0.25">
      <c r="A412" s="4" t="s">
        <v>875</v>
      </c>
      <c r="B412" t="s">
        <v>338</v>
      </c>
      <c r="C412" t="s">
        <v>335</v>
      </c>
      <c r="D412" t="s">
        <v>1228</v>
      </c>
      <c r="E412">
        <v>7</v>
      </c>
      <c r="F412">
        <v>9</v>
      </c>
      <c r="G412">
        <v>17</v>
      </c>
      <c r="H412">
        <v>34</v>
      </c>
      <c r="I412">
        <f t="shared" si="6"/>
        <v>67</v>
      </c>
    </row>
    <row r="413" spans="1:9" x14ac:dyDescent="0.25">
      <c r="A413" s="4" t="s">
        <v>1060</v>
      </c>
      <c r="B413" t="s">
        <v>743</v>
      </c>
      <c r="C413" t="s">
        <v>744</v>
      </c>
      <c r="D413" t="s">
        <v>1229</v>
      </c>
      <c r="E413">
        <v>9</v>
      </c>
      <c r="F413">
        <v>9</v>
      </c>
      <c r="G413">
        <v>30</v>
      </c>
      <c r="H413">
        <v>50</v>
      </c>
      <c r="I413">
        <f t="shared" si="6"/>
        <v>98</v>
      </c>
    </row>
    <row r="414" spans="1:9" x14ac:dyDescent="0.25">
      <c r="A414" s="4" t="s">
        <v>841</v>
      </c>
      <c r="B414" t="s">
        <v>242</v>
      </c>
      <c r="C414" t="s">
        <v>241</v>
      </c>
      <c r="D414" t="s">
        <v>1227</v>
      </c>
      <c r="E414">
        <v>6</v>
      </c>
      <c r="F414">
        <v>6</v>
      </c>
      <c r="G414">
        <v>19</v>
      </c>
      <c r="H414">
        <v>28</v>
      </c>
      <c r="I414">
        <f t="shared" si="6"/>
        <v>59</v>
      </c>
    </row>
    <row r="415" spans="1:9" x14ac:dyDescent="0.25">
      <c r="A415" s="4" t="s">
        <v>1131</v>
      </c>
      <c r="B415" t="s">
        <v>289</v>
      </c>
      <c r="C415" t="s">
        <v>241</v>
      </c>
      <c r="D415" t="s">
        <v>1228</v>
      </c>
      <c r="E415">
        <v>9</v>
      </c>
      <c r="F415">
        <v>9</v>
      </c>
      <c r="G415">
        <v>30</v>
      </c>
      <c r="H415">
        <v>43</v>
      </c>
      <c r="I415">
        <f t="shared" si="6"/>
        <v>91</v>
      </c>
    </row>
    <row r="416" spans="1:9" x14ac:dyDescent="0.25">
      <c r="A416" s="4" t="s">
        <v>880</v>
      </c>
      <c r="B416" t="s">
        <v>348</v>
      </c>
      <c r="C416" t="s">
        <v>241</v>
      </c>
      <c r="D416" t="s">
        <v>1227</v>
      </c>
      <c r="E416">
        <v>9</v>
      </c>
      <c r="F416">
        <v>8</v>
      </c>
      <c r="G416">
        <v>25</v>
      </c>
      <c r="H416">
        <v>44</v>
      </c>
      <c r="I416">
        <f t="shared" si="6"/>
        <v>86</v>
      </c>
    </row>
    <row r="417" spans="1:9" x14ac:dyDescent="0.25">
      <c r="A417" s="4" t="s">
        <v>1168</v>
      </c>
      <c r="B417" t="s">
        <v>484</v>
      </c>
      <c r="C417" t="s">
        <v>483</v>
      </c>
      <c r="D417" t="s">
        <v>1226</v>
      </c>
      <c r="E417">
        <v>9</v>
      </c>
      <c r="F417">
        <v>8</v>
      </c>
      <c r="G417">
        <v>23</v>
      </c>
      <c r="H417">
        <v>40</v>
      </c>
      <c r="I417">
        <f t="shared" si="6"/>
        <v>80</v>
      </c>
    </row>
    <row r="418" spans="1:9" x14ac:dyDescent="0.25">
      <c r="A418" s="4" t="s">
        <v>1201</v>
      </c>
      <c r="B418" t="s">
        <v>646</v>
      </c>
      <c r="C418" t="s">
        <v>647</v>
      </c>
      <c r="D418" t="s">
        <v>1228</v>
      </c>
      <c r="E418">
        <v>7</v>
      </c>
      <c r="F418">
        <v>6</v>
      </c>
      <c r="G418">
        <v>20</v>
      </c>
      <c r="H418">
        <v>45</v>
      </c>
      <c r="I418">
        <f t="shared" si="6"/>
        <v>78</v>
      </c>
    </row>
    <row r="419" spans="1:9" x14ac:dyDescent="0.2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27</v>
      </c>
      <c r="H419">
        <v>48</v>
      </c>
      <c r="I419">
        <f t="shared" si="6"/>
        <v>94</v>
      </c>
    </row>
    <row r="420" spans="1:9" x14ac:dyDescent="0.25">
      <c r="A420" s="4" t="s">
        <v>896</v>
      </c>
      <c r="B420" t="s">
        <v>383</v>
      </c>
      <c r="C420" t="s">
        <v>381</v>
      </c>
      <c r="D420" t="s">
        <v>1228</v>
      </c>
      <c r="E420">
        <v>3</v>
      </c>
      <c r="F420">
        <v>1</v>
      </c>
      <c r="G420">
        <v>11</v>
      </c>
      <c r="H420">
        <v>19</v>
      </c>
      <c r="I420">
        <f t="shared" si="6"/>
        <v>34</v>
      </c>
    </row>
    <row r="421" spans="1:9" x14ac:dyDescent="0.25">
      <c r="A421" s="4" t="s">
        <v>1211</v>
      </c>
      <c r="B421" t="s">
        <v>689</v>
      </c>
      <c r="C421" t="s">
        <v>381</v>
      </c>
      <c r="D421" t="s">
        <v>1226</v>
      </c>
      <c r="E421">
        <v>9</v>
      </c>
      <c r="F421">
        <v>10</v>
      </c>
      <c r="G421">
        <v>25</v>
      </c>
      <c r="H421">
        <v>35</v>
      </c>
      <c r="I421">
        <f t="shared" si="6"/>
        <v>79</v>
      </c>
    </row>
    <row r="422" spans="1:9" x14ac:dyDescent="0.25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6</v>
      </c>
      <c r="G422">
        <v>28</v>
      </c>
      <c r="H422">
        <v>34</v>
      </c>
      <c r="I422">
        <f t="shared" si="6"/>
        <v>76</v>
      </c>
    </row>
    <row r="423" spans="1:9" x14ac:dyDescent="0.25">
      <c r="A423" s="4" t="s">
        <v>856</v>
      </c>
      <c r="B423" t="s">
        <v>285</v>
      </c>
      <c r="C423" t="s">
        <v>282</v>
      </c>
      <c r="D423" t="s">
        <v>1226</v>
      </c>
      <c r="E423">
        <v>6</v>
      </c>
      <c r="F423">
        <v>6</v>
      </c>
      <c r="G423">
        <v>18</v>
      </c>
      <c r="H423">
        <v>23</v>
      </c>
      <c r="I423">
        <f t="shared" si="6"/>
        <v>53</v>
      </c>
    </row>
    <row r="424" spans="1:9" x14ac:dyDescent="0.25">
      <c r="A424" s="4" t="s">
        <v>895</v>
      </c>
      <c r="B424" t="s">
        <v>382</v>
      </c>
      <c r="C424" t="s">
        <v>379</v>
      </c>
      <c r="D424" t="s">
        <v>1228</v>
      </c>
      <c r="E424">
        <v>6</v>
      </c>
      <c r="F424">
        <v>5</v>
      </c>
      <c r="G424">
        <v>18</v>
      </c>
      <c r="H424">
        <v>30</v>
      </c>
      <c r="I424">
        <f t="shared" si="6"/>
        <v>59</v>
      </c>
    </row>
    <row r="425" spans="1:9" x14ac:dyDescent="0.25">
      <c r="A425" s="4" t="s">
        <v>962</v>
      </c>
      <c r="B425" t="s">
        <v>527</v>
      </c>
      <c r="C425" t="s">
        <v>526</v>
      </c>
      <c r="D425" t="s">
        <v>1226</v>
      </c>
      <c r="E425">
        <v>7</v>
      </c>
      <c r="F425">
        <v>7</v>
      </c>
      <c r="G425">
        <v>20</v>
      </c>
      <c r="H425">
        <v>28</v>
      </c>
      <c r="I425">
        <f t="shared" si="6"/>
        <v>62</v>
      </c>
    </row>
    <row r="426" spans="1:9" x14ac:dyDescent="0.25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7</v>
      </c>
      <c r="G426">
        <v>15</v>
      </c>
      <c r="H426">
        <v>35</v>
      </c>
      <c r="I426">
        <f t="shared" si="6"/>
        <v>62</v>
      </c>
    </row>
    <row r="427" spans="1:9" x14ac:dyDescent="0.25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2</v>
      </c>
      <c r="G427">
        <v>10</v>
      </c>
      <c r="H427">
        <v>20</v>
      </c>
      <c r="I427">
        <f t="shared" si="6"/>
        <v>36</v>
      </c>
    </row>
    <row r="428" spans="1:9" x14ac:dyDescent="0.25">
      <c r="A428" s="4" t="s">
        <v>1205</v>
      </c>
      <c r="B428" t="s">
        <v>430</v>
      </c>
      <c r="C428" t="s">
        <v>658</v>
      </c>
      <c r="D428" t="s">
        <v>1227</v>
      </c>
      <c r="E428">
        <v>8</v>
      </c>
      <c r="F428">
        <v>9</v>
      </c>
      <c r="G428">
        <v>25</v>
      </c>
      <c r="H428">
        <v>33</v>
      </c>
      <c r="I428">
        <f t="shared" si="6"/>
        <v>75</v>
      </c>
    </row>
    <row r="429" spans="1:9" x14ac:dyDescent="0.25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19</v>
      </c>
      <c r="H429">
        <v>19</v>
      </c>
      <c r="I429">
        <f t="shared" si="6"/>
        <v>50</v>
      </c>
    </row>
    <row r="430" spans="1:9" x14ac:dyDescent="0.25">
      <c r="A430" s="4" t="s">
        <v>792</v>
      </c>
      <c r="B430" t="s">
        <v>113</v>
      </c>
      <c r="C430" t="s">
        <v>107</v>
      </c>
      <c r="D430" t="s">
        <v>1227</v>
      </c>
      <c r="E430">
        <v>8</v>
      </c>
      <c r="F430">
        <v>6</v>
      </c>
      <c r="G430">
        <v>25</v>
      </c>
      <c r="H430">
        <v>40</v>
      </c>
      <c r="I430">
        <f t="shared" si="6"/>
        <v>79</v>
      </c>
    </row>
    <row r="431" spans="1:9" x14ac:dyDescent="0.2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30</v>
      </c>
      <c r="H431">
        <v>44</v>
      </c>
      <c r="I431">
        <f t="shared" si="6"/>
        <v>93</v>
      </c>
    </row>
    <row r="432" spans="1:9" x14ac:dyDescent="0.25">
      <c r="A432" s="4" t="s">
        <v>781</v>
      </c>
      <c r="B432" t="s">
        <v>70</v>
      </c>
      <c r="C432" t="s">
        <v>67</v>
      </c>
      <c r="D432" t="s">
        <v>1228</v>
      </c>
      <c r="E432">
        <v>9</v>
      </c>
      <c r="F432">
        <v>8</v>
      </c>
      <c r="G432">
        <v>23</v>
      </c>
      <c r="H432">
        <v>40</v>
      </c>
      <c r="I432">
        <f t="shared" si="6"/>
        <v>80</v>
      </c>
    </row>
    <row r="433" spans="1:9" x14ac:dyDescent="0.25">
      <c r="A433" s="4" t="s">
        <v>908</v>
      </c>
      <c r="B433" t="s">
        <v>412</v>
      </c>
      <c r="C433" t="s">
        <v>411</v>
      </c>
      <c r="D433" t="s">
        <v>1229</v>
      </c>
      <c r="E433">
        <v>5</v>
      </c>
      <c r="F433">
        <v>4</v>
      </c>
      <c r="G433">
        <v>13</v>
      </c>
      <c r="H433">
        <v>35</v>
      </c>
      <c r="I433">
        <f t="shared" si="6"/>
        <v>57</v>
      </c>
    </row>
    <row r="434" spans="1:9" x14ac:dyDescent="0.25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4</v>
      </c>
      <c r="G434">
        <v>8</v>
      </c>
      <c r="H434">
        <v>26</v>
      </c>
      <c r="I434">
        <f t="shared" si="6"/>
        <v>42</v>
      </c>
    </row>
    <row r="435" spans="1:9" x14ac:dyDescent="0.25">
      <c r="A435" s="4" t="s">
        <v>762</v>
      </c>
      <c r="B435" t="s">
        <v>7</v>
      </c>
      <c r="C435" t="s">
        <v>4</v>
      </c>
      <c r="D435" t="s">
        <v>1228</v>
      </c>
      <c r="E435">
        <v>8</v>
      </c>
      <c r="F435">
        <v>6</v>
      </c>
      <c r="G435">
        <v>20</v>
      </c>
      <c r="H435">
        <v>36</v>
      </c>
      <c r="I435">
        <f t="shared" si="6"/>
        <v>70</v>
      </c>
    </row>
    <row r="436" spans="1:9" x14ac:dyDescent="0.25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8</v>
      </c>
      <c r="G436">
        <v>21</v>
      </c>
      <c r="H436">
        <v>40</v>
      </c>
      <c r="I436">
        <f t="shared" si="6"/>
        <v>77</v>
      </c>
    </row>
    <row r="437" spans="1:9" x14ac:dyDescent="0.25">
      <c r="A437" s="4" t="s">
        <v>814</v>
      </c>
      <c r="B437" t="s">
        <v>173</v>
      </c>
      <c r="C437" t="s">
        <v>4</v>
      </c>
      <c r="D437" t="s">
        <v>1226</v>
      </c>
      <c r="E437">
        <v>5</v>
      </c>
      <c r="F437">
        <v>3</v>
      </c>
      <c r="G437">
        <v>14</v>
      </c>
      <c r="H437">
        <v>26</v>
      </c>
      <c r="I437">
        <f t="shared" si="6"/>
        <v>48</v>
      </c>
    </row>
    <row r="438" spans="1:9" x14ac:dyDescent="0.25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5</v>
      </c>
      <c r="G438">
        <v>19</v>
      </c>
      <c r="H438">
        <v>20</v>
      </c>
      <c r="I438">
        <f t="shared" si="6"/>
        <v>49</v>
      </c>
    </row>
    <row r="439" spans="1:9" x14ac:dyDescent="0.25">
      <c r="A439" s="4" t="s">
        <v>842</v>
      </c>
      <c r="B439" t="s">
        <v>243</v>
      </c>
      <c r="C439" t="s">
        <v>4</v>
      </c>
      <c r="D439" t="s">
        <v>1229</v>
      </c>
      <c r="E439">
        <v>6</v>
      </c>
      <c r="F439">
        <v>8</v>
      </c>
      <c r="G439">
        <v>14</v>
      </c>
      <c r="H439">
        <v>37</v>
      </c>
      <c r="I439">
        <f t="shared" si="6"/>
        <v>65</v>
      </c>
    </row>
    <row r="440" spans="1:9" x14ac:dyDescent="0.25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22</v>
      </c>
      <c r="H440">
        <v>20</v>
      </c>
      <c r="I440">
        <f t="shared" si="6"/>
        <v>55</v>
      </c>
    </row>
    <row r="441" spans="1:9" x14ac:dyDescent="0.25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22</v>
      </c>
      <c r="H441">
        <v>42</v>
      </c>
      <c r="I441">
        <f t="shared" si="6"/>
        <v>76</v>
      </c>
    </row>
    <row r="442" spans="1:9" x14ac:dyDescent="0.25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8</v>
      </c>
      <c r="G442">
        <v>21</v>
      </c>
      <c r="H442">
        <v>26</v>
      </c>
      <c r="I442">
        <f t="shared" si="6"/>
        <v>61</v>
      </c>
    </row>
    <row r="443" spans="1:9" x14ac:dyDescent="0.25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25</v>
      </c>
      <c r="H443">
        <v>32</v>
      </c>
      <c r="I443">
        <f t="shared" si="6"/>
        <v>72</v>
      </c>
    </row>
    <row r="444" spans="1:9" x14ac:dyDescent="0.25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14</v>
      </c>
      <c r="H444">
        <v>33</v>
      </c>
      <c r="I444">
        <f t="shared" si="6"/>
        <v>58</v>
      </c>
    </row>
    <row r="445" spans="1:9" x14ac:dyDescent="0.25">
      <c r="A445" s="4" t="s">
        <v>1216</v>
      </c>
      <c r="B445" t="s">
        <v>719</v>
      </c>
      <c r="C445" t="s">
        <v>71</v>
      </c>
      <c r="D445" t="s">
        <v>1227</v>
      </c>
      <c r="E445">
        <v>2</v>
      </c>
      <c r="F445">
        <v>2</v>
      </c>
      <c r="G445">
        <v>8</v>
      </c>
      <c r="H445">
        <v>9</v>
      </c>
      <c r="I445">
        <f t="shared" si="6"/>
        <v>21</v>
      </c>
    </row>
    <row r="446" spans="1:9" x14ac:dyDescent="0.25">
      <c r="A446" s="4" t="s">
        <v>1061</v>
      </c>
      <c r="B446" t="s">
        <v>745</v>
      </c>
      <c r="C446" t="s">
        <v>4</v>
      </c>
      <c r="D446" t="s">
        <v>1229</v>
      </c>
      <c r="E446">
        <v>7</v>
      </c>
      <c r="F446">
        <v>5</v>
      </c>
      <c r="G446">
        <v>22</v>
      </c>
      <c r="H446">
        <v>39</v>
      </c>
      <c r="I446">
        <f t="shared" si="6"/>
        <v>73</v>
      </c>
    </row>
    <row r="447" spans="1:9" x14ac:dyDescent="0.25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0</v>
      </c>
      <c r="G447">
        <v>5</v>
      </c>
      <c r="H447">
        <v>9</v>
      </c>
      <c r="I447">
        <f t="shared" si="6"/>
        <v>16</v>
      </c>
    </row>
    <row r="448" spans="1:9" x14ac:dyDescent="0.2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27</v>
      </c>
      <c r="H448">
        <v>39</v>
      </c>
      <c r="I448">
        <f t="shared" si="6"/>
        <v>84</v>
      </c>
    </row>
    <row r="449" spans="1:9" x14ac:dyDescent="0.25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7</v>
      </c>
      <c r="G449">
        <v>23</v>
      </c>
      <c r="H449">
        <v>38</v>
      </c>
      <c r="I449">
        <f t="shared" si="6"/>
        <v>75</v>
      </c>
    </row>
    <row r="450" spans="1:9" x14ac:dyDescent="0.25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2</v>
      </c>
      <c r="G450">
        <v>15</v>
      </c>
      <c r="H450">
        <v>24</v>
      </c>
      <c r="I450">
        <f t="shared" si="6"/>
        <v>45</v>
      </c>
    </row>
    <row r="451" spans="1:9" x14ac:dyDescent="0.25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4</v>
      </c>
      <c r="G451">
        <v>4</v>
      </c>
      <c r="H451">
        <v>0</v>
      </c>
      <c r="I451">
        <f t="shared" si="6"/>
        <v>10</v>
      </c>
    </row>
    <row r="452" spans="1:9" x14ac:dyDescent="0.25">
      <c r="A452" s="4" t="s">
        <v>1062</v>
      </c>
      <c r="B452" t="s">
        <v>747</v>
      </c>
      <c r="C452" t="s">
        <v>522</v>
      </c>
      <c r="D452" t="s">
        <v>1226</v>
      </c>
      <c r="E452">
        <v>5</v>
      </c>
      <c r="F452">
        <v>4</v>
      </c>
      <c r="G452">
        <v>17</v>
      </c>
      <c r="H452">
        <v>29</v>
      </c>
      <c r="I452">
        <f t="shared" ref="I452:I465" si="7">SUM(E452:H452)</f>
        <v>55</v>
      </c>
    </row>
    <row r="453" spans="1:9" x14ac:dyDescent="0.25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3</v>
      </c>
      <c r="G453">
        <v>10</v>
      </c>
      <c r="H453">
        <v>13</v>
      </c>
      <c r="I453">
        <f t="shared" si="7"/>
        <v>30</v>
      </c>
    </row>
    <row r="454" spans="1:9" x14ac:dyDescent="0.25">
      <c r="A454" s="4" t="s">
        <v>1073</v>
      </c>
      <c r="B454" t="s">
        <v>37</v>
      </c>
      <c r="C454" t="s">
        <v>34</v>
      </c>
      <c r="D454" t="s">
        <v>1226</v>
      </c>
      <c r="E454">
        <v>3</v>
      </c>
      <c r="F454">
        <v>3</v>
      </c>
      <c r="G454">
        <v>5</v>
      </c>
      <c r="H454">
        <v>7</v>
      </c>
      <c r="I454">
        <f t="shared" si="7"/>
        <v>18</v>
      </c>
    </row>
    <row r="455" spans="1:9" x14ac:dyDescent="0.25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7</v>
      </c>
      <c r="G455">
        <v>15</v>
      </c>
      <c r="H455">
        <v>20</v>
      </c>
      <c r="I455">
        <f t="shared" si="7"/>
        <v>48</v>
      </c>
    </row>
    <row r="456" spans="1:9" x14ac:dyDescent="0.25">
      <c r="A456" s="4" t="s">
        <v>819</v>
      </c>
      <c r="B456" t="s">
        <v>185</v>
      </c>
      <c r="C456" t="s">
        <v>182</v>
      </c>
      <c r="D456" t="s">
        <v>1229</v>
      </c>
      <c r="E456">
        <v>7</v>
      </c>
      <c r="F456">
        <v>8</v>
      </c>
      <c r="G456">
        <v>17</v>
      </c>
      <c r="H456">
        <v>39</v>
      </c>
      <c r="I456">
        <f t="shared" si="7"/>
        <v>71</v>
      </c>
    </row>
    <row r="457" spans="1:9" x14ac:dyDescent="0.25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8</v>
      </c>
      <c r="G457">
        <v>20</v>
      </c>
      <c r="H457">
        <v>32</v>
      </c>
      <c r="I457">
        <f t="shared" si="7"/>
        <v>67</v>
      </c>
    </row>
    <row r="458" spans="1:9" x14ac:dyDescent="0.25">
      <c r="A458" s="4" t="s">
        <v>1047</v>
      </c>
      <c r="B458" t="s">
        <v>716</v>
      </c>
      <c r="C458" t="s">
        <v>717</v>
      </c>
      <c r="D458" t="s">
        <v>1227</v>
      </c>
      <c r="E458">
        <v>9</v>
      </c>
      <c r="F458">
        <v>9</v>
      </c>
      <c r="G458">
        <v>24</v>
      </c>
      <c r="H458">
        <v>36</v>
      </c>
      <c r="I458">
        <f t="shared" si="7"/>
        <v>78</v>
      </c>
    </row>
    <row r="459" spans="1:9" x14ac:dyDescent="0.25">
      <c r="A459" s="4" t="s">
        <v>1104</v>
      </c>
      <c r="B459" t="s">
        <v>164</v>
      </c>
      <c r="C459" t="s">
        <v>161</v>
      </c>
      <c r="D459" t="s">
        <v>1228</v>
      </c>
      <c r="E459">
        <v>5</v>
      </c>
      <c r="F459">
        <v>5</v>
      </c>
      <c r="G459">
        <v>19</v>
      </c>
      <c r="H459">
        <v>29</v>
      </c>
      <c r="I459">
        <f t="shared" si="7"/>
        <v>58</v>
      </c>
    </row>
    <row r="460" spans="1:9" x14ac:dyDescent="0.25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17</v>
      </c>
      <c r="H460">
        <v>37</v>
      </c>
      <c r="I460">
        <f t="shared" si="7"/>
        <v>68</v>
      </c>
    </row>
    <row r="461" spans="1:9" x14ac:dyDescent="0.25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8</v>
      </c>
      <c r="G461">
        <v>21</v>
      </c>
      <c r="H461">
        <v>38</v>
      </c>
      <c r="I461">
        <f t="shared" si="7"/>
        <v>73</v>
      </c>
    </row>
    <row r="462" spans="1:9" x14ac:dyDescent="0.25">
      <c r="A462" s="4" t="s">
        <v>876</v>
      </c>
      <c r="B462" t="s">
        <v>340</v>
      </c>
      <c r="C462" t="s">
        <v>337</v>
      </c>
      <c r="D462" t="s">
        <v>1227</v>
      </c>
      <c r="E462">
        <v>8</v>
      </c>
      <c r="F462">
        <v>10</v>
      </c>
      <c r="G462">
        <v>27</v>
      </c>
      <c r="H462">
        <v>45</v>
      </c>
      <c r="I462">
        <f t="shared" si="7"/>
        <v>90</v>
      </c>
    </row>
    <row r="463" spans="1:9" x14ac:dyDescent="0.25">
      <c r="A463" s="4" t="s">
        <v>968</v>
      </c>
      <c r="B463" t="s">
        <v>81</v>
      </c>
      <c r="C463" t="s">
        <v>545</v>
      </c>
      <c r="D463" t="s">
        <v>1227</v>
      </c>
      <c r="E463">
        <v>8</v>
      </c>
      <c r="F463">
        <v>8</v>
      </c>
      <c r="G463">
        <v>24</v>
      </c>
      <c r="H463">
        <v>45</v>
      </c>
      <c r="I463">
        <f t="shared" si="7"/>
        <v>85</v>
      </c>
    </row>
    <row r="464" spans="1:9" x14ac:dyDescent="0.25">
      <c r="A464" s="4" t="s">
        <v>1080</v>
      </c>
      <c r="B464" t="s">
        <v>62</v>
      </c>
      <c r="C464" t="s">
        <v>59</v>
      </c>
      <c r="D464" t="s">
        <v>1228</v>
      </c>
      <c r="E464">
        <v>9</v>
      </c>
      <c r="F464">
        <v>9</v>
      </c>
      <c r="G464">
        <v>23</v>
      </c>
      <c r="H464">
        <v>40</v>
      </c>
      <c r="I464">
        <f t="shared" si="7"/>
        <v>81</v>
      </c>
    </row>
    <row r="465" spans="1:9" x14ac:dyDescent="0.25">
      <c r="A465" s="4" t="s">
        <v>1005</v>
      </c>
      <c r="B465" t="s">
        <v>640</v>
      </c>
      <c r="C465" t="s">
        <v>641</v>
      </c>
      <c r="D465" t="s">
        <v>1227</v>
      </c>
      <c r="E465">
        <v>7</v>
      </c>
      <c r="F465">
        <v>5</v>
      </c>
      <c r="G465">
        <v>25</v>
      </c>
      <c r="H465">
        <v>31</v>
      </c>
      <c r="I465">
        <f t="shared" si="7"/>
        <v>68</v>
      </c>
    </row>
  </sheetData>
  <sortState xmlns:xlrd2="http://schemas.microsoft.com/office/spreadsheetml/2017/richdata2" ref="A4:I465">
    <sortCondition ref="C27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 x14ac:dyDescent="0.35">
      <c r="A1" s="3" t="s">
        <v>1253</v>
      </c>
    </row>
    <row r="3" spans="1:9" ht="15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10</v>
      </c>
      <c r="G4">
        <v>21</v>
      </c>
      <c r="H4">
        <v>32</v>
      </c>
      <c r="I4">
        <f t="shared" ref="I4:I67" si="0">SUM(E4:H4)</f>
        <v>71</v>
      </c>
    </row>
    <row r="5" spans="1:9" x14ac:dyDescent="0.25">
      <c r="A5" s="4" t="s">
        <v>953</v>
      </c>
      <c r="B5" t="s">
        <v>509</v>
      </c>
      <c r="C5" t="s">
        <v>508</v>
      </c>
      <c r="D5" t="s">
        <v>1228</v>
      </c>
      <c r="E5">
        <v>3</v>
      </c>
      <c r="F5">
        <v>2</v>
      </c>
      <c r="G5">
        <v>12</v>
      </c>
      <c r="H5">
        <v>8</v>
      </c>
      <c r="I5">
        <f t="shared" si="0"/>
        <v>25</v>
      </c>
    </row>
    <row r="6" spans="1:9" x14ac:dyDescent="0.25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9</v>
      </c>
      <c r="G6">
        <v>23</v>
      </c>
      <c r="H6">
        <v>26</v>
      </c>
      <c r="I6">
        <f t="shared" si="0"/>
        <v>65</v>
      </c>
    </row>
    <row r="7" spans="1:9" x14ac:dyDescent="0.2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8</v>
      </c>
      <c r="G7">
        <v>22</v>
      </c>
      <c r="H7">
        <v>43</v>
      </c>
      <c r="I7">
        <f t="shared" si="0"/>
        <v>82</v>
      </c>
    </row>
    <row r="8" spans="1:9" x14ac:dyDescent="0.25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7</v>
      </c>
      <c r="G8">
        <v>29</v>
      </c>
      <c r="H8">
        <v>50</v>
      </c>
      <c r="I8">
        <f t="shared" si="0"/>
        <v>95</v>
      </c>
    </row>
    <row r="9" spans="1:9" x14ac:dyDescent="0.25">
      <c r="A9" s="4" t="s">
        <v>840</v>
      </c>
      <c r="B9" t="s">
        <v>1233</v>
      </c>
      <c r="C9" t="s">
        <v>239</v>
      </c>
      <c r="D9" t="s">
        <v>1227</v>
      </c>
      <c r="E9">
        <v>6</v>
      </c>
      <c r="F9">
        <v>4</v>
      </c>
      <c r="G9">
        <v>14</v>
      </c>
      <c r="H9">
        <v>29</v>
      </c>
      <c r="I9">
        <f t="shared" si="0"/>
        <v>53</v>
      </c>
    </row>
    <row r="10" spans="1:9" x14ac:dyDescent="0.25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7</v>
      </c>
      <c r="G10">
        <v>10</v>
      </c>
      <c r="H10">
        <v>32</v>
      </c>
      <c r="I10">
        <f t="shared" si="0"/>
        <v>54</v>
      </c>
    </row>
    <row r="11" spans="1:9" x14ac:dyDescent="0.25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9</v>
      </c>
      <c r="G11">
        <v>21</v>
      </c>
      <c r="H11">
        <v>36</v>
      </c>
      <c r="I11">
        <f t="shared" si="0"/>
        <v>74</v>
      </c>
    </row>
    <row r="12" spans="1:9" x14ac:dyDescent="0.25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3</v>
      </c>
      <c r="G12">
        <v>4</v>
      </c>
      <c r="H12">
        <v>15</v>
      </c>
      <c r="I12">
        <f t="shared" si="0"/>
        <v>23</v>
      </c>
    </row>
    <row r="13" spans="1:9" x14ac:dyDescent="0.2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40</v>
      </c>
      <c r="I13">
        <f t="shared" si="0"/>
        <v>65</v>
      </c>
    </row>
    <row r="14" spans="1:9" x14ac:dyDescent="0.25">
      <c r="A14" s="4" t="s">
        <v>865</v>
      </c>
      <c r="B14" t="s">
        <v>309</v>
      </c>
      <c r="C14" t="s">
        <v>306</v>
      </c>
      <c r="D14" t="s">
        <v>1227</v>
      </c>
      <c r="E14">
        <v>5</v>
      </c>
      <c r="F14">
        <v>4</v>
      </c>
      <c r="G14">
        <v>18</v>
      </c>
      <c r="H14">
        <v>31</v>
      </c>
      <c r="I14">
        <f t="shared" si="0"/>
        <v>58</v>
      </c>
    </row>
    <row r="15" spans="1:9" x14ac:dyDescent="0.25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1</v>
      </c>
      <c r="G15">
        <v>2</v>
      </c>
      <c r="H15">
        <v>6</v>
      </c>
      <c r="I15">
        <f t="shared" si="0"/>
        <v>11</v>
      </c>
    </row>
    <row r="16" spans="1:9" x14ac:dyDescent="0.25">
      <c r="A16" s="4" t="s">
        <v>967</v>
      </c>
      <c r="B16" t="s">
        <v>543</v>
      </c>
      <c r="C16" t="s">
        <v>542</v>
      </c>
      <c r="D16" t="s">
        <v>1226</v>
      </c>
      <c r="E16">
        <v>7</v>
      </c>
      <c r="F16">
        <v>8</v>
      </c>
      <c r="G16">
        <v>19</v>
      </c>
      <c r="H16">
        <v>26</v>
      </c>
      <c r="I16">
        <f t="shared" si="0"/>
        <v>60</v>
      </c>
    </row>
    <row r="17" spans="1:9" x14ac:dyDescent="0.2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6</v>
      </c>
      <c r="G17">
        <v>20</v>
      </c>
      <c r="H17">
        <v>37</v>
      </c>
      <c r="I17">
        <f t="shared" si="0"/>
        <v>69</v>
      </c>
    </row>
    <row r="18" spans="1:9" x14ac:dyDescent="0.25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6</v>
      </c>
      <c r="G18">
        <v>23</v>
      </c>
      <c r="H18">
        <v>41</v>
      </c>
      <c r="I18">
        <f t="shared" si="0"/>
        <v>77</v>
      </c>
    </row>
    <row r="19" spans="1:9" x14ac:dyDescent="0.25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27</v>
      </c>
      <c r="H19">
        <v>46</v>
      </c>
      <c r="I19">
        <f t="shared" si="0"/>
        <v>89</v>
      </c>
    </row>
    <row r="20" spans="1:9" x14ac:dyDescent="0.25">
      <c r="A20" s="4" t="s">
        <v>952</v>
      </c>
      <c r="B20" t="s">
        <v>507</v>
      </c>
      <c r="C20" t="s">
        <v>506</v>
      </c>
      <c r="D20" t="s">
        <v>1226</v>
      </c>
      <c r="E20">
        <v>5</v>
      </c>
      <c r="F20">
        <v>4</v>
      </c>
      <c r="G20">
        <v>13</v>
      </c>
      <c r="H20">
        <v>17</v>
      </c>
      <c r="I20">
        <f t="shared" si="0"/>
        <v>39</v>
      </c>
    </row>
    <row r="21" spans="1:9" x14ac:dyDescent="0.25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2</v>
      </c>
      <c r="G21">
        <v>2</v>
      </c>
      <c r="H21">
        <v>2</v>
      </c>
      <c r="I21">
        <f t="shared" si="0"/>
        <v>8</v>
      </c>
    </row>
    <row r="22" spans="1:9" x14ac:dyDescent="0.2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26</v>
      </c>
      <c r="H22">
        <v>41</v>
      </c>
      <c r="I22">
        <f t="shared" si="0"/>
        <v>86</v>
      </c>
    </row>
    <row r="23" spans="1:9" x14ac:dyDescent="0.25">
      <c r="A23" s="4" t="s">
        <v>1156</v>
      </c>
      <c r="B23" t="s">
        <v>203</v>
      </c>
      <c r="C23" t="s">
        <v>424</v>
      </c>
      <c r="D23" t="s">
        <v>1229</v>
      </c>
      <c r="E23">
        <v>7</v>
      </c>
      <c r="F23">
        <v>7</v>
      </c>
      <c r="G23">
        <v>24</v>
      </c>
      <c r="H23">
        <v>43</v>
      </c>
      <c r="I23">
        <f t="shared" si="0"/>
        <v>81</v>
      </c>
    </row>
    <row r="24" spans="1:9" x14ac:dyDescent="0.25">
      <c r="A24" s="4" t="s">
        <v>889</v>
      </c>
      <c r="B24" t="s">
        <v>368</v>
      </c>
      <c r="C24" t="s">
        <v>366</v>
      </c>
      <c r="D24" t="s">
        <v>1226</v>
      </c>
      <c r="E24">
        <v>5</v>
      </c>
      <c r="F24">
        <v>6</v>
      </c>
      <c r="G24">
        <v>13</v>
      </c>
      <c r="H24">
        <v>34</v>
      </c>
      <c r="I24">
        <f t="shared" si="0"/>
        <v>58</v>
      </c>
    </row>
    <row r="25" spans="1:9" x14ac:dyDescent="0.25">
      <c r="A25" s="4" t="s">
        <v>949</v>
      </c>
      <c r="B25" t="s">
        <v>502</v>
      </c>
      <c r="C25" t="s">
        <v>501</v>
      </c>
      <c r="D25" t="s">
        <v>1227</v>
      </c>
      <c r="E25">
        <v>5</v>
      </c>
      <c r="F25">
        <v>6</v>
      </c>
      <c r="G25">
        <v>14</v>
      </c>
      <c r="H25">
        <v>30</v>
      </c>
      <c r="I25">
        <f t="shared" si="0"/>
        <v>55</v>
      </c>
    </row>
    <row r="26" spans="1:9" x14ac:dyDescent="0.25">
      <c r="A26" s="4" t="s">
        <v>929</v>
      </c>
      <c r="B26" t="s">
        <v>450</v>
      </c>
      <c r="C26" t="s">
        <v>449</v>
      </c>
      <c r="D26" t="s">
        <v>1226</v>
      </c>
      <c r="E26">
        <v>8</v>
      </c>
      <c r="F26">
        <v>7</v>
      </c>
      <c r="G26">
        <v>27</v>
      </c>
      <c r="H26">
        <v>47</v>
      </c>
      <c r="I26">
        <f t="shared" si="0"/>
        <v>89</v>
      </c>
    </row>
    <row r="27" spans="1:9" x14ac:dyDescent="0.25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10</v>
      </c>
      <c r="G27">
        <v>28</v>
      </c>
      <c r="H27">
        <v>48</v>
      </c>
      <c r="I27">
        <f t="shared" si="0"/>
        <v>95</v>
      </c>
    </row>
    <row r="28" spans="1:9" x14ac:dyDescent="0.2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12</v>
      </c>
      <c r="H28">
        <v>23</v>
      </c>
      <c r="I28">
        <f t="shared" si="0"/>
        <v>44</v>
      </c>
    </row>
    <row r="29" spans="1:9" x14ac:dyDescent="0.25">
      <c r="A29" s="4" t="s">
        <v>791</v>
      </c>
      <c r="B29" t="s">
        <v>106</v>
      </c>
      <c r="C29" t="s">
        <v>103</v>
      </c>
      <c r="D29" t="s">
        <v>1229</v>
      </c>
      <c r="E29">
        <v>8</v>
      </c>
      <c r="F29">
        <v>7</v>
      </c>
      <c r="G29">
        <v>22</v>
      </c>
      <c r="H29">
        <v>36</v>
      </c>
      <c r="I29">
        <f t="shared" si="0"/>
        <v>73</v>
      </c>
    </row>
    <row r="30" spans="1:9" x14ac:dyDescent="0.25">
      <c r="A30" s="4" t="s">
        <v>810</v>
      </c>
      <c r="B30" t="s">
        <v>160</v>
      </c>
      <c r="C30" t="s">
        <v>157</v>
      </c>
      <c r="D30" t="s">
        <v>1228</v>
      </c>
      <c r="E30">
        <v>5</v>
      </c>
      <c r="F30">
        <v>3</v>
      </c>
      <c r="G30">
        <v>13</v>
      </c>
      <c r="H30">
        <v>17</v>
      </c>
      <c r="I30">
        <f t="shared" si="0"/>
        <v>38</v>
      </c>
    </row>
    <row r="31" spans="1:9" x14ac:dyDescent="0.25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12</v>
      </c>
      <c r="H31">
        <v>12</v>
      </c>
      <c r="I31">
        <f t="shared" si="0"/>
        <v>31</v>
      </c>
    </row>
    <row r="32" spans="1:9" x14ac:dyDescent="0.25">
      <c r="A32" s="4" t="s">
        <v>1182</v>
      </c>
      <c r="B32" t="s">
        <v>558</v>
      </c>
      <c r="C32" t="s">
        <v>557</v>
      </c>
      <c r="D32" t="s">
        <v>1228</v>
      </c>
      <c r="E32">
        <v>5</v>
      </c>
      <c r="F32">
        <v>6</v>
      </c>
      <c r="G32">
        <v>16</v>
      </c>
      <c r="H32">
        <v>29</v>
      </c>
      <c r="I32">
        <f t="shared" si="0"/>
        <v>56</v>
      </c>
    </row>
    <row r="33" spans="1:9" x14ac:dyDescent="0.25">
      <c r="A33" s="4" t="s">
        <v>883</v>
      </c>
      <c r="B33" t="s">
        <v>355</v>
      </c>
      <c r="C33" t="s">
        <v>353</v>
      </c>
      <c r="D33" t="s">
        <v>1228</v>
      </c>
      <c r="E33">
        <v>7</v>
      </c>
      <c r="F33">
        <v>6</v>
      </c>
      <c r="G33">
        <v>22</v>
      </c>
      <c r="H33">
        <v>28</v>
      </c>
      <c r="I33">
        <f t="shared" si="0"/>
        <v>63</v>
      </c>
    </row>
    <row r="34" spans="1:9" x14ac:dyDescent="0.2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26</v>
      </c>
      <c r="H34">
        <v>45</v>
      </c>
      <c r="I34">
        <f t="shared" si="0"/>
        <v>88</v>
      </c>
    </row>
    <row r="35" spans="1:9" x14ac:dyDescent="0.25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4</v>
      </c>
      <c r="G35">
        <v>15</v>
      </c>
      <c r="H35">
        <v>29</v>
      </c>
      <c r="I35">
        <f t="shared" si="0"/>
        <v>54</v>
      </c>
    </row>
    <row r="36" spans="1:9" x14ac:dyDescent="0.2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11</v>
      </c>
      <c r="H36">
        <v>15</v>
      </c>
      <c r="I36">
        <f t="shared" si="0"/>
        <v>32</v>
      </c>
    </row>
    <row r="37" spans="1:9" x14ac:dyDescent="0.25">
      <c r="A37" s="4" t="s">
        <v>843</v>
      </c>
      <c r="B37" t="s">
        <v>246</v>
      </c>
      <c r="C37" t="s">
        <v>244</v>
      </c>
      <c r="D37" t="s">
        <v>1228</v>
      </c>
      <c r="E37">
        <v>2</v>
      </c>
      <c r="F37">
        <v>0</v>
      </c>
      <c r="G37">
        <v>7</v>
      </c>
      <c r="H37">
        <v>18</v>
      </c>
      <c r="I37">
        <f t="shared" si="0"/>
        <v>27</v>
      </c>
    </row>
    <row r="38" spans="1:9" x14ac:dyDescent="0.25">
      <c r="A38" s="4" t="s">
        <v>1125</v>
      </c>
      <c r="B38" t="s">
        <v>265</v>
      </c>
      <c r="C38" t="s">
        <v>264</v>
      </c>
      <c r="D38" t="s">
        <v>1228</v>
      </c>
      <c r="E38">
        <v>5</v>
      </c>
      <c r="F38">
        <v>4</v>
      </c>
      <c r="G38">
        <v>12</v>
      </c>
      <c r="H38">
        <v>22</v>
      </c>
      <c r="I38">
        <f t="shared" si="0"/>
        <v>43</v>
      </c>
    </row>
    <row r="39" spans="1:9" x14ac:dyDescent="0.25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5</v>
      </c>
      <c r="G39">
        <v>17</v>
      </c>
      <c r="H39">
        <v>26</v>
      </c>
      <c r="I39">
        <f t="shared" si="0"/>
        <v>53</v>
      </c>
    </row>
    <row r="40" spans="1:9" x14ac:dyDescent="0.25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10</v>
      </c>
      <c r="G40">
        <v>29</v>
      </c>
      <c r="H40">
        <v>50</v>
      </c>
      <c r="I40">
        <f t="shared" si="0"/>
        <v>99</v>
      </c>
    </row>
    <row r="41" spans="1:9" x14ac:dyDescent="0.2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5</v>
      </c>
      <c r="G41">
        <v>22</v>
      </c>
      <c r="H41">
        <v>34</v>
      </c>
      <c r="I41">
        <f t="shared" si="0"/>
        <v>68</v>
      </c>
    </row>
    <row r="42" spans="1:9" x14ac:dyDescent="0.25">
      <c r="A42" s="4" t="s">
        <v>1142</v>
      </c>
      <c r="B42" t="s">
        <v>324</v>
      </c>
      <c r="C42" t="s">
        <v>321</v>
      </c>
      <c r="D42" t="s">
        <v>1226</v>
      </c>
      <c r="E42">
        <v>7</v>
      </c>
      <c r="F42">
        <v>6</v>
      </c>
      <c r="G42">
        <v>19</v>
      </c>
      <c r="H42">
        <v>28</v>
      </c>
      <c r="I42">
        <f t="shared" si="0"/>
        <v>60</v>
      </c>
    </row>
    <row r="43" spans="1:9" x14ac:dyDescent="0.2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3</v>
      </c>
      <c r="G43">
        <v>16</v>
      </c>
      <c r="H43">
        <v>16</v>
      </c>
      <c r="I43">
        <f t="shared" si="0"/>
        <v>40</v>
      </c>
    </row>
    <row r="44" spans="1:9" x14ac:dyDescent="0.25">
      <c r="A44" s="4" t="s">
        <v>1096</v>
      </c>
      <c r="B44" t="s">
        <v>134</v>
      </c>
      <c r="C44" t="s">
        <v>131</v>
      </c>
      <c r="D44" t="s">
        <v>1226</v>
      </c>
      <c r="E44">
        <v>9</v>
      </c>
      <c r="F44">
        <v>9</v>
      </c>
      <c r="G44">
        <v>27</v>
      </c>
      <c r="H44">
        <v>38</v>
      </c>
      <c r="I44">
        <f t="shared" si="0"/>
        <v>83</v>
      </c>
    </row>
    <row r="45" spans="1:9" x14ac:dyDescent="0.25">
      <c r="A45" s="4" t="s">
        <v>983</v>
      </c>
      <c r="B45" t="s">
        <v>589</v>
      </c>
      <c r="C45" t="s">
        <v>588</v>
      </c>
      <c r="D45" t="s">
        <v>1227</v>
      </c>
      <c r="E45">
        <v>6</v>
      </c>
      <c r="F45">
        <v>7</v>
      </c>
      <c r="G45">
        <v>20</v>
      </c>
      <c r="H45">
        <v>34</v>
      </c>
      <c r="I45">
        <f t="shared" si="0"/>
        <v>67</v>
      </c>
    </row>
    <row r="46" spans="1:9" x14ac:dyDescent="0.2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11</v>
      </c>
      <c r="H46">
        <v>15</v>
      </c>
      <c r="I46">
        <f t="shared" si="0"/>
        <v>33</v>
      </c>
    </row>
    <row r="47" spans="1:9" x14ac:dyDescent="0.25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7</v>
      </c>
      <c r="G47">
        <v>18</v>
      </c>
      <c r="H47">
        <v>22</v>
      </c>
      <c r="I47">
        <f t="shared" si="0"/>
        <v>53</v>
      </c>
    </row>
    <row r="48" spans="1:9" x14ac:dyDescent="0.25">
      <c r="A48" s="4" t="s">
        <v>826</v>
      </c>
      <c r="B48" t="s">
        <v>202</v>
      </c>
      <c r="C48" t="s">
        <v>200</v>
      </c>
      <c r="D48" t="s">
        <v>1226</v>
      </c>
      <c r="E48">
        <v>5</v>
      </c>
      <c r="F48">
        <v>5</v>
      </c>
      <c r="G48">
        <v>12</v>
      </c>
      <c r="H48">
        <v>16</v>
      </c>
      <c r="I48">
        <f t="shared" si="0"/>
        <v>38</v>
      </c>
    </row>
    <row r="49" spans="1:9" x14ac:dyDescent="0.25">
      <c r="A49" s="4" t="s">
        <v>1132</v>
      </c>
      <c r="B49" t="s">
        <v>296</v>
      </c>
      <c r="C49" t="s">
        <v>106</v>
      </c>
      <c r="D49" t="s">
        <v>1229</v>
      </c>
      <c r="E49">
        <v>5</v>
      </c>
      <c r="F49">
        <v>7</v>
      </c>
      <c r="G49">
        <v>11</v>
      </c>
      <c r="H49">
        <v>20</v>
      </c>
      <c r="I49">
        <f t="shared" si="0"/>
        <v>43</v>
      </c>
    </row>
    <row r="50" spans="1:9" x14ac:dyDescent="0.25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13</v>
      </c>
      <c r="H50">
        <v>20</v>
      </c>
      <c r="I50">
        <f t="shared" si="0"/>
        <v>47</v>
      </c>
    </row>
    <row r="51" spans="1:9" x14ac:dyDescent="0.25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7</v>
      </c>
      <c r="G51">
        <v>18</v>
      </c>
      <c r="H51">
        <v>38</v>
      </c>
      <c r="I51">
        <f t="shared" si="0"/>
        <v>69</v>
      </c>
    </row>
    <row r="52" spans="1:9" x14ac:dyDescent="0.25">
      <c r="A52" s="4" t="s">
        <v>1184</v>
      </c>
      <c r="B52" t="s">
        <v>563</v>
      </c>
      <c r="C52" t="s">
        <v>495</v>
      </c>
      <c r="D52" t="s">
        <v>1228</v>
      </c>
      <c r="E52">
        <v>6</v>
      </c>
      <c r="F52">
        <v>6</v>
      </c>
      <c r="G52">
        <v>16</v>
      </c>
      <c r="H52">
        <v>39</v>
      </c>
      <c r="I52">
        <f t="shared" si="0"/>
        <v>67</v>
      </c>
    </row>
    <row r="53" spans="1:9" x14ac:dyDescent="0.25">
      <c r="A53" s="4" t="s">
        <v>973</v>
      </c>
      <c r="B53" t="s">
        <v>564</v>
      </c>
      <c r="C53" t="s">
        <v>495</v>
      </c>
      <c r="D53" t="s">
        <v>1227</v>
      </c>
      <c r="E53">
        <v>6</v>
      </c>
      <c r="F53">
        <v>5</v>
      </c>
      <c r="G53">
        <v>16</v>
      </c>
      <c r="H53">
        <v>30</v>
      </c>
      <c r="I53">
        <f t="shared" si="0"/>
        <v>57</v>
      </c>
    </row>
    <row r="54" spans="1:9" x14ac:dyDescent="0.25">
      <c r="A54" s="4" t="s">
        <v>1009</v>
      </c>
      <c r="B54" t="s">
        <v>648</v>
      </c>
      <c r="C54" t="s">
        <v>106</v>
      </c>
      <c r="D54" t="s">
        <v>1227</v>
      </c>
      <c r="E54">
        <v>3</v>
      </c>
      <c r="F54">
        <v>4</v>
      </c>
      <c r="G54">
        <v>6</v>
      </c>
      <c r="H54">
        <v>20</v>
      </c>
      <c r="I54">
        <f t="shared" si="0"/>
        <v>33</v>
      </c>
    </row>
    <row r="55" spans="1:9" x14ac:dyDescent="0.25">
      <c r="A55" s="4" t="s">
        <v>1023</v>
      </c>
      <c r="B55" t="s">
        <v>675</v>
      </c>
      <c r="C55" t="s">
        <v>106</v>
      </c>
      <c r="D55" t="s">
        <v>1227</v>
      </c>
      <c r="E55">
        <v>9</v>
      </c>
      <c r="F55">
        <v>10</v>
      </c>
      <c r="G55">
        <v>22</v>
      </c>
      <c r="H55">
        <v>36</v>
      </c>
      <c r="I55">
        <f t="shared" si="0"/>
        <v>77</v>
      </c>
    </row>
    <row r="56" spans="1:9" x14ac:dyDescent="0.25">
      <c r="A56" s="4" t="s">
        <v>1030</v>
      </c>
      <c r="B56" t="s">
        <v>686</v>
      </c>
      <c r="C56" t="s">
        <v>106</v>
      </c>
      <c r="D56" t="s">
        <v>1226</v>
      </c>
      <c r="E56">
        <v>5</v>
      </c>
      <c r="F56">
        <v>4</v>
      </c>
      <c r="G56">
        <v>18</v>
      </c>
      <c r="H56">
        <v>29</v>
      </c>
      <c r="I56">
        <f t="shared" si="0"/>
        <v>56</v>
      </c>
    </row>
    <row r="57" spans="1:9" x14ac:dyDescent="0.25">
      <c r="A57" s="4" t="s">
        <v>1032</v>
      </c>
      <c r="B57" t="s">
        <v>374</v>
      </c>
      <c r="C57" t="s">
        <v>495</v>
      </c>
      <c r="D57" t="s">
        <v>1228</v>
      </c>
      <c r="E57">
        <v>5</v>
      </c>
      <c r="F57">
        <v>3</v>
      </c>
      <c r="G57">
        <v>11</v>
      </c>
      <c r="H57">
        <v>20</v>
      </c>
      <c r="I57">
        <f t="shared" si="0"/>
        <v>39</v>
      </c>
    </row>
    <row r="58" spans="1:9" x14ac:dyDescent="0.25">
      <c r="A58" s="4" t="s">
        <v>1143</v>
      </c>
      <c r="B58" t="s">
        <v>332</v>
      </c>
      <c r="C58" t="s">
        <v>329</v>
      </c>
      <c r="D58" t="s">
        <v>1228</v>
      </c>
      <c r="E58">
        <v>10</v>
      </c>
      <c r="F58">
        <v>10</v>
      </c>
      <c r="G58">
        <v>25</v>
      </c>
      <c r="H58">
        <v>49</v>
      </c>
      <c r="I58">
        <f t="shared" si="0"/>
        <v>94</v>
      </c>
    </row>
    <row r="59" spans="1:9" x14ac:dyDescent="0.25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25</v>
      </c>
      <c r="H59">
        <v>46</v>
      </c>
      <c r="I59">
        <f t="shared" si="0"/>
        <v>91</v>
      </c>
    </row>
    <row r="60" spans="1:9" x14ac:dyDescent="0.2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7</v>
      </c>
      <c r="G60">
        <v>16</v>
      </c>
      <c r="H60">
        <v>31</v>
      </c>
      <c r="I60">
        <f t="shared" si="0"/>
        <v>59</v>
      </c>
    </row>
    <row r="61" spans="1:9" x14ac:dyDescent="0.25">
      <c r="A61" s="4" t="s">
        <v>1045</v>
      </c>
      <c r="B61" t="s">
        <v>710</v>
      </c>
      <c r="C61" t="s">
        <v>109</v>
      </c>
      <c r="D61" t="s">
        <v>1229</v>
      </c>
      <c r="E61">
        <v>5</v>
      </c>
      <c r="F61">
        <v>7</v>
      </c>
      <c r="G61">
        <v>10</v>
      </c>
      <c r="H61">
        <v>29</v>
      </c>
      <c r="I61">
        <f t="shared" si="0"/>
        <v>51</v>
      </c>
    </row>
    <row r="62" spans="1:9" x14ac:dyDescent="0.25">
      <c r="A62" s="4" t="s">
        <v>918</v>
      </c>
      <c r="B62" t="s">
        <v>203</v>
      </c>
      <c r="C62" t="s">
        <v>426</v>
      </c>
      <c r="D62" t="s">
        <v>1226</v>
      </c>
      <c r="E62">
        <v>7</v>
      </c>
      <c r="F62">
        <v>6</v>
      </c>
      <c r="G62">
        <v>17</v>
      </c>
      <c r="H62">
        <v>35</v>
      </c>
      <c r="I62">
        <f t="shared" si="0"/>
        <v>65</v>
      </c>
    </row>
    <row r="63" spans="1:9" x14ac:dyDescent="0.25">
      <c r="A63" s="4" t="s">
        <v>811</v>
      </c>
      <c r="B63" t="s">
        <v>162</v>
      </c>
      <c r="C63" t="s">
        <v>159</v>
      </c>
      <c r="D63" t="s">
        <v>1228</v>
      </c>
      <c r="E63">
        <v>2</v>
      </c>
      <c r="F63">
        <v>2</v>
      </c>
      <c r="G63">
        <v>5</v>
      </c>
      <c r="H63">
        <v>13</v>
      </c>
      <c r="I63">
        <f t="shared" si="0"/>
        <v>22</v>
      </c>
    </row>
    <row r="64" spans="1:9" x14ac:dyDescent="0.25">
      <c r="A64" s="4" t="s">
        <v>891</v>
      </c>
      <c r="B64" t="s">
        <v>371</v>
      </c>
      <c r="C64" t="s">
        <v>159</v>
      </c>
      <c r="D64" t="s">
        <v>1229</v>
      </c>
      <c r="E64">
        <v>7</v>
      </c>
      <c r="F64">
        <v>6</v>
      </c>
      <c r="G64">
        <v>16</v>
      </c>
      <c r="H64">
        <v>37</v>
      </c>
      <c r="I64">
        <f t="shared" si="0"/>
        <v>66</v>
      </c>
    </row>
    <row r="65" spans="1:9" x14ac:dyDescent="0.25">
      <c r="A65" s="4" t="s">
        <v>1109</v>
      </c>
      <c r="B65" t="s">
        <v>195</v>
      </c>
      <c r="C65" t="s">
        <v>192</v>
      </c>
      <c r="D65" t="s">
        <v>1229</v>
      </c>
      <c r="E65">
        <v>2</v>
      </c>
      <c r="F65">
        <v>3</v>
      </c>
      <c r="G65">
        <v>7</v>
      </c>
      <c r="H65">
        <v>4</v>
      </c>
      <c r="I65">
        <f t="shared" si="0"/>
        <v>16</v>
      </c>
    </row>
    <row r="66" spans="1:9" x14ac:dyDescent="0.25">
      <c r="A66" s="4" t="s">
        <v>945</v>
      </c>
      <c r="B66" t="s">
        <v>487</v>
      </c>
      <c r="C66" t="s">
        <v>192</v>
      </c>
      <c r="D66" t="s">
        <v>1228</v>
      </c>
      <c r="E66">
        <v>7</v>
      </c>
      <c r="F66">
        <v>7</v>
      </c>
      <c r="G66">
        <v>16</v>
      </c>
      <c r="H66">
        <v>26</v>
      </c>
      <c r="I66">
        <f t="shared" si="0"/>
        <v>56</v>
      </c>
    </row>
    <row r="67" spans="1:9" x14ac:dyDescent="0.25">
      <c r="A67" s="4" t="s">
        <v>866</v>
      </c>
      <c r="B67" t="s">
        <v>312</v>
      </c>
      <c r="C67" t="s">
        <v>310</v>
      </c>
      <c r="D67" t="s">
        <v>1228</v>
      </c>
      <c r="E67">
        <v>10</v>
      </c>
      <c r="F67">
        <v>9</v>
      </c>
      <c r="G67">
        <v>29</v>
      </c>
      <c r="H67">
        <v>48</v>
      </c>
      <c r="I67">
        <f t="shared" si="0"/>
        <v>96</v>
      </c>
    </row>
    <row r="68" spans="1:9" x14ac:dyDescent="0.25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6</v>
      </c>
      <c r="G68">
        <v>13</v>
      </c>
      <c r="H68">
        <v>22</v>
      </c>
      <c r="I68">
        <f t="shared" ref="I68:I131" si="1">SUM(E68:H68)</f>
        <v>47</v>
      </c>
    </row>
    <row r="69" spans="1:9" x14ac:dyDescent="0.2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27</v>
      </c>
      <c r="H69">
        <v>50</v>
      </c>
      <c r="I69">
        <f t="shared" si="1"/>
        <v>97</v>
      </c>
    </row>
    <row r="70" spans="1:9" x14ac:dyDescent="0.25">
      <c r="A70" s="4" t="s">
        <v>1161</v>
      </c>
      <c r="B70" t="s">
        <v>436</v>
      </c>
      <c r="C70" t="s">
        <v>438</v>
      </c>
      <c r="D70" t="s">
        <v>1228</v>
      </c>
      <c r="E70">
        <v>3</v>
      </c>
      <c r="F70">
        <v>2</v>
      </c>
      <c r="G70">
        <v>5</v>
      </c>
      <c r="H70">
        <v>21</v>
      </c>
      <c r="I70">
        <f t="shared" si="1"/>
        <v>31</v>
      </c>
    </row>
    <row r="71" spans="1:9" x14ac:dyDescent="0.25">
      <c r="A71" s="4" t="s">
        <v>1090</v>
      </c>
      <c r="B71" t="s">
        <v>99</v>
      </c>
      <c r="C71" t="s">
        <v>98</v>
      </c>
      <c r="D71" t="s">
        <v>1226</v>
      </c>
      <c r="E71">
        <v>7</v>
      </c>
      <c r="F71">
        <v>9</v>
      </c>
      <c r="G71">
        <v>24</v>
      </c>
      <c r="H71">
        <v>36</v>
      </c>
      <c r="I71">
        <f t="shared" si="1"/>
        <v>76</v>
      </c>
    </row>
    <row r="72" spans="1:9" x14ac:dyDescent="0.2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2</v>
      </c>
      <c r="G72">
        <v>8</v>
      </c>
      <c r="H72">
        <v>10</v>
      </c>
      <c r="I72">
        <f t="shared" si="1"/>
        <v>23</v>
      </c>
    </row>
    <row r="73" spans="1:9" x14ac:dyDescent="0.2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4</v>
      </c>
      <c r="G73">
        <v>3</v>
      </c>
      <c r="H73">
        <v>7</v>
      </c>
      <c r="I73">
        <f t="shared" si="1"/>
        <v>16</v>
      </c>
    </row>
    <row r="74" spans="1:9" x14ac:dyDescent="0.25">
      <c r="A74" s="4" t="s">
        <v>928</v>
      </c>
      <c r="B74" t="s">
        <v>448</v>
      </c>
      <c r="C74" t="s">
        <v>447</v>
      </c>
      <c r="D74" t="s">
        <v>1229</v>
      </c>
      <c r="E74">
        <v>7</v>
      </c>
      <c r="F74">
        <v>8</v>
      </c>
      <c r="G74">
        <v>19</v>
      </c>
      <c r="H74">
        <v>26</v>
      </c>
      <c r="I74">
        <f t="shared" si="1"/>
        <v>60</v>
      </c>
    </row>
    <row r="75" spans="1:9" x14ac:dyDescent="0.25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8</v>
      </c>
      <c r="G75">
        <v>22</v>
      </c>
      <c r="H75">
        <v>32</v>
      </c>
      <c r="I75">
        <f t="shared" si="1"/>
        <v>70</v>
      </c>
    </row>
    <row r="76" spans="1:9" x14ac:dyDescent="0.25">
      <c r="A76" s="4" t="s">
        <v>1092</v>
      </c>
      <c r="B76" t="s">
        <v>104</v>
      </c>
      <c r="C76" t="s">
        <v>101</v>
      </c>
      <c r="D76" t="s">
        <v>1228</v>
      </c>
      <c r="E76">
        <v>8</v>
      </c>
      <c r="F76">
        <v>8</v>
      </c>
      <c r="G76">
        <v>25</v>
      </c>
      <c r="H76">
        <v>32</v>
      </c>
      <c r="I76">
        <f t="shared" si="1"/>
        <v>73</v>
      </c>
    </row>
    <row r="77" spans="1:9" x14ac:dyDescent="0.25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10</v>
      </c>
      <c r="G77">
        <v>28</v>
      </c>
      <c r="H77">
        <v>39</v>
      </c>
      <c r="I77">
        <f t="shared" si="1"/>
        <v>86</v>
      </c>
    </row>
    <row r="78" spans="1:9" x14ac:dyDescent="0.25">
      <c r="A78" s="4" t="s">
        <v>893</v>
      </c>
      <c r="B78" t="s">
        <v>378</v>
      </c>
      <c r="C78" t="s">
        <v>376</v>
      </c>
      <c r="D78" t="s">
        <v>1228</v>
      </c>
      <c r="E78">
        <v>5</v>
      </c>
      <c r="F78">
        <v>5</v>
      </c>
      <c r="G78">
        <v>16</v>
      </c>
      <c r="H78">
        <v>28</v>
      </c>
      <c r="I78">
        <f t="shared" si="1"/>
        <v>54</v>
      </c>
    </row>
    <row r="79" spans="1:9" x14ac:dyDescent="0.25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17</v>
      </c>
      <c r="H79">
        <v>30</v>
      </c>
      <c r="I79">
        <f t="shared" si="1"/>
        <v>57</v>
      </c>
    </row>
    <row r="80" spans="1:9" x14ac:dyDescent="0.2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10</v>
      </c>
      <c r="G80">
        <v>25</v>
      </c>
      <c r="H80">
        <v>36</v>
      </c>
      <c r="I80">
        <f t="shared" si="1"/>
        <v>80</v>
      </c>
    </row>
    <row r="81" spans="1:9" x14ac:dyDescent="0.2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4</v>
      </c>
      <c r="G81">
        <v>11</v>
      </c>
      <c r="H81">
        <v>21</v>
      </c>
      <c r="I81">
        <f t="shared" si="1"/>
        <v>41</v>
      </c>
    </row>
    <row r="82" spans="1:9" x14ac:dyDescent="0.25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7</v>
      </c>
      <c r="G82">
        <v>22</v>
      </c>
      <c r="H82">
        <v>37</v>
      </c>
      <c r="I82">
        <f t="shared" si="1"/>
        <v>73</v>
      </c>
    </row>
    <row r="83" spans="1:9" x14ac:dyDescent="0.25">
      <c r="A83" s="4" t="s">
        <v>890</v>
      </c>
      <c r="B83" t="s">
        <v>370</v>
      </c>
      <c r="C83" t="s">
        <v>367</v>
      </c>
      <c r="D83" t="s">
        <v>1228</v>
      </c>
      <c r="E83">
        <v>6</v>
      </c>
      <c r="F83">
        <v>8</v>
      </c>
      <c r="G83">
        <v>17</v>
      </c>
      <c r="H83">
        <v>22</v>
      </c>
      <c r="I83">
        <f t="shared" si="1"/>
        <v>53</v>
      </c>
    </row>
    <row r="84" spans="1:9" x14ac:dyDescent="0.25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18</v>
      </c>
      <c r="H84">
        <v>45</v>
      </c>
      <c r="I84">
        <f t="shared" si="1"/>
        <v>78</v>
      </c>
    </row>
    <row r="85" spans="1:9" x14ac:dyDescent="0.25">
      <c r="A85" s="4" t="s">
        <v>821</v>
      </c>
      <c r="B85" t="s">
        <v>189</v>
      </c>
      <c r="C85" t="s">
        <v>186</v>
      </c>
      <c r="D85" t="s">
        <v>1228</v>
      </c>
      <c r="E85">
        <v>6</v>
      </c>
      <c r="F85">
        <v>7</v>
      </c>
      <c r="G85">
        <v>14</v>
      </c>
      <c r="H85">
        <v>27</v>
      </c>
      <c r="I85">
        <f t="shared" si="1"/>
        <v>54</v>
      </c>
    </row>
    <row r="86" spans="1:9" x14ac:dyDescent="0.25">
      <c r="A86" s="4" t="s">
        <v>992</v>
      </c>
      <c r="B86" t="s">
        <v>611</v>
      </c>
      <c r="C86" t="s">
        <v>612</v>
      </c>
      <c r="D86" t="s">
        <v>1228</v>
      </c>
      <c r="E86">
        <v>3</v>
      </c>
      <c r="F86">
        <v>5</v>
      </c>
      <c r="G86">
        <v>7</v>
      </c>
      <c r="H86">
        <v>14</v>
      </c>
      <c r="I86">
        <f t="shared" si="1"/>
        <v>29</v>
      </c>
    </row>
    <row r="87" spans="1:9" x14ac:dyDescent="0.25">
      <c r="A87" s="4" t="s">
        <v>1196</v>
      </c>
      <c r="B87" t="s">
        <v>611</v>
      </c>
      <c r="C87" t="s">
        <v>613</v>
      </c>
      <c r="D87" t="s">
        <v>1229</v>
      </c>
      <c r="E87">
        <v>7</v>
      </c>
      <c r="F87">
        <v>8</v>
      </c>
      <c r="G87">
        <v>23</v>
      </c>
      <c r="H87">
        <v>34</v>
      </c>
      <c r="I87">
        <f t="shared" si="1"/>
        <v>72</v>
      </c>
    </row>
    <row r="88" spans="1:9" x14ac:dyDescent="0.25">
      <c r="A88" s="4" t="s">
        <v>901</v>
      </c>
      <c r="B88" t="s">
        <v>398</v>
      </c>
      <c r="C88" t="s">
        <v>397</v>
      </c>
      <c r="D88" t="s">
        <v>1226</v>
      </c>
      <c r="E88">
        <v>7</v>
      </c>
      <c r="F88">
        <v>8</v>
      </c>
      <c r="G88">
        <v>20</v>
      </c>
      <c r="H88">
        <v>39</v>
      </c>
      <c r="I88">
        <f t="shared" si="1"/>
        <v>74</v>
      </c>
    </row>
    <row r="89" spans="1:9" x14ac:dyDescent="0.25">
      <c r="A89" s="4" t="s">
        <v>1111</v>
      </c>
      <c r="B89" t="s">
        <v>204</v>
      </c>
      <c r="C89" t="s">
        <v>201</v>
      </c>
      <c r="D89" t="s">
        <v>1228</v>
      </c>
      <c r="E89">
        <v>5</v>
      </c>
      <c r="F89">
        <v>4</v>
      </c>
      <c r="G89">
        <v>17</v>
      </c>
      <c r="H89">
        <v>20</v>
      </c>
      <c r="I89">
        <f t="shared" si="1"/>
        <v>46</v>
      </c>
    </row>
    <row r="90" spans="1:9" x14ac:dyDescent="0.25">
      <c r="A90" s="4" t="s">
        <v>1067</v>
      </c>
      <c r="B90" t="s">
        <v>9</v>
      </c>
      <c r="C90" t="s">
        <v>8</v>
      </c>
      <c r="D90" t="s">
        <v>1229</v>
      </c>
      <c r="E90">
        <v>9</v>
      </c>
      <c r="F90">
        <v>7</v>
      </c>
      <c r="G90">
        <v>28</v>
      </c>
      <c r="H90">
        <v>42</v>
      </c>
      <c r="I90">
        <f t="shared" si="1"/>
        <v>86</v>
      </c>
    </row>
    <row r="91" spans="1:9" x14ac:dyDescent="0.25">
      <c r="A91" s="4" t="s">
        <v>923</v>
      </c>
      <c r="B91" t="s">
        <v>210</v>
      </c>
      <c r="C91" t="s">
        <v>439</v>
      </c>
      <c r="D91" t="s">
        <v>1229</v>
      </c>
      <c r="E91">
        <v>9</v>
      </c>
      <c r="F91">
        <v>7</v>
      </c>
      <c r="G91">
        <v>29</v>
      </c>
      <c r="H91">
        <v>50</v>
      </c>
      <c r="I91">
        <f t="shared" si="1"/>
        <v>95</v>
      </c>
    </row>
    <row r="92" spans="1:9" x14ac:dyDescent="0.25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19</v>
      </c>
      <c r="H92">
        <v>40</v>
      </c>
      <c r="I92">
        <f t="shared" si="1"/>
        <v>75</v>
      </c>
    </row>
    <row r="93" spans="1:9" x14ac:dyDescent="0.25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4</v>
      </c>
      <c r="G93">
        <v>13</v>
      </c>
      <c r="H93">
        <v>19</v>
      </c>
      <c r="I93">
        <f t="shared" si="1"/>
        <v>41</v>
      </c>
    </row>
    <row r="94" spans="1:9" x14ac:dyDescent="0.25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7</v>
      </c>
      <c r="G94">
        <v>24</v>
      </c>
      <c r="H94">
        <v>26</v>
      </c>
      <c r="I94">
        <f t="shared" si="1"/>
        <v>64</v>
      </c>
    </row>
    <row r="95" spans="1:9" x14ac:dyDescent="0.25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29</v>
      </c>
      <c r="H95">
        <v>45</v>
      </c>
      <c r="I95">
        <f t="shared" si="1"/>
        <v>92</v>
      </c>
    </row>
    <row r="96" spans="1:9" x14ac:dyDescent="0.25">
      <c r="A96" s="4" t="s">
        <v>885</v>
      </c>
      <c r="B96" t="s">
        <v>362</v>
      </c>
      <c r="C96" t="s">
        <v>358</v>
      </c>
      <c r="D96" t="s">
        <v>1228</v>
      </c>
      <c r="E96">
        <v>9</v>
      </c>
      <c r="F96">
        <v>8</v>
      </c>
      <c r="G96">
        <v>28</v>
      </c>
      <c r="H96">
        <v>50</v>
      </c>
      <c r="I96">
        <f t="shared" si="1"/>
        <v>95</v>
      </c>
    </row>
    <row r="97" spans="1:9" x14ac:dyDescent="0.25">
      <c r="A97" s="4" t="s">
        <v>972</v>
      </c>
      <c r="B97" t="s">
        <v>562</v>
      </c>
      <c r="C97" t="s">
        <v>561</v>
      </c>
      <c r="D97" t="s">
        <v>1228</v>
      </c>
      <c r="E97">
        <v>1</v>
      </c>
      <c r="F97">
        <v>0</v>
      </c>
      <c r="G97">
        <v>-1</v>
      </c>
      <c r="H97">
        <v>5</v>
      </c>
      <c r="I97">
        <f t="shared" si="1"/>
        <v>5</v>
      </c>
    </row>
    <row r="98" spans="1:9" x14ac:dyDescent="0.25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29</v>
      </c>
      <c r="H98">
        <v>48</v>
      </c>
      <c r="I98">
        <f t="shared" si="1"/>
        <v>97</v>
      </c>
    </row>
    <row r="99" spans="1:9" x14ac:dyDescent="0.25">
      <c r="A99" s="4" t="s">
        <v>768</v>
      </c>
      <c r="B99" t="s">
        <v>25</v>
      </c>
      <c r="C99" t="s">
        <v>23</v>
      </c>
      <c r="D99" t="s">
        <v>1226</v>
      </c>
      <c r="E99">
        <v>6</v>
      </c>
      <c r="F99">
        <v>4</v>
      </c>
      <c r="G99">
        <v>13</v>
      </c>
      <c r="H99">
        <v>34</v>
      </c>
      <c r="I99">
        <f t="shared" si="1"/>
        <v>57</v>
      </c>
    </row>
    <row r="100" spans="1:9" x14ac:dyDescent="0.25">
      <c r="A100" s="4" t="s">
        <v>975</v>
      </c>
      <c r="B100" t="s">
        <v>569</v>
      </c>
      <c r="C100" t="s">
        <v>568</v>
      </c>
      <c r="D100" t="s">
        <v>1228</v>
      </c>
      <c r="E100">
        <v>7</v>
      </c>
      <c r="F100">
        <v>9</v>
      </c>
      <c r="G100">
        <v>23</v>
      </c>
      <c r="H100">
        <v>27</v>
      </c>
      <c r="I100">
        <f t="shared" si="1"/>
        <v>66</v>
      </c>
    </row>
    <row r="101" spans="1:9" x14ac:dyDescent="0.25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3</v>
      </c>
      <c r="G101">
        <v>17</v>
      </c>
      <c r="H101">
        <v>15</v>
      </c>
      <c r="I101">
        <f t="shared" si="1"/>
        <v>40</v>
      </c>
    </row>
    <row r="102" spans="1:9" x14ac:dyDescent="0.25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8</v>
      </c>
      <c r="G102">
        <v>17</v>
      </c>
      <c r="H102">
        <v>27</v>
      </c>
      <c r="I102">
        <f t="shared" si="1"/>
        <v>59</v>
      </c>
    </row>
    <row r="103" spans="1:9" x14ac:dyDescent="0.25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6</v>
      </c>
      <c r="G103">
        <v>23</v>
      </c>
      <c r="H103">
        <v>30</v>
      </c>
      <c r="I103">
        <f t="shared" si="1"/>
        <v>66</v>
      </c>
    </row>
    <row r="104" spans="1:9" x14ac:dyDescent="0.25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16</v>
      </c>
      <c r="H104">
        <v>31</v>
      </c>
      <c r="I104">
        <f t="shared" si="1"/>
        <v>61</v>
      </c>
    </row>
    <row r="105" spans="1:9" x14ac:dyDescent="0.25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7</v>
      </c>
      <c r="G105">
        <v>24</v>
      </c>
      <c r="H105">
        <v>47</v>
      </c>
      <c r="I105">
        <f t="shared" si="1"/>
        <v>87</v>
      </c>
    </row>
    <row r="106" spans="1:9" x14ac:dyDescent="0.25">
      <c r="A106" s="4" t="s">
        <v>1169</v>
      </c>
      <c r="B106" t="s">
        <v>491</v>
      </c>
      <c r="C106" t="s">
        <v>490</v>
      </c>
      <c r="D106" t="s">
        <v>1227</v>
      </c>
      <c r="E106">
        <v>5</v>
      </c>
      <c r="F106">
        <v>7</v>
      </c>
      <c r="G106">
        <v>10</v>
      </c>
      <c r="H106">
        <v>26</v>
      </c>
      <c r="I106">
        <f t="shared" si="1"/>
        <v>48</v>
      </c>
    </row>
    <row r="107" spans="1:9" x14ac:dyDescent="0.25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7</v>
      </c>
      <c r="G107">
        <v>27</v>
      </c>
      <c r="H107">
        <v>35</v>
      </c>
      <c r="I107">
        <f t="shared" si="1"/>
        <v>78</v>
      </c>
    </row>
    <row r="108" spans="1:9" x14ac:dyDescent="0.25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9</v>
      </c>
      <c r="G108">
        <v>29</v>
      </c>
      <c r="H108">
        <v>45</v>
      </c>
      <c r="I108">
        <f t="shared" si="1"/>
        <v>93</v>
      </c>
    </row>
    <row r="109" spans="1:9" x14ac:dyDescent="0.25">
      <c r="A109" s="4" t="s">
        <v>1140</v>
      </c>
      <c r="B109" t="s">
        <v>320</v>
      </c>
      <c r="C109" t="s">
        <v>318</v>
      </c>
      <c r="D109" t="s">
        <v>1226</v>
      </c>
      <c r="E109">
        <v>8</v>
      </c>
      <c r="F109">
        <v>9</v>
      </c>
      <c r="G109">
        <v>27</v>
      </c>
      <c r="H109">
        <v>32</v>
      </c>
      <c r="I109">
        <f t="shared" si="1"/>
        <v>76</v>
      </c>
    </row>
    <row r="110" spans="1:9" x14ac:dyDescent="0.25">
      <c r="A110" s="4" t="s">
        <v>859</v>
      </c>
      <c r="B110" t="s">
        <v>293</v>
      </c>
      <c r="C110" t="s">
        <v>290</v>
      </c>
      <c r="D110" t="s">
        <v>1226</v>
      </c>
      <c r="E110">
        <v>4</v>
      </c>
      <c r="F110">
        <v>6</v>
      </c>
      <c r="G110">
        <v>9</v>
      </c>
      <c r="H110">
        <v>22</v>
      </c>
      <c r="I110">
        <f t="shared" si="1"/>
        <v>41</v>
      </c>
    </row>
    <row r="111" spans="1:9" x14ac:dyDescent="0.25">
      <c r="A111" s="4" t="s">
        <v>1210</v>
      </c>
      <c r="B111" t="s">
        <v>687</v>
      </c>
      <c r="C111" t="s">
        <v>688</v>
      </c>
      <c r="D111" t="s">
        <v>1229</v>
      </c>
      <c r="E111">
        <v>1</v>
      </c>
      <c r="F111">
        <v>2</v>
      </c>
      <c r="G111">
        <v>1</v>
      </c>
      <c r="H111">
        <v>1</v>
      </c>
      <c r="I111">
        <f t="shared" si="1"/>
        <v>5</v>
      </c>
    </row>
    <row r="112" spans="1:9" x14ac:dyDescent="0.25">
      <c r="A112" s="4" t="s">
        <v>1077</v>
      </c>
      <c r="B112" t="s">
        <v>51</v>
      </c>
      <c r="C112" t="s">
        <v>48</v>
      </c>
      <c r="D112" t="s">
        <v>1229</v>
      </c>
      <c r="E112">
        <v>-1</v>
      </c>
      <c r="F112">
        <v>0</v>
      </c>
      <c r="G112">
        <v>-1</v>
      </c>
      <c r="H112">
        <v>0</v>
      </c>
      <c r="I112">
        <f t="shared" si="1"/>
        <v>-2</v>
      </c>
    </row>
    <row r="113" spans="1:9" x14ac:dyDescent="0.25">
      <c r="A113" s="4" t="s">
        <v>1222</v>
      </c>
      <c r="B113" t="s">
        <v>746</v>
      </c>
      <c r="C113" t="s">
        <v>48</v>
      </c>
      <c r="D113" t="s">
        <v>1227</v>
      </c>
      <c r="E113">
        <v>4</v>
      </c>
      <c r="F113">
        <v>6</v>
      </c>
      <c r="G113">
        <v>14</v>
      </c>
      <c r="H113">
        <v>20</v>
      </c>
      <c r="I113">
        <f t="shared" si="1"/>
        <v>44</v>
      </c>
    </row>
    <row r="114" spans="1:9" x14ac:dyDescent="0.25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10</v>
      </c>
      <c r="G114">
        <v>22</v>
      </c>
      <c r="H114">
        <v>46</v>
      </c>
      <c r="I114">
        <f t="shared" si="1"/>
        <v>86</v>
      </c>
    </row>
    <row r="115" spans="1:9" x14ac:dyDescent="0.25">
      <c r="A115" s="4" t="s">
        <v>773</v>
      </c>
      <c r="B115" t="s">
        <v>39</v>
      </c>
      <c r="C115" t="s">
        <v>36</v>
      </c>
      <c r="D115" t="s">
        <v>1226</v>
      </c>
      <c r="E115">
        <v>5</v>
      </c>
      <c r="F115">
        <v>3</v>
      </c>
      <c r="G115">
        <v>13</v>
      </c>
      <c r="H115">
        <v>26</v>
      </c>
      <c r="I115">
        <f t="shared" si="1"/>
        <v>47</v>
      </c>
    </row>
    <row r="116" spans="1:9" x14ac:dyDescent="0.2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25</v>
      </c>
      <c r="H116">
        <v>40</v>
      </c>
      <c r="I116">
        <f t="shared" si="1"/>
        <v>85</v>
      </c>
    </row>
    <row r="117" spans="1:9" x14ac:dyDescent="0.25">
      <c r="A117" s="4" t="s">
        <v>872</v>
      </c>
      <c r="B117" t="s">
        <v>330</v>
      </c>
      <c r="C117" t="s">
        <v>327</v>
      </c>
      <c r="D117" t="s">
        <v>1226</v>
      </c>
      <c r="E117">
        <v>6</v>
      </c>
      <c r="F117">
        <v>6</v>
      </c>
      <c r="G117">
        <v>14</v>
      </c>
      <c r="H117">
        <v>35</v>
      </c>
      <c r="I117">
        <f t="shared" si="1"/>
        <v>61</v>
      </c>
    </row>
    <row r="118" spans="1:9" x14ac:dyDescent="0.25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1</v>
      </c>
      <c r="G118">
        <v>11</v>
      </c>
      <c r="H118">
        <v>11</v>
      </c>
      <c r="I118">
        <f t="shared" si="1"/>
        <v>26</v>
      </c>
    </row>
    <row r="119" spans="1:9" x14ac:dyDescent="0.25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5</v>
      </c>
      <c r="G119">
        <v>15</v>
      </c>
      <c r="H119">
        <v>26</v>
      </c>
      <c r="I119">
        <f t="shared" si="1"/>
        <v>52</v>
      </c>
    </row>
    <row r="120" spans="1:9" x14ac:dyDescent="0.25">
      <c r="A120" s="4" t="s">
        <v>924</v>
      </c>
      <c r="B120" t="s">
        <v>441</v>
      </c>
      <c r="C120" t="s">
        <v>440</v>
      </c>
      <c r="D120" t="s">
        <v>1226</v>
      </c>
      <c r="E120">
        <v>5</v>
      </c>
      <c r="F120">
        <v>6</v>
      </c>
      <c r="G120">
        <v>10</v>
      </c>
      <c r="H120">
        <v>32</v>
      </c>
      <c r="I120">
        <f t="shared" si="1"/>
        <v>53</v>
      </c>
    </row>
    <row r="121" spans="1:9" x14ac:dyDescent="0.25">
      <c r="A121" s="4" t="s">
        <v>886</v>
      </c>
      <c r="B121" t="s">
        <v>363</v>
      </c>
      <c r="C121" t="s">
        <v>360</v>
      </c>
      <c r="D121" t="s">
        <v>1229</v>
      </c>
      <c r="E121">
        <v>9</v>
      </c>
      <c r="F121">
        <v>9</v>
      </c>
      <c r="G121">
        <v>29</v>
      </c>
      <c r="H121">
        <v>49</v>
      </c>
      <c r="I121">
        <f t="shared" si="1"/>
        <v>96</v>
      </c>
    </row>
    <row r="122" spans="1:9" x14ac:dyDescent="0.25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7</v>
      </c>
      <c r="G122">
        <v>15</v>
      </c>
      <c r="H122">
        <v>24</v>
      </c>
      <c r="I122">
        <f t="shared" si="1"/>
        <v>51</v>
      </c>
    </row>
    <row r="123" spans="1:9" x14ac:dyDescent="0.2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2</v>
      </c>
      <c r="G123">
        <v>-1</v>
      </c>
      <c r="H123">
        <v>12</v>
      </c>
      <c r="I123">
        <f t="shared" si="1"/>
        <v>14</v>
      </c>
    </row>
    <row r="124" spans="1:9" x14ac:dyDescent="0.25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26</v>
      </c>
      <c r="H124">
        <v>49</v>
      </c>
      <c r="I124">
        <f t="shared" si="1"/>
        <v>92</v>
      </c>
    </row>
    <row r="125" spans="1:9" x14ac:dyDescent="0.2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6</v>
      </c>
      <c r="G125">
        <v>20</v>
      </c>
      <c r="H125">
        <v>33</v>
      </c>
      <c r="I125">
        <f t="shared" si="1"/>
        <v>67</v>
      </c>
    </row>
    <row r="126" spans="1:9" x14ac:dyDescent="0.25">
      <c r="A126" s="4" t="s">
        <v>1187</v>
      </c>
      <c r="B126" t="s">
        <v>575</v>
      </c>
      <c r="C126" t="s">
        <v>220</v>
      </c>
      <c r="D126" t="s">
        <v>1229</v>
      </c>
      <c r="E126">
        <v>2</v>
      </c>
      <c r="F126">
        <v>4</v>
      </c>
      <c r="G126">
        <v>1</v>
      </c>
      <c r="H126">
        <v>3</v>
      </c>
      <c r="I126">
        <f t="shared" si="1"/>
        <v>10</v>
      </c>
    </row>
    <row r="127" spans="1:9" x14ac:dyDescent="0.25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6</v>
      </c>
      <c r="G127">
        <v>23</v>
      </c>
      <c r="H127">
        <v>35</v>
      </c>
      <c r="I127">
        <f t="shared" si="1"/>
        <v>72</v>
      </c>
    </row>
    <row r="128" spans="1:9" x14ac:dyDescent="0.25">
      <c r="A128" s="4" t="s">
        <v>898</v>
      </c>
      <c r="B128" t="s">
        <v>391</v>
      </c>
      <c r="C128" t="s">
        <v>390</v>
      </c>
      <c r="D128" t="s">
        <v>1229</v>
      </c>
      <c r="E128">
        <v>2</v>
      </c>
      <c r="F128">
        <v>1</v>
      </c>
      <c r="G128">
        <v>7</v>
      </c>
      <c r="H128">
        <v>5</v>
      </c>
      <c r="I128">
        <f t="shared" si="1"/>
        <v>15</v>
      </c>
    </row>
    <row r="129" spans="1:9" x14ac:dyDescent="0.2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4</v>
      </c>
      <c r="G129">
        <v>9</v>
      </c>
      <c r="H129">
        <v>6</v>
      </c>
      <c r="I129">
        <f t="shared" si="1"/>
        <v>22</v>
      </c>
    </row>
    <row r="130" spans="1:9" x14ac:dyDescent="0.2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18</v>
      </c>
      <c r="H130">
        <v>32</v>
      </c>
      <c r="I130">
        <f t="shared" si="1"/>
        <v>62</v>
      </c>
    </row>
    <row r="131" spans="1:9" x14ac:dyDescent="0.25">
      <c r="A131" s="4" t="s">
        <v>980</v>
      </c>
      <c r="B131" t="s">
        <v>583</v>
      </c>
      <c r="C131" t="s">
        <v>582</v>
      </c>
      <c r="D131" t="s">
        <v>1227</v>
      </c>
      <c r="E131">
        <v>5</v>
      </c>
      <c r="F131">
        <v>7</v>
      </c>
      <c r="G131">
        <v>10</v>
      </c>
      <c r="H131">
        <v>33</v>
      </c>
      <c r="I131">
        <f t="shared" si="1"/>
        <v>55</v>
      </c>
    </row>
    <row r="132" spans="1:9" x14ac:dyDescent="0.25">
      <c r="A132" s="4" t="s">
        <v>1176</v>
      </c>
      <c r="B132" t="s">
        <v>539</v>
      </c>
      <c r="C132" t="s">
        <v>538</v>
      </c>
      <c r="D132" t="s">
        <v>1228</v>
      </c>
      <c r="E132">
        <v>8</v>
      </c>
      <c r="F132">
        <v>7</v>
      </c>
      <c r="G132">
        <v>22</v>
      </c>
      <c r="H132">
        <v>31</v>
      </c>
      <c r="I132">
        <f t="shared" ref="I132:I195" si="2">SUM(E132:H132)</f>
        <v>68</v>
      </c>
    </row>
    <row r="133" spans="1:9" x14ac:dyDescent="0.25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7</v>
      </c>
      <c r="G133">
        <v>22</v>
      </c>
      <c r="H133">
        <v>35</v>
      </c>
      <c r="I133">
        <f t="shared" si="2"/>
        <v>73</v>
      </c>
    </row>
    <row r="134" spans="1:9" x14ac:dyDescent="0.25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26</v>
      </c>
      <c r="H134">
        <v>37</v>
      </c>
      <c r="I134">
        <f t="shared" si="2"/>
        <v>82</v>
      </c>
    </row>
    <row r="135" spans="1:9" x14ac:dyDescent="0.25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26</v>
      </c>
      <c r="H135">
        <v>50</v>
      </c>
      <c r="I135">
        <f t="shared" si="2"/>
        <v>96</v>
      </c>
    </row>
    <row r="136" spans="1:9" x14ac:dyDescent="0.25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31</v>
      </c>
      <c r="I136">
        <f t="shared" si="2"/>
        <v>67</v>
      </c>
    </row>
    <row r="137" spans="1:9" x14ac:dyDescent="0.25">
      <c r="A137" s="4" t="s">
        <v>1157</v>
      </c>
      <c r="B137" t="s">
        <v>203</v>
      </c>
      <c r="C137" t="s">
        <v>427</v>
      </c>
      <c r="D137" t="s">
        <v>1229</v>
      </c>
      <c r="E137">
        <v>9</v>
      </c>
      <c r="F137">
        <v>9</v>
      </c>
      <c r="G137">
        <v>22</v>
      </c>
      <c r="H137">
        <v>38</v>
      </c>
      <c r="I137">
        <f t="shared" si="2"/>
        <v>78</v>
      </c>
    </row>
    <row r="138" spans="1:9" x14ac:dyDescent="0.25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19</v>
      </c>
      <c r="H138">
        <v>38</v>
      </c>
      <c r="I138">
        <f t="shared" si="2"/>
        <v>74</v>
      </c>
    </row>
    <row r="139" spans="1:9" x14ac:dyDescent="0.25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18</v>
      </c>
      <c r="H139">
        <v>35</v>
      </c>
      <c r="I139">
        <f t="shared" si="2"/>
        <v>65</v>
      </c>
    </row>
    <row r="140" spans="1:9" x14ac:dyDescent="0.25">
      <c r="A140" s="4" t="s">
        <v>1172</v>
      </c>
      <c r="B140" t="s">
        <v>500</v>
      </c>
      <c r="C140" t="s">
        <v>499</v>
      </c>
      <c r="D140" t="s">
        <v>1229</v>
      </c>
      <c r="E140">
        <v>5</v>
      </c>
      <c r="F140">
        <v>7</v>
      </c>
      <c r="G140">
        <v>18</v>
      </c>
      <c r="H140">
        <v>33</v>
      </c>
      <c r="I140">
        <f t="shared" si="2"/>
        <v>63</v>
      </c>
    </row>
    <row r="141" spans="1:9" x14ac:dyDescent="0.25">
      <c r="A141" s="4" t="s">
        <v>1185</v>
      </c>
      <c r="B141" t="s">
        <v>567</v>
      </c>
      <c r="C141" t="s">
        <v>499</v>
      </c>
      <c r="D141" t="s">
        <v>1227</v>
      </c>
      <c r="E141">
        <v>8</v>
      </c>
      <c r="F141">
        <v>8</v>
      </c>
      <c r="G141">
        <v>25</v>
      </c>
      <c r="H141">
        <v>35</v>
      </c>
      <c r="I141">
        <f t="shared" si="2"/>
        <v>76</v>
      </c>
    </row>
    <row r="142" spans="1:9" x14ac:dyDescent="0.25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0</v>
      </c>
      <c r="G142">
        <v>5</v>
      </c>
      <c r="H142">
        <v>0</v>
      </c>
      <c r="I142">
        <f t="shared" si="2"/>
        <v>7</v>
      </c>
    </row>
    <row r="143" spans="1:9" x14ac:dyDescent="0.25">
      <c r="A143" s="4" t="s">
        <v>769</v>
      </c>
      <c r="B143" t="s">
        <v>29</v>
      </c>
      <c r="C143" t="s">
        <v>26</v>
      </c>
      <c r="D143" t="s">
        <v>1226</v>
      </c>
      <c r="E143">
        <v>5</v>
      </c>
      <c r="F143">
        <v>4</v>
      </c>
      <c r="G143">
        <v>14</v>
      </c>
      <c r="H143">
        <v>15</v>
      </c>
      <c r="I143">
        <f t="shared" si="2"/>
        <v>38</v>
      </c>
    </row>
    <row r="144" spans="1:9" x14ac:dyDescent="0.25">
      <c r="A144" s="4" t="s">
        <v>816</v>
      </c>
      <c r="B144" t="s">
        <v>177</v>
      </c>
      <c r="C144" t="s">
        <v>26</v>
      </c>
      <c r="D144" t="s">
        <v>1229</v>
      </c>
      <c r="E144">
        <v>9</v>
      </c>
      <c r="F144">
        <v>8</v>
      </c>
      <c r="G144">
        <v>23</v>
      </c>
      <c r="H144">
        <v>39</v>
      </c>
      <c r="I144">
        <f t="shared" si="2"/>
        <v>79</v>
      </c>
    </row>
    <row r="145" spans="1:9" x14ac:dyDescent="0.25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8</v>
      </c>
      <c r="G145">
        <v>29</v>
      </c>
      <c r="H145">
        <v>41</v>
      </c>
      <c r="I145">
        <f t="shared" si="2"/>
        <v>88</v>
      </c>
    </row>
    <row r="146" spans="1:9" x14ac:dyDescent="0.25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4</v>
      </c>
      <c r="G146">
        <v>18</v>
      </c>
      <c r="H146">
        <v>15</v>
      </c>
      <c r="I146">
        <f t="shared" si="2"/>
        <v>42</v>
      </c>
    </row>
    <row r="147" spans="1:9" x14ac:dyDescent="0.25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5</v>
      </c>
      <c r="G147">
        <v>14</v>
      </c>
      <c r="H147">
        <v>15</v>
      </c>
      <c r="I147">
        <f t="shared" si="2"/>
        <v>38</v>
      </c>
    </row>
    <row r="148" spans="1:9" x14ac:dyDescent="0.25">
      <c r="A148" s="4" t="s">
        <v>1046</v>
      </c>
      <c r="B148" t="s">
        <v>714</v>
      </c>
      <c r="C148" t="s">
        <v>715</v>
      </c>
      <c r="D148" t="s">
        <v>1226</v>
      </c>
      <c r="E148">
        <v>6</v>
      </c>
      <c r="F148">
        <v>6</v>
      </c>
      <c r="G148">
        <v>16</v>
      </c>
      <c r="H148">
        <v>40</v>
      </c>
      <c r="I148">
        <f t="shared" si="2"/>
        <v>68</v>
      </c>
    </row>
    <row r="149" spans="1:9" x14ac:dyDescent="0.25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24</v>
      </c>
      <c r="H149">
        <v>43</v>
      </c>
      <c r="I149">
        <f t="shared" si="2"/>
        <v>82</v>
      </c>
    </row>
    <row r="150" spans="1:9" x14ac:dyDescent="0.25">
      <c r="A150" s="4" t="s">
        <v>794</v>
      </c>
      <c r="B150" t="s">
        <v>118</v>
      </c>
      <c r="C150" t="s">
        <v>116</v>
      </c>
      <c r="D150" t="s">
        <v>1228</v>
      </c>
      <c r="E150">
        <v>7</v>
      </c>
      <c r="F150">
        <v>7</v>
      </c>
      <c r="G150">
        <v>23</v>
      </c>
      <c r="H150">
        <v>42</v>
      </c>
      <c r="I150">
        <f t="shared" si="2"/>
        <v>79</v>
      </c>
    </row>
    <row r="151" spans="1:9" x14ac:dyDescent="0.2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25</v>
      </c>
      <c r="H151">
        <v>50</v>
      </c>
      <c r="I151">
        <f t="shared" si="2"/>
        <v>92</v>
      </c>
    </row>
    <row r="152" spans="1:9" x14ac:dyDescent="0.25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14</v>
      </c>
      <c r="H152">
        <v>23</v>
      </c>
      <c r="I152">
        <f t="shared" si="2"/>
        <v>47</v>
      </c>
    </row>
    <row r="153" spans="1:9" x14ac:dyDescent="0.25">
      <c r="A153" s="4" t="s">
        <v>815</v>
      </c>
      <c r="B153" t="s">
        <v>176</v>
      </c>
      <c r="C153" t="s">
        <v>174</v>
      </c>
      <c r="D153" t="s">
        <v>1226</v>
      </c>
      <c r="E153">
        <v>3</v>
      </c>
      <c r="F153">
        <v>1</v>
      </c>
      <c r="G153">
        <v>12</v>
      </c>
      <c r="H153">
        <v>13</v>
      </c>
      <c r="I153">
        <f t="shared" si="2"/>
        <v>29</v>
      </c>
    </row>
    <row r="154" spans="1:9" x14ac:dyDescent="0.25">
      <c r="A154" s="4" t="s">
        <v>1147</v>
      </c>
      <c r="B154" t="s">
        <v>350</v>
      </c>
      <c r="C154" t="s">
        <v>174</v>
      </c>
      <c r="D154" t="s">
        <v>1228</v>
      </c>
      <c r="E154">
        <v>9</v>
      </c>
      <c r="F154">
        <v>10</v>
      </c>
      <c r="G154">
        <v>25</v>
      </c>
      <c r="H154">
        <v>47</v>
      </c>
      <c r="I154">
        <f t="shared" si="2"/>
        <v>91</v>
      </c>
    </row>
    <row r="155" spans="1:9" x14ac:dyDescent="0.25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6</v>
      </c>
      <c r="G155">
        <v>17</v>
      </c>
      <c r="H155">
        <v>29</v>
      </c>
      <c r="I155">
        <f t="shared" si="2"/>
        <v>57</v>
      </c>
    </row>
    <row r="156" spans="1:9" x14ac:dyDescent="0.25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3</v>
      </c>
      <c r="G156">
        <v>9</v>
      </c>
      <c r="H156">
        <v>10</v>
      </c>
      <c r="I156">
        <f t="shared" si="2"/>
        <v>25</v>
      </c>
    </row>
    <row r="157" spans="1:9" x14ac:dyDescent="0.25">
      <c r="A157" s="4" t="s">
        <v>909</v>
      </c>
      <c r="B157" t="s">
        <v>414</v>
      </c>
      <c r="C157" t="s">
        <v>413</v>
      </c>
      <c r="D157" t="s">
        <v>1228</v>
      </c>
      <c r="E157">
        <v>6</v>
      </c>
      <c r="F157">
        <v>6</v>
      </c>
      <c r="G157">
        <v>19</v>
      </c>
      <c r="H157">
        <v>36</v>
      </c>
      <c r="I157">
        <f t="shared" si="2"/>
        <v>67</v>
      </c>
    </row>
    <row r="158" spans="1:9" x14ac:dyDescent="0.25">
      <c r="A158" s="4" t="s">
        <v>1069</v>
      </c>
      <c r="B158" t="s">
        <v>18</v>
      </c>
      <c r="C158" t="s">
        <v>15</v>
      </c>
      <c r="D158" t="s">
        <v>1229</v>
      </c>
      <c r="E158">
        <v>10</v>
      </c>
      <c r="F158">
        <v>9</v>
      </c>
      <c r="G158">
        <v>29</v>
      </c>
      <c r="H158">
        <v>40</v>
      </c>
      <c r="I158">
        <f t="shared" si="2"/>
        <v>88</v>
      </c>
    </row>
    <row r="159" spans="1:9" x14ac:dyDescent="0.25">
      <c r="A159" s="4" t="s">
        <v>1129</v>
      </c>
      <c r="B159" t="s">
        <v>283</v>
      </c>
      <c r="C159" t="s">
        <v>280</v>
      </c>
      <c r="D159" t="s">
        <v>1228</v>
      </c>
      <c r="E159">
        <v>6</v>
      </c>
      <c r="F159">
        <v>4</v>
      </c>
      <c r="G159">
        <v>21</v>
      </c>
      <c r="H159">
        <v>30</v>
      </c>
      <c r="I159">
        <f t="shared" si="2"/>
        <v>61</v>
      </c>
    </row>
    <row r="160" spans="1:9" x14ac:dyDescent="0.25">
      <c r="A160" s="4" t="s">
        <v>1036</v>
      </c>
      <c r="B160" t="s">
        <v>696</v>
      </c>
      <c r="C160" t="s">
        <v>697</v>
      </c>
      <c r="D160" t="s">
        <v>1226</v>
      </c>
      <c r="E160">
        <v>4</v>
      </c>
      <c r="F160">
        <v>5</v>
      </c>
      <c r="G160">
        <v>14</v>
      </c>
      <c r="H160">
        <v>19</v>
      </c>
      <c r="I160">
        <f t="shared" si="2"/>
        <v>42</v>
      </c>
    </row>
    <row r="161" spans="1:9" x14ac:dyDescent="0.25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25</v>
      </c>
      <c r="H161">
        <v>50</v>
      </c>
      <c r="I161">
        <f t="shared" si="2"/>
        <v>94</v>
      </c>
    </row>
    <row r="162" spans="1:9" x14ac:dyDescent="0.25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2</v>
      </c>
      <c r="G162">
        <v>11</v>
      </c>
      <c r="H162">
        <v>18</v>
      </c>
      <c r="I162">
        <f t="shared" si="2"/>
        <v>35</v>
      </c>
    </row>
    <row r="163" spans="1:9" x14ac:dyDescent="0.25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26</v>
      </c>
      <c r="H163">
        <v>50</v>
      </c>
      <c r="I163">
        <f t="shared" si="2"/>
        <v>96</v>
      </c>
    </row>
    <row r="164" spans="1:9" x14ac:dyDescent="0.25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2</v>
      </c>
      <c r="G164">
        <v>4</v>
      </c>
      <c r="H164">
        <v>8</v>
      </c>
      <c r="I164">
        <f t="shared" si="2"/>
        <v>16</v>
      </c>
    </row>
    <row r="165" spans="1:9" x14ac:dyDescent="0.25">
      <c r="A165" s="4" t="s">
        <v>1057</v>
      </c>
      <c r="B165" t="s">
        <v>721</v>
      </c>
      <c r="C165" t="s">
        <v>740</v>
      </c>
      <c r="D165" t="s">
        <v>1226</v>
      </c>
      <c r="E165">
        <v>7</v>
      </c>
      <c r="F165">
        <v>8</v>
      </c>
      <c r="G165">
        <v>18</v>
      </c>
      <c r="H165">
        <v>36</v>
      </c>
      <c r="I165">
        <f t="shared" si="2"/>
        <v>69</v>
      </c>
    </row>
    <row r="166" spans="1:9" x14ac:dyDescent="0.25">
      <c r="A166" s="4" t="s">
        <v>835</v>
      </c>
      <c r="B166" t="s">
        <v>232</v>
      </c>
      <c r="C166" t="s">
        <v>229</v>
      </c>
      <c r="D166" t="s">
        <v>1228</v>
      </c>
      <c r="E166">
        <v>7</v>
      </c>
      <c r="F166">
        <v>7</v>
      </c>
      <c r="G166">
        <v>24</v>
      </c>
      <c r="H166">
        <v>41</v>
      </c>
      <c r="I166">
        <f t="shared" si="2"/>
        <v>79</v>
      </c>
    </row>
    <row r="167" spans="1:9" x14ac:dyDescent="0.25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10</v>
      </c>
      <c r="G167">
        <v>29</v>
      </c>
      <c r="H167">
        <v>50</v>
      </c>
      <c r="I167">
        <f t="shared" si="2"/>
        <v>99</v>
      </c>
    </row>
    <row r="168" spans="1:9" x14ac:dyDescent="0.25">
      <c r="A168" s="4" t="s">
        <v>809</v>
      </c>
      <c r="B168" t="s">
        <v>156</v>
      </c>
      <c r="C168" t="s">
        <v>154</v>
      </c>
      <c r="D168" t="s">
        <v>1227</v>
      </c>
      <c r="E168">
        <v>10</v>
      </c>
      <c r="F168">
        <v>8</v>
      </c>
      <c r="G168">
        <v>25</v>
      </c>
      <c r="H168">
        <v>41</v>
      </c>
      <c r="I168">
        <f t="shared" si="2"/>
        <v>84</v>
      </c>
    </row>
    <row r="169" spans="1:9" x14ac:dyDescent="0.25">
      <c r="A169" s="4" t="s">
        <v>784</v>
      </c>
      <c r="B169" t="s">
        <v>78</v>
      </c>
      <c r="C169" t="s">
        <v>75</v>
      </c>
      <c r="D169" t="s">
        <v>1228</v>
      </c>
      <c r="E169">
        <v>3</v>
      </c>
      <c r="F169">
        <v>5</v>
      </c>
      <c r="G169">
        <v>4</v>
      </c>
      <c r="H169">
        <v>17</v>
      </c>
      <c r="I169">
        <f t="shared" si="2"/>
        <v>29</v>
      </c>
    </row>
    <row r="170" spans="1:9" x14ac:dyDescent="0.25">
      <c r="A170" s="4" t="s">
        <v>1173</v>
      </c>
      <c r="B170" t="s">
        <v>513</v>
      </c>
      <c r="C170" t="s">
        <v>512</v>
      </c>
      <c r="D170" t="s">
        <v>1226</v>
      </c>
      <c r="E170">
        <v>6</v>
      </c>
      <c r="F170">
        <v>6</v>
      </c>
      <c r="G170">
        <v>17</v>
      </c>
      <c r="H170">
        <v>39</v>
      </c>
      <c r="I170">
        <f t="shared" si="2"/>
        <v>68</v>
      </c>
    </row>
    <row r="171" spans="1:9" x14ac:dyDescent="0.25">
      <c r="A171" s="4" t="s">
        <v>793</v>
      </c>
      <c r="B171" t="s">
        <v>115</v>
      </c>
      <c r="C171" t="s">
        <v>112</v>
      </c>
      <c r="D171" t="s">
        <v>1228</v>
      </c>
      <c r="E171">
        <v>4</v>
      </c>
      <c r="F171">
        <v>2</v>
      </c>
      <c r="G171">
        <v>14</v>
      </c>
      <c r="H171">
        <v>22</v>
      </c>
      <c r="I171">
        <f t="shared" si="2"/>
        <v>42</v>
      </c>
    </row>
    <row r="172" spans="1:9" x14ac:dyDescent="0.25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9</v>
      </c>
      <c r="G172">
        <v>29</v>
      </c>
      <c r="H172">
        <v>50</v>
      </c>
      <c r="I172">
        <f t="shared" si="2"/>
        <v>98</v>
      </c>
    </row>
    <row r="173" spans="1:9" x14ac:dyDescent="0.25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8</v>
      </c>
      <c r="G173">
        <v>18</v>
      </c>
      <c r="H173">
        <v>32</v>
      </c>
      <c r="I173">
        <f t="shared" si="2"/>
        <v>64</v>
      </c>
    </row>
    <row r="174" spans="1:9" x14ac:dyDescent="0.25">
      <c r="A174" s="4" t="s">
        <v>1120</v>
      </c>
      <c r="B174" t="s">
        <v>248</v>
      </c>
      <c r="C174" t="s">
        <v>112</v>
      </c>
      <c r="D174" t="s">
        <v>1226</v>
      </c>
      <c r="E174">
        <v>3</v>
      </c>
      <c r="F174">
        <v>2</v>
      </c>
      <c r="G174">
        <v>6</v>
      </c>
      <c r="H174">
        <v>17</v>
      </c>
      <c r="I174">
        <f t="shared" si="2"/>
        <v>28</v>
      </c>
    </row>
    <row r="175" spans="1:9" x14ac:dyDescent="0.25">
      <c r="A175" s="4" t="s">
        <v>1162</v>
      </c>
      <c r="B175" t="s">
        <v>454</v>
      </c>
      <c r="C175" t="s">
        <v>453</v>
      </c>
      <c r="D175" t="s">
        <v>1227</v>
      </c>
      <c r="E175">
        <v>4</v>
      </c>
      <c r="F175">
        <v>2</v>
      </c>
      <c r="G175">
        <v>11</v>
      </c>
      <c r="H175">
        <v>26</v>
      </c>
      <c r="I175">
        <f t="shared" si="2"/>
        <v>43</v>
      </c>
    </row>
    <row r="176" spans="1:9" x14ac:dyDescent="0.25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25</v>
      </c>
      <c r="H176">
        <v>45</v>
      </c>
      <c r="I176">
        <f t="shared" si="2"/>
        <v>89</v>
      </c>
    </row>
    <row r="177" spans="1:9" x14ac:dyDescent="0.25">
      <c r="A177" s="4" t="s">
        <v>1181</v>
      </c>
      <c r="B177" t="s">
        <v>554</v>
      </c>
      <c r="C177" t="s">
        <v>553</v>
      </c>
      <c r="D177" t="s">
        <v>1229</v>
      </c>
      <c r="E177">
        <v>9</v>
      </c>
      <c r="F177">
        <v>7</v>
      </c>
      <c r="G177">
        <v>27</v>
      </c>
      <c r="H177">
        <v>47</v>
      </c>
      <c r="I177">
        <f t="shared" si="2"/>
        <v>90</v>
      </c>
    </row>
    <row r="178" spans="1:9" x14ac:dyDescent="0.25">
      <c r="A178" s="4" t="s">
        <v>1040</v>
      </c>
      <c r="B178" t="s">
        <v>704</v>
      </c>
      <c r="C178" t="s">
        <v>553</v>
      </c>
      <c r="D178" t="s">
        <v>1229</v>
      </c>
      <c r="E178">
        <v>9</v>
      </c>
      <c r="F178">
        <v>10</v>
      </c>
      <c r="G178">
        <v>27</v>
      </c>
      <c r="H178">
        <v>50</v>
      </c>
      <c r="I178">
        <f t="shared" si="2"/>
        <v>96</v>
      </c>
    </row>
    <row r="179" spans="1:9" x14ac:dyDescent="0.25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10</v>
      </c>
      <c r="G179">
        <v>29</v>
      </c>
      <c r="H179">
        <v>43</v>
      </c>
      <c r="I179">
        <f t="shared" si="2"/>
        <v>91</v>
      </c>
    </row>
    <row r="180" spans="1:9" x14ac:dyDescent="0.25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4</v>
      </c>
      <c r="G180">
        <v>17</v>
      </c>
      <c r="H180">
        <v>35</v>
      </c>
      <c r="I180">
        <f t="shared" si="2"/>
        <v>62</v>
      </c>
    </row>
    <row r="181" spans="1:9" x14ac:dyDescent="0.25">
      <c r="A181" s="4" t="s">
        <v>1126</v>
      </c>
      <c r="B181" t="s">
        <v>267</v>
      </c>
      <c r="C181" t="s">
        <v>266</v>
      </c>
      <c r="D181" t="s">
        <v>1228</v>
      </c>
      <c r="E181">
        <v>8</v>
      </c>
      <c r="F181">
        <v>10</v>
      </c>
      <c r="G181">
        <v>23</v>
      </c>
      <c r="H181">
        <v>47</v>
      </c>
      <c r="I181">
        <f t="shared" si="2"/>
        <v>88</v>
      </c>
    </row>
    <row r="182" spans="1:9" x14ac:dyDescent="0.25">
      <c r="A182" s="4" t="s">
        <v>1191</v>
      </c>
      <c r="B182" t="s">
        <v>590</v>
      </c>
      <c r="C182" t="s">
        <v>361</v>
      </c>
      <c r="D182" t="s">
        <v>1227</v>
      </c>
      <c r="E182">
        <v>4</v>
      </c>
      <c r="F182">
        <v>2</v>
      </c>
      <c r="G182">
        <v>8</v>
      </c>
      <c r="H182">
        <v>10</v>
      </c>
      <c r="I182">
        <f t="shared" si="2"/>
        <v>24</v>
      </c>
    </row>
    <row r="183" spans="1:9" x14ac:dyDescent="0.25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4</v>
      </c>
      <c r="G183">
        <v>5</v>
      </c>
      <c r="H183">
        <v>15</v>
      </c>
      <c r="I183">
        <f t="shared" si="2"/>
        <v>27</v>
      </c>
    </row>
    <row r="184" spans="1:9" x14ac:dyDescent="0.25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21</v>
      </c>
      <c r="H184">
        <v>35</v>
      </c>
      <c r="I184">
        <f t="shared" si="2"/>
        <v>70</v>
      </c>
    </row>
    <row r="185" spans="1:9" x14ac:dyDescent="0.25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5</v>
      </c>
      <c r="G185">
        <v>11</v>
      </c>
      <c r="H185">
        <v>16</v>
      </c>
      <c r="I185">
        <f t="shared" si="2"/>
        <v>36</v>
      </c>
    </row>
    <row r="186" spans="1:9" x14ac:dyDescent="0.25">
      <c r="A186" s="4" t="s">
        <v>1155</v>
      </c>
      <c r="B186" t="s">
        <v>400</v>
      </c>
      <c r="C186" t="s">
        <v>399</v>
      </c>
      <c r="D186" t="s">
        <v>1228</v>
      </c>
      <c r="E186">
        <v>10</v>
      </c>
      <c r="F186">
        <v>8</v>
      </c>
      <c r="G186">
        <v>29</v>
      </c>
      <c r="H186">
        <v>50</v>
      </c>
      <c r="I186">
        <f t="shared" si="2"/>
        <v>97</v>
      </c>
    </row>
    <row r="187" spans="1:9" x14ac:dyDescent="0.25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3</v>
      </c>
      <c r="G187">
        <v>2</v>
      </c>
      <c r="H187">
        <v>17</v>
      </c>
      <c r="I187">
        <f t="shared" si="2"/>
        <v>24</v>
      </c>
    </row>
    <row r="188" spans="1:9" x14ac:dyDescent="0.2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7</v>
      </c>
      <c r="G188">
        <v>23</v>
      </c>
      <c r="H188">
        <v>46</v>
      </c>
      <c r="I188">
        <f t="shared" si="2"/>
        <v>85</v>
      </c>
    </row>
    <row r="189" spans="1:9" x14ac:dyDescent="0.2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5</v>
      </c>
      <c r="H189">
        <v>5</v>
      </c>
      <c r="I189">
        <f t="shared" si="2"/>
        <v>14</v>
      </c>
    </row>
    <row r="190" spans="1:9" x14ac:dyDescent="0.25">
      <c r="A190" s="4" t="s">
        <v>849</v>
      </c>
      <c r="B190" t="s">
        <v>265</v>
      </c>
      <c r="C190" t="s">
        <v>188</v>
      </c>
      <c r="D190" t="s">
        <v>1228</v>
      </c>
      <c r="E190">
        <v>9</v>
      </c>
      <c r="F190">
        <v>7</v>
      </c>
      <c r="G190">
        <v>27</v>
      </c>
      <c r="H190">
        <v>36</v>
      </c>
      <c r="I190">
        <f t="shared" si="2"/>
        <v>79</v>
      </c>
    </row>
    <row r="191" spans="1:9" x14ac:dyDescent="0.25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0</v>
      </c>
      <c r="G191">
        <v>9</v>
      </c>
      <c r="H191">
        <v>3</v>
      </c>
      <c r="I191">
        <f t="shared" si="2"/>
        <v>14</v>
      </c>
    </row>
    <row r="192" spans="1:9" x14ac:dyDescent="0.25">
      <c r="A192" s="4" t="s">
        <v>832</v>
      </c>
      <c r="B192" t="s">
        <v>221</v>
      </c>
      <c r="C192" t="s">
        <v>217</v>
      </c>
      <c r="D192" t="s">
        <v>1229</v>
      </c>
      <c r="E192">
        <v>5</v>
      </c>
      <c r="F192">
        <v>7</v>
      </c>
      <c r="G192">
        <v>10</v>
      </c>
      <c r="H192">
        <v>29</v>
      </c>
      <c r="I192">
        <f t="shared" si="2"/>
        <v>51</v>
      </c>
    </row>
    <row r="193" spans="1:9" x14ac:dyDescent="0.25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18</v>
      </c>
      <c r="H193">
        <v>17</v>
      </c>
      <c r="I193">
        <f t="shared" si="2"/>
        <v>45</v>
      </c>
    </row>
    <row r="194" spans="1:9" x14ac:dyDescent="0.25">
      <c r="A194" s="4" t="s">
        <v>1128</v>
      </c>
      <c r="B194" t="s">
        <v>281</v>
      </c>
      <c r="C194" t="s">
        <v>217</v>
      </c>
      <c r="D194" t="s">
        <v>1228</v>
      </c>
      <c r="E194">
        <v>9</v>
      </c>
      <c r="F194">
        <v>9</v>
      </c>
      <c r="G194">
        <v>25</v>
      </c>
      <c r="H194">
        <v>50</v>
      </c>
      <c r="I194">
        <f t="shared" si="2"/>
        <v>93</v>
      </c>
    </row>
    <row r="195" spans="1:9" x14ac:dyDescent="0.2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27</v>
      </c>
      <c r="H195">
        <v>50</v>
      </c>
      <c r="I195">
        <f t="shared" si="2"/>
        <v>97</v>
      </c>
    </row>
    <row r="196" spans="1:9" x14ac:dyDescent="0.25">
      <c r="A196" s="4" t="s">
        <v>887</v>
      </c>
      <c r="B196" t="s">
        <v>365</v>
      </c>
      <c r="C196" t="s">
        <v>108</v>
      </c>
      <c r="D196" t="s">
        <v>1228</v>
      </c>
      <c r="E196">
        <v>6</v>
      </c>
      <c r="F196">
        <v>7</v>
      </c>
      <c r="G196">
        <v>20</v>
      </c>
      <c r="H196">
        <v>24</v>
      </c>
      <c r="I196">
        <f t="shared" ref="I196:I259" si="3">SUM(E196:H196)</f>
        <v>57</v>
      </c>
    </row>
    <row r="197" spans="1:9" x14ac:dyDescent="0.25">
      <c r="A197" s="4" t="s">
        <v>982</v>
      </c>
      <c r="B197" t="s">
        <v>247</v>
      </c>
      <c r="C197" t="s">
        <v>217</v>
      </c>
      <c r="D197" t="s">
        <v>1228</v>
      </c>
      <c r="E197">
        <v>7</v>
      </c>
      <c r="F197">
        <v>9</v>
      </c>
      <c r="G197">
        <v>16</v>
      </c>
      <c r="H197">
        <v>34</v>
      </c>
      <c r="I197">
        <f t="shared" si="3"/>
        <v>66</v>
      </c>
    </row>
    <row r="198" spans="1:9" x14ac:dyDescent="0.25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7</v>
      </c>
      <c r="G198">
        <v>22</v>
      </c>
      <c r="H198">
        <v>38</v>
      </c>
      <c r="I198">
        <f t="shared" si="3"/>
        <v>76</v>
      </c>
    </row>
    <row r="199" spans="1:9" x14ac:dyDescent="0.25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11</v>
      </c>
      <c r="H199">
        <v>25</v>
      </c>
      <c r="I199">
        <f t="shared" si="3"/>
        <v>45</v>
      </c>
    </row>
    <row r="200" spans="1:9" x14ac:dyDescent="0.25">
      <c r="A200" s="4" t="s">
        <v>1035</v>
      </c>
      <c r="B200" t="s">
        <v>695</v>
      </c>
      <c r="C200" t="s">
        <v>108</v>
      </c>
      <c r="D200" t="s">
        <v>1227</v>
      </c>
      <c r="E200">
        <v>5</v>
      </c>
      <c r="F200">
        <v>3</v>
      </c>
      <c r="G200">
        <v>16</v>
      </c>
      <c r="H200">
        <v>31</v>
      </c>
      <c r="I200">
        <f t="shared" si="3"/>
        <v>55</v>
      </c>
    </row>
    <row r="201" spans="1:9" x14ac:dyDescent="0.25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14</v>
      </c>
      <c r="H201">
        <v>34</v>
      </c>
      <c r="I201">
        <f t="shared" si="3"/>
        <v>58</v>
      </c>
    </row>
    <row r="202" spans="1:9" x14ac:dyDescent="0.2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29</v>
      </c>
      <c r="H202">
        <v>47</v>
      </c>
      <c r="I202">
        <f t="shared" si="3"/>
        <v>94</v>
      </c>
    </row>
    <row r="203" spans="1:9" x14ac:dyDescent="0.25">
      <c r="A203" s="4" t="s">
        <v>1186</v>
      </c>
      <c r="B203" t="s">
        <v>571</v>
      </c>
      <c r="C203" t="s">
        <v>570</v>
      </c>
      <c r="D203" t="s">
        <v>1228</v>
      </c>
      <c r="E203">
        <v>6</v>
      </c>
      <c r="F203">
        <v>4</v>
      </c>
      <c r="G203">
        <v>17</v>
      </c>
      <c r="H203">
        <v>22</v>
      </c>
      <c r="I203">
        <f t="shared" si="3"/>
        <v>49</v>
      </c>
    </row>
    <row r="204" spans="1:9" x14ac:dyDescent="0.25">
      <c r="A204" s="4" t="s">
        <v>1010</v>
      </c>
      <c r="B204" t="s">
        <v>649</v>
      </c>
      <c r="C204" t="s">
        <v>125</v>
      </c>
      <c r="D204" t="s">
        <v>1226</v>
      </c>
      <c r="E204">
        <v>8</v>
      </c>
      <c r="F204">
        <v>9</v>
      </c>
      <c r="G204">
        <v>23</v>
      </c>
      <c r="H204">
        <v>50</v>
      </c>
      <c r="I204">
        <f t="shared" si="3"/>
        <v>90</v>
      </c>
    </row>
    <row r="205" spans="1:9" x14ac:dyDescent="0.25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10</v>
      </c>
      <c r="G205">
        <v>29</v>
      </c>
      <c r="H205">
        <v>42</v>
      </c>
      <c r="I205">
        <f t="shared" si="3"/>
        <v>91</v>
      </c>
    </row>
    <row r="206" spans="1:9" x14ac:dyDescent="0.25">
      <c r="A206" s="4" t="s">
        <v>950</v>
      </c>
      <c r="B206" t="s">
        <v>504</v>
      </c>
      <c r="C206" t="s">
        <v>503</v>
      </c>
      <c r="D206" t="s">
        <v>1226</v>
      </c>
      <c r="E206">
        <v>1</v>
      </c>
      <c r="F206">
        <v>0</v>
      </c>
      <c r="G206">
        <v>1</v>
      </c>
      <c r="H206">
        <v>0</v>
      </c>
      <c r="I206">
        <f t="shared" si="3"/>
        <v>2</v>
      </c>
    </row>
    <row r="207" spans="1:9" x14ac:dyDescent="0.25">
      <c r="A207" s="4" t="s">
        <v>1194</v>
      </c>
      <c r="B207" t="s">
        <v>602</v>
      </c>
      <c r="C207" t="s">
        <v>601</v>
      </c>
      <c r="D207" t="s">
        <v>1228</v>
      </c>
      <c r="E207">
        <v>9</v>
      </c>
      <c r="F207">
        <v>10</v>
      </c>
      <c r="G207">
        <v>28</v>
      </c>
      <c r="H207">
        <v>35</v>
      </c>
      <c r="I207">
        <f t="shared" si="3"/>
        <v>82</v>
      </c>
    </row>
    <row r="208" spans="1:9" x14ac:dyDescent="0.25">
      <c r="A208" s="4" t="s">
        <v>986</v>
      </c>
      <c r="B208" t="s">
        <v>595</v>
      </c>
      <c r="C208" t="s">
        <v>594</v>
      </c>
      <c r="D208" t="s">
        <v>1226</v>
      </c>
      <c r="E208">
        <v>7</v>
      </c>
      <c r="F208">
        <v>5</v>
      </c>
      <c r="G208">
        <v>24</v>
      </c>
      <c r="H208">
        <v>42</v>
      </c>
      <c r="I208">
        <f t="shared" si="3"/>
        <v>78</v>
      </c>
    </row>
    <row r="209" spans="1:9" x14ac:dyDescent="0.25">
      <c r="A209" s="4" t="s">
        <v>1116</v>
      </c>
      <c r="B209" t="s">
        <v>228</v>
      </c>
      <c r="C209" t="s">
        <v>225</v>
      </c>
      <c r="D209" t="s">
        <v>1227</v>
      </c>
      <c r="E209">
        <v>5</v>
      </c>
      <c r="F209">
        <v>7</v>
      </c>
      <c r="G209">
        <v>14</v>
      </c>
      <c r="H209">
        <v>21</v>
      </c>
      <c r="I209">
        <f t="shared" si="3"/>
        <v>47</v>
      </c>
    </row>
    <row r="210" spans="1:9" x14ac:dyDescent="0.25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3</v>
      </c>
      <c r="G210">
        <v>12</v>
      </c>
      <c r="H210">
        <v>25</v>
      </c>
      <c r="I210">
        <f t="shared" si="3"/>
        <v>43</v>
      </c>
    </row>
    <row r="211" spans="1:9" x14ac:dyDescent="0.25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7</v>
      </c>
      <c r="G211">
        <v>17</v>
      </c>
      <c r="H211">
        <v>32</v>
      </c>
      <c r="I211">
        <f t="shared" si="3"/>
        <v>63</v>
      </c>
    </row>
    <row r="212" spans="1:9" x14ac:dyDescent="0.25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8</v>
      </c>
      <c r="G212">
        <v>18</v>
      </c>
      <c r="H212">
        <v>27</v>
      </c>
      <c r="I212">
        <f t="shared" si="3"/>
        <v>59</v>
      </c>
    </row>
    <row r="213" spans="1:9" x14ac:dyDescent="0.25">
      <c r="A213" s="4" t="s">
        <v>922</v>
      </c>
      <c r="B213" t="s">
        <v>435</v>
      </c>
      <c r="C213" t="s">
        <v>434</v>
      </c>
      <c r="D213" t="s">
        <v>1227</v>
      </c>
      <c r="E213">
        <v>10</v>
      </c>
      <c r="F213">
        <v>10</v>
      </c>
      <c r="G213">
        <v>29</v>
      </c>
      <c r="H213">
        <v>40</v>
      </c>
      <c r="I213">
        <f t="shared" si="3"/>
        <v>89</v>
      </c>
    </row>
    <row r="214" spans="1:9" x14ac:dyDescent="0.25">
      <c r="A214" s="4" t="s">
        <v>1022</v>
      </c>
      <c r="B214" t="s">
        <v>672</v>
      </c>
      <c r="C214" t="s">
        <v>434</v>
      </c>
      <c r="D214" t="s">
        <v>1226</v>
      </c>
      <c r="E214">
        <v>2</v>
      </c>
      <c r="F214">
        <v>0</v>
      </c>
      <c r="G214">
        <v>1</v>
      </c>
      <c r="H214">
        <v>0</v>
      </c>
      <c r="I214">
        <f t="shared" si="3"/>
        <v>3</v>
      </c>
    </row>
    <row r="215" spans="1:9" x14ac:dyDescent="0.25">
      <c r="A215" s="4" t="s">
        <v>1042</v>
      </c>
      <c r="B215" t="s">
        <v>706</v>
      </c>
      <c r="C215" t="s">
        <v>434</v>
      </c>
      <c r="D215" t="s">
        <v>1226</v>
      </c>
      <c r="E215">
        <v>9</v>
      </c>
      <c r="F215">
        <v>10</v>
      </c>
      <c r="G215">
        <v>24</v>
      </c>
      <c r="H215">
        <v>39</v>
      </c>
      <c r="I215">
        <f t="shared" si="3"/>
        <v>82</v>
      </c>
    </row>
    <row r="216" spans="1:9" x14ac:dyDescent="0.25">
      <c r="A216" s="4" t="s">
        <v>1043</v>
      </c>
      <c r="B216" t="s">
        <v>707</v>
      </c>
      <c r="C216" t="s">
        <v>331</v>
      </c>
      <c r="D216" t="s">
        <v>1228</v>
      </c>
      <c r="E216">
        <v>8</v>
      </c>
      <c r="F216">
        <v>9</v>
      </c>
      <c r="G216">
        <v>26</v>
      </c>
      <c r="H216">
        <v>47</v>
      </c>
      <c r="I216">
        <f t="shared" si="3"/>
        <v>90</v>
      </c>
    </row>
    <row r="217" spans="1:9" x14ac:dyDescent="0.25">
      <c r="A217" s="4" t="s">
        <v>1059</v>
      </c>
      <c r="B217" t="s">
        <v>742</v>
      </c>
      <c r="C217" t="s">
        <v>434</v>
      </c>
      <c r="D217" t="s">
        <v>1228</v>
      </c>
      <c r="E217">
        <v>7</v>
      </c>
      <c r="F217">
        <v>6</v>
      </c>
      <c r="G217">
        <v>24</v>
      </c>
      <c r="H217">
        <v>35</v>
      </c>
      <c r="I217">
        <f t="shared" si="3"/>
        <v>72</v>
      </c>
    </row>
    <row r="218" spans="1:9" x14ac:dyDescent="0.25">
      <c r="A218" s="4" t="s">
        <v>1064</v>
      </c>
      <c r="B218" t="s">
        <v>752</v>
      </c>
      <c r="C218" t="s">
        <v>331</v>
      </c>
      <c r="D218" t="s">
        <v>1229</v>
      </c>
      <c r="E218">
        <v>1</v>
      </c>
      <c r="F218">
        <v>0</v>
      </c>
      <c r="G218">
        <v>1</v>
      </c>
      <c r="H218">
        <v>13</v>
      </c>
      <c r="I218">
        <f t="shared" si="3"/>
        <v>15</v>
      </c>
    </row>
    <row r="219" spans="1:9" x14ac:dyDescent="0.25">
      <c r="A219" s="4" t="s">
        <v>1087</v>
      </c>
      <c r="B219" t="s">
        <v>88</v>
      </c>
      <c r="C219" t="s">
        <v>86</v>
      </c>
      <c r="D219" t="s">
        <v>1228</v>
      </c>
      <c r="E219">
        <v>9</v>
      </c>
      <c r="F219">
        <v>8</v>
      </c>
      <c r="G219">
        <v>26</v>
      </c>
      <c r="H219">
        <v>49</v>
      </c>
      <c r="I219">
        <f t="shared" si="3"/>
        <v>92</v>
      </c>
    </row>
    <row r="220" spans="1:9" x14ac:dyDescent="0.2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5</v>
      </c>
      <c r="G220">
        <v>6</v>
      </c>
      <c r="H220">
        <v>23</v>
      </c>
      <c r="I220">
        <f t="shared" si="3"/>
        <v>37</v>
      </c>
    </row>
    <row r="221" spans="1:9" x14ac:dyDescent="0.25">
      <c r="A221" s="4" t="s">
        <v>877</v>
      </c>
      <c r="B221" t="s">
        <v>343</v>
      </c>
      <c r="C221" t="s">
        <v>341</v>
      </c>
      <c r="D221" t="s">
        <v>1228</v>
      </c>
      <c r="E221">
        <v>5</v>
      </c>
      <c r="F221">
        <v>5</v>
      </c>
      <c r="G221">
        <v>10</v>
      </c>
      <c r="H221">
        <v>15</v>
      </c>
      <c r="I221">
        <f t="shared" si="3"/>
        <v>35</v>
      </c>
    </row>
    <row r="222" spans="1:9" x14ac:dyDescent="0.25">
      <c r="A222" s="4" t="s">
        <v>1007</v>
      </c>
      <c r="B222" t="s">
        <v>644</v>
      </c>
      <c r="C222" t="s">
        <v>341</v>
      </c>
      <c r="D222" t="s">
        <v>1227</v>
      </c>
      <c r="E222">
        <v>6</v>
      </c>
      <c r="F222">
        <v>5</v>
      </c>
      <c r="G222">
        <v>17</v>
      </c>
      <c r="H222">
        <v>39</v>
      </c>
      <c r="I222">
        <f t="shared" si="3"/>
        <v>67</v>
      </c>
    </row>
    <row r="223" spans="1:9" x14ac:dyDescent="0.25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2</v>
      </c>
      <c r="G223">
        <v>15</v>
      </c>
      <c r="H223">
        <v>27</v>
      </c>
      <c r="I223">
        <f t="shared" si="3"/>
        <v>48</v>
      </c>
    </row>
    <row r="224" spans="1:9" x14ac:dyDescent="0.25">
      <c r="A224" s="4" t="s">
        <v>771</v>
      </c>
      <c r="B224" t="s">
        <v>32</v>
      </c>
      <c r="C224" t="s">
        <v>31</v>
      </c>
      <c r="D224" t="s">
        <v>1226</v>
      </c>
      <c r="E224">
        <v>6</v>
      </c>
      <c r="F224">
        <v>5</v>
      </c>
      <c r="G224">
        <v>17</v>
      </c>
      <c r="H224">
        <v>20</v>
      </c>
      <c r="I224">
        <f t="shared" si="3"/>
        <v>48</v>
      </c>
    </row>
    <row r="225" spans="1:9" x14ac:dyDescent="0.25">
      <c r="A225" s="4" t="s">
        <v>1006</v>
      </c>
      <c r="B225" t="s">
        <v>642</v>
      </c>
      <c r="C225" t="s">
        <v>643</v>
      </c>
      <c r="D225" t="s">
        <v>1226</v>
      </c>
      <c r="E225">
        <v>5</v>
      </c>
      <c r="F225">
        <v>3</v>
      </c>
      <c r="G225">
        <v>12</v>
      </c>
      <c r="H225">
        <v>16</v>
      </c>
      <c r="I225">
        <f t="shared" si="3"/>
        <v>36</v>
      </c>
    </row>
    <row r="226" spans="1:9" x14ac:dyDescent="0.2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29</v>
      </c>
      <c r="H226">
        <v>50</v>
      </c>
      <c r="I226">
        <f t="shared" si="3"/>
        <v>97</v>
      </c>
    </row>
    <row r="227" spans="1:9" x14ac:dyDescent="0.25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8</v>
      </c>
      <c r="G227">
        <v>23</v>
      </c>
      <c r="H227">
        <v>34</v>
      </c>
      <c r="I227">
        <f t="shared" si="3"/>
        <v>72</v>
      </c>
    </row>
    <row r="228" spans="1:9" x14ac:dyDescent="0.25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15</v>
      </c>
      <c r="H228">
        <v>15</v>
      </c>
      <c r="I228">
        <f t="shared" si="3"/>
        <v>39</v>
      </c>
    </row>
    <row r="229" spans="1:9" x14ac:dyDescent="0.2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25</v>
      </c>
      <c r="H229">
        <v>48</v>
      </c>
      <c r="I229">
        <f t="shared" si="3"/>
        <v>93</v>
      </c>
    </row>
    <row r="230" spans="1:9" x14ac:dyDescent="0.25">
      <c r="A230" s="4" t="s">
        <v>1051</v>
      </c>
      <c r="B230" t="s">
        <v>725</v>
      </c>
      <c r="C230" t="s">
        <v>726</v>
      </c>
      <c r="D230" t="s">
        <v>1227</v>
      </c>
      <c r="E230">
        <v>6</v>
      </c>
      <c r="F230">
        <v>7</v>
      </c>
      <c r="G230">
        <v>17</v>
      </c>
      <c r="H230">
        <v>38</v>
      </c>
      <c r="I230">
        <f t="shared" si="3"/>
        <v>68</v>
      </c>
    </row>
    <row r="231" spans="1:9" x14ac:dyDescent="0.2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45</v>
      </c>
      <c r="I231">
        <f t="shared" si="3"/>
        <v>92</v>
      </c>
    </row>
    <row r="232" spans="1:9" x14ac:dyDescent="0.25">
      <c r="A232" s="4" t="s">
        <v>861</v>
      </c>
      <c r="B232" t="s">
        <v>300</v>
      </c>
      <c r="C232" t="s">
        <v>299</v>
      </c>
      <c r="D232" t="s">
        <v>1227</v>
      </c>
      <c r="E232">
        <v>3</v>
      </c>
      <c r="F232">
        <v>3</v>
      </c>
      <c r="G232">
        <v>11</v>
      </c>
      <c r="H232">
        <v>19</v>
      </c>
      <c r="I232">
        <f t="shared" si="3"/>
        <v>36</v>
      </c>
    </row>
    <row r="233" spans="1:9" x14ac:dyDescent="0.25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7</v>
      </c>
      <c r="G233">
        <v>14</v>
      </c>
      <c r="H233">
        <v>22</v>
      </c>
      <c r="I233">
        <f t="shared" si="3"/>
        <v>49</v>
      </c>
    </row>
    <row r="234" spans="1:9" x14ac:dyDescent="0.25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24</v>
      </c>
      <c r="H234">
        <v>47</v>
      </c>
      <c r="I234">
        <f t="shared" si="3"/>
        <v>87</v>
      </c>
    </row>
    <row r="235" spans="1:9" x14ac:dyDescent="0.25">
      <c r="A235" s="4" t="s">
        <v>1163</v>
      </c>
      <c r="B235" t="s">
        <v>461</v>
      </c>
      <c r="C235" t="s">
        <v>462</v>
      </c>
      <c r="D235" t="s">
        <v>1229</v>
      </c>
      <c r="E235">
        <v>4</v>
      </c>
      <c r="F235">
        <v>5</v>
      </c>
      <c r="G235">
        <v>9</v>
      </c>
      <c r="H235">
        <v>28</v>
      </c>
      <c r="I235">
        <f t="shared" si="3"/>
        <v>46</v>
      </c>
    </row>
    <row r="236" spans="1:9" x14ac:dyDescent="0.25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6</v>
      </c>
      <c r="G236">
        <v>23</v>
      </c>
      <c r="H236">
        <v>25</v>
      </c>
      <c r="I236">
        <f t="shared" si="3"/>
        <v>61</v>
      </c>
    </row>
    <row r="237" spans="1:9" x14ac:dyDescent="0.25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5</v>
      </c>
      <c r="G237">
        <v>19</v>
      </c>
      <c r="H237">
        <v>38</v>
      </c>
      <c r="I237">
        <f t="shared" si="3"/>
        <v>69</v>
      </c>
    </row>
    <row r="238" spans="1:9" x14ac:dyDescent="0.25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17</v>
      </c>
      <c r="H238">
        <v>35</v>
      </c>
      <c r="I238">
        <f t="shared" si="3"/>
        <v>66</v>
      </c>
    </row>
    <row r="239" spans="1:9" x14ac:dyDescent="0.25">
      <c r="A239" s="4" t="s">
        <v>1086</v>
      </c>
      <c r="B239" t="s">
        <v>87</v>
      </c>
      <c r="C239" t="s">
        <v>84</v>
      </c>
      <c r="D239" t="s">
        <v>1228</v>
      </c>
      <c r="E239">
        <v>4</v>
      </c>
      <c r="F239">
        <v>6</v>
      </c>
      <c r="G239">
        <v>7</v>
      </c>
      <c r="H239">
        <v>12</v>
      </c>
      <c r="I239">
        <f t="shared" si="3"/>
        <v>29</v>
      </c>
    </row>
    <row r="240" spans="1:9" x14ac:dyDescent="0.25">
      <c r="A240" s="4" t="s">
        <v>993</v>
      </c>
      <c r="B240" t="s">
        <v>611</v>
      </c>
      <c r="C240" t="s">
        <v>614</v>
      </c>
      <c r="D240" t="s">
        <v>1227</v>
      </c>
      <c r="E240">
        <v>3</v>
      </c>
      <c r="F240">
        <v>1</v>
      </c>
      <c r="G240">
        <v>8</v>
      </c>
      <c r="H240">
        <v>17</v>
      </c>
      <c r="I240">
        <f t="shared" si="3"/>
        <v>29</v>
      </c>
    </row>
    <row r="241" spans="1:9" x14ac:dyDescent="0.25">
      <c r="A241" s="4" t="s">
        <v>1098</v>
      </c>
      <c r="B241" t="s">
        <v>138</v>
      </c>
      <c r="C241" t="s">
        <v>135</v>
      </c>
      <c r="D241" t="s">
        <v>1226</v>
      </c>
      <c r="E241">
        <v>9</v>
      </c>
      <c r="F241">
        <v>9</v>
      </c>
      <c r="G241">
        <v>28</v>
      </c>
      <c r="H241">
        <v>36</v>
      </c>
      <c r="I241">
        <f t="shared" si="3"/>
        <v>82</v>
      </c>
    </row>
    <row r="242" spans="1:9" x14ac:dyDescent="0.25">
      <c r="A242" s="4" t="s">
        <v>1203</v>
      </c>
      <c r="B242" t="s">
        <v>652</v>
      </c>
      <c r="C242" t="s">
        <v>653</v>
      </c>
      <c r="D242" t="s">
        <v>1229</v>
      </c>
      <c r="E242">
        <v>8</v>
      </c>
      <c r="F242">
        <v>9</v>
      </c>
      <c r="G242">
        <v>24</v>
      </c>
      <c r="H242">
        <v>36</v>
      </c>
      <c r="I242">
        <f t="shared" si="3"/>
        <v>77</v>
      </c>
    </row>
    <row r="243" spans="1:9" x14ac:dyDescent="0.25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26</v>
      </c>
      <c r="H243">
        <v>44</v>
      </c>
      <c r="I243">
        <f t="shared" si="3"/>
        <v>90</v>
      </c>
    </row>
    <row r="244" spans="1:9" x14ac:dyDescent="0.25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3</v>
      </c>
      <c r="G244">
        <v>10</v>
      </c>
      <c r="H244">
        <v>13</v>
      </c>
      <c r="I244">
        <f t="shared" si="3"/>
        <v>30</v>
      </c>
    </row>
    <row r="245" spans="1:9" x14ac:dyDescent="0.25">
      <c r="A245" s="4" t="s">
        <v>939</v>
      </c>
      <c r="B245" t="s">
        <v>474</v>
      </c>
      <c r="C245" t="s">
        <v>473</v>
      </c>
      <c r="D245" t="s">
        <v>1226</v>
      </c>
      <c r="E245">
        <v>6</v>
      </c>
      <c r="F245">
        <v>8</v>
      </c>
      <c r="G245">
        <v>16</v>
      </c>
      <c r="H245">
        <v>23</v>
      </c>
      <c r="I245">
        <f t="shared" si="3"/>
        <v>53</v>
      </c>
    </row>
    <row r="246" spans="1:9" x14ac:dyDescent="0.2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29</v>
      </c>
      <c r="H246">
        <v>50</v>
      </c>
      <c r="I246">
        <f t="shared" si="3"/>
        <v>99</v>
      </c>
    </row>
    <row r="247" spans="1:9" x14ac:dyDescent="0.25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21</v>
      </c>
      <c r="H247">
        <v>44</v>
      </c>
      <c r="I247">
        <f t="shared" si="3"/>
        <v>82</v>
      </c>
    </row>
    <row r="248" spans="1:9" x14ac:dyDescent="0.25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8</v>
      </c>
      <c r="G248">
        <v>25</v>
      </c>
      <c r="H248">
        <v>41</v>
      </c>
      <c r="I248">
        <f t="shared" si="3"/>
        <v>83</v>
      </c>
    </row>
    <row r="249" spans="1:9" x14ac:dyDescent="0.25">
      <c r="A249" s="4" t="s">
        <v>879</v>
      </c>
      <c r="B249" t="s">
        <v>347</v>
      </c>
      <c r="C249" t="s">
        <v>344</v>
      </c>
      <c r="D249" t="s">
        <v>1229</v>
      </c>
      <c r="E249">
        <v>6</v>
      </c>
      <c r="F249">
        <v>7</v>
      </c>
      <c r="G249">
        <v>15</v>
      </c>
      <c r="H249">
        <v>24</v>
      </c>
      <c r="I249">
        <f t="shared" si="3"/>
        <v>52</v>
      </c>
    </row>
    <row r="250" spans="1:9" x14ac:dyDescent="0.25">
      <c r="A250" s="4" t="s">
        <v>1071</v>
      </c>
      <c r="B250" t="s">
        <v>27</v>
      </c>
      <c r="C250" t="s">
        <v>24</v>
      </c>
      <c r="D250" t="s">
        <v>1227</v>
      </c>
      <c r="E250">
        <v>7</v>
      </c>
      <c r="F250">
        <v>7</v>
      </c>
      <c r="G250">
        <v>20</v>
      </c>
      <c r="H250">
        <v>42</v>
      </c>
      <c r="I250">
        <f t="shared" si="3"/>
        <v>76</v>
      </c>
    </row>
    <row r="251" spans="1:9" x14ac:dyDescent="0.2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4</v>
      </c>
      <c r="G251">
        <v>14</v>
      </c>
      <c r="H251">
        <v>17</v>
      </c>
      <c r="I251">
        <f t="shared" si="3"/>
        <v>39</v>
      </c>
    </row>
    <row r="252" spans="1:9" x14ac:dyDescent="0.2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10</v>
      </c>
      <c r="G252">
        <v>28</v>
      </c>
      <c r="H252">
        <v>50</v>
      </c>
      <c r="I252">
        <f t="shared" si="3"/>
        <v>98</v>
      </c>
    </row>
    <row r="253" spans="1:9" x14ac:dyDescent="0.25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8</v>
      </c>
      <c r="G253">
        <v>13</v>
      </c>
      <c r="H253">
        <v>28</v>
      </c>
      <c r="I253">
        <f t="shared" si="3"/>
        <v>55</v>
      </c>
    </row>
    <row r="254" spans="1:9" x14ac:dyDescent="0.25">
      <c r="A254" s="4" t="s">
        <v>930</v>
      </c>
      <c r="B254" t="s">
        <v>452</v>
      </c>
      <c r="C254" t="s">
        <v>451</v>
      </c>
      <c r="D254" t="s">
        <v>1228</v>
      </c>
      <c r="E254">
        <v>5</v>
      </c>
      <c r="F254">
        <v>4</v>
      </c>
      <c r="G254">
        <v>18</v>
      </c>
      <c r="H254">
        <v>34</v>
      </c>
      <c r="I254">
        <f t="shared" si="3"/>
        <v>61</v>
      </c>
    </row>
    <row r="255" spans="1:9" x14ac:dyDescent="0.2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1</v>
      </c>
      <c r="G255">
        <v>9</v>
      </c>
      <c r="H255">
        <v>13</v>
      </c>
      <c r="I255">
        <f t="shared" si="3"/>
        <v>25</v>
      </c>
    </row>
    <row r="256" spans="1:9" x14ac:dyDescent="0.25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1</v>
      </c>
      <c r="G256">
        <v>6</v>
      </c>
      <c r="H256">
        <v>18</v>
      </c>
      <c r="I256">
        <f t="shared" si="3"/>
        <v>27</v>
      </c>
    </row>
    <row r="257" spans="1:9" x14ac:dyDescent="0.25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5</v>
      </c>
      <c r="G257">
        <v>10</v>
      </c>
      <c r="H257">
        <v>29</v>
      </c>
      <c r="I257">
        <f t="shared" si="3"/>
        <v>49</v>
      </c>
    </row>
    <row r="258" spans="1:9" x14ac:dyDescent="0.25">
      <c r="A258" s="4" t="s">
        <v>795</v>
      </c>
      <c r="B258" t="s">
        <v>120</v>
      </c>
      <c r="C258" t="s">
        <v>119</v>
      </c>
      <c r="D258" t="s">
        <v>1229</v>
      </c>
      <c r="E258">
        <v>7</v>
      </c>
      <c r="F258">
        <v>8</v>
      </c>
      <c r="G258">
        <v>20</v>
      </c>
      <c r="H258">
        <v>38</v>
      </c>
      <c r="I258">
        <f t="shared" si="3"/>
        <v>73</v>
      </c>
    </row>
    <row r="259" spans="1:9" x14ac:dyDescent="0.25">
      <c r="A259" s="4" t="s">
        <v>1002</v>
      </c>
      <c r="B259" t="s">
        <v>635</v>
      </c>
      <c r="C259" t="s">
        <v>634</v>
      </c>
      <c r="D259" t="s">
        <v>1226</v>
      </c>
      <c r="E259">
        <v>5</v>
      </c>
      <c r="F259">
        <v>7</v>
      </c>
      <c r="G259">
        <v>11</v>
      </c>
      <c r="H259">
        <v>16</v>
      </c>
      <c r="I259">
        <f t="shared" si="3"/>
        <v>39</v>
      </c>
    </row>
    <row r="260" spans="1:9" x14ac:dyDescent="0.2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3</v>
      </c>
      <c r="G260">
        <v>7</v>
      </c>
      <c r="H260">
        <v>11</v>
      </c>
      <c r="I260">
        <f t="shared" ref="I260:I323" si="4">SUM(E260:H260)</f>
        <v>24</v>
      </c>
    </row>
    <row r="261" spans="1:9" x14ac:dyDescent="0.25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29</v>
      </c>
      <c r="H261">
        <v>43</v>
      </c>
      <c r="I261">
        <f t="shared" si="4"/>
        <v>92</v>
      </c>
    </row>
    <row r="262" spans="1:9" x14ac:dyDescent="0.25">
      <c r="A262" s="4" t="s">
        <v>765</v>
      </c>
      <c r="B262" t="s">
        <v>755</v>
      </c>
      <c r="C262" t="s">
        <v>13</v>
      </c>
      <c r="D262" t="s">
        <v>1228</v>
      </c>
      <c r="E262">
        <v>9</v>
      </c>
      <c r="F262">
        <v>10</v>
      </c>
      <c r="G262">
        <v>29</v>
      </c>
      <c r="H262">
        <v>50</v>
      </c>
      <c r="I262">
        <f t="shared" si="4"/>
        <v>98</v>
      </c>
    </row>
    <row r="263" spans="1:9" x14ac:dyDescent="0.25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6</v>
      </c>
      <c r="G263">
        <v>22</v>
      </c>
      <c r="H263">
        <v>41</v>
      </c>
      <c r="I263">
        <f t="shared" si="4"/>
        <v>76</v>
      </c>
    </row>
    <row r="264" spans="1:9" x14ac:dyDescent="0.25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10</v>
      </c>
      <c r="G264">
        <v>19</v>
      </c>
      <c r="H264">
        <v>37</v>
      </c>
      <c r="I264">
        <f t="shared" si="4"/>
        <v>74</v>
      </c>
    </row>
    <row r="265" spans="1:9" x14ac:dyDescent="0.25">
      <c r="A265" s="4" t="s">
        <v>1108</v>
      </c>
      <c r="B265" t="s">
        <v>179</v>
      </c>
      <c r="C265" t="s">
        <v>13</v>
      </c>
      <c r="D265" t="s">
        <v>1226</v>
      </c>
      <c r="E265">
        <v>6</v>
      </c>
      <c r="F265">
        <v>4</v>
      </c>
      <c r="G265">
        <v>13</v>
      </c>
      <c r="H265">
        <v>20</v>
      </c>
      <c r="I265">
        <f t="shared" si="4"/>
        <v>43</v>
      </c>
    </row>
    <row r="266" spans="1:9" x14ac:dyDescent="0.25">
      <c r="A266" s="4" t="s">
        <v>1127</v>
      </c>
      <c r="B266" t="s">
        <v>269</v>
      </c>
      <c r="C266" t="s">
        <v>13</v>
      </c>
      <c r="D266" t="s">
        <v>1228</v>
      </c>
      <c r="E266">
        <v>8</v>
      </c>
      <c r="F266">
        <v>7</v>
      </c>
      <c r="G266">
        <v>22</v>
      </c>
      <c r="H266">
        <v>45</v>
      </c>
      <c r="I266">
        <f t="shared" si="4"/>
        <v>82</v>
      </c>
    </row>
    <row r="267" spans="1:9" x14ac:dyDescent="0.25">
      <c r="A267" s="4" t="s">
        <v>871</v>
      </c>
      <c r="B267" t="s">
        <v>328</v>
      </c>
      <c r="C267" t="s">
        <v>13</v>
      </c>
      <c r="D267" t="s">
        <v>1229</v>
      </c>
      <c r="E267">
        <v>7</v>
      </c>
      <c r="F267">
        <v>6</v>
      </c>
      <c r="G267">
        <v>17</v>
      </c>
      <c r="H267">
        <v>35</v>
      </c>
      <c r="I267">
        <f t="shared" si="4"/>
        <v>65</v>
      </c>
    </row>
    <row r="268" spans="1:9" x14ac:dyDescent="0.25">
      <c r="A268" s="4" t="s">
        <v>874</v>
      </c>
      <c r="B268" t="s">
        <v>334</v>
      </c>
      <c r="C268" t="s">
        <v>13</v>
      </c>
      <c r="D268" t="s">
        <v>1227</v>
      </c>
      <c r="E268">
        <v>7</v>
      </c>
      <c r="F268">
        <v>9</v>
      </c>
      <c r="G268">
        <v>22</v>
      </c>
      <c r="H268">
        <v>28</v>
      </c>
      <c r="I268">
        <f t="shared" si="4"/>
        <v>66</v>
      </c>
    </row>
    <row r="269" spans="1:9" x14ac:dyDescent="0.25">
      <c r="A269" s="4" t="s">
        <v>905</v>
      </c>
      <c r="B269" t="s">
        <v>406</v>
      </c>
      <c r="C269" t="s">
        <v>13</v>
      </c>
      <c r="D269" t="s">
        <v>1226</v>
      </c>
      <c r="E269">
        <v>8</v>
      </c>
      <c r="F269">
        <v>10</v>
      </c>
      <c r="G269">
        <v>22</v>
      </c>
      <c r="H269">
        <v>35</v>
      </c>
      <c r="I269">
        <f t="shared" si="4"/>
        <v>75</v>
      </c>
    </row>
    <row r="270" spans="1:9" x14ac:dyDescent="0.25">
      <c r="A270" s="4" t="s">
        <v>931</v>
      </c>
      <c r="B270" t="s">
        <v>455</v>
      </c>
      <c r="C270" t="s">
        <v>13</v>
      </c>
      <c r="D270" t="s">
        <v>1229</v>
      </c>
      <c r="E270">
        <v>8</v>
      </c>
      <c r="F270">
        <v>10</v>
      </c>
      <c r="G270">
        <v>27</v>
      </c>
      <c r="H270">
        <v>33</v>
      </c>
      <c r="I270">
        <f t="shared" si="4"/>
        <v>78</v>
      </c>
    </row>
    <row r="271" spans="1:9" x14ac:dyDescent="0.25">
      <c r="A271" s="4" t="s">
        <v>1150</v>
      </c>
      <c r="B271" t="s">
        <v>375</v>
      </c>
      <c r="C271" t="s">
        <v>373</v>
      </c>
      <c r="D271" t="s">
        <v>1228</v>
      </c>
      <c r="E271">
        <v>5</v>
      </c>
      <c r="F271">
        <v>3</v>
      </c>
      <c r="G271">
        <v>10</v>
      </c>
      <c r="H271">
        <v>30</v>
      </c>
      <c r="I271">
        <f t="shared" si="4"/>
        <v>48</v>
      </c>
    </row>
    <row r="272" spans="1:9" x14ac:dyDescent="0.25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7</v>
      </c>
      <c r="G272">
        <v>11</v>
      </c>
      <c r="H272">
        <v>15</v>
      </c>
      <c r="I272">
        <f t="shared" si="4"/>
        <v>38</v>
      </c>
    </row>
    <row r="273" spans="1:9" x14ac:dyDescent="0.25">
      <c r="A273" s="4" t="s">
        <v>937</v>
      </c>
      <c r="B273" t="s">
        <v>470</v>
      </c>
      <c r="C273" t="s">
        <v>469</v>
      </c>
      <c r="D273" t="s">
        <v>1228</v>
      </c>
      <c r="E273">
        <v>9</v>
      </c>
      <c r="F273">
        <v>8</v>
      </c>
      <c r="G273">
        <v>25</v>
      </c>
      <c r="H273">
        <v>40</v>
      </c>
      <c r="I273">
        <f t="shared" si="4"/>
        <v>82</v>
      </c>
    </row>
    <row r="274" spans="1:9" x14ac:dyDescent="0.2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4</v>
      </c>
      <c r="G274">
        <v>20</v>
      </c>
      <c r="H274">
        <v>26</v>
      </c>
      <c r="I274">
        <f t="shared" si="4"/>
        <v>56</v>
      </c>
    </row>
    <row r="275" spans="1:9" x14ac:dyDescent="0.25">
      <c r="A275" s="4" t="s">
        <v>1183</v>
      </c>
      <c r="B275" t="s">
        <v>560</v>
      </c>
      <c r="C275" t="s">
        <v>559</v>
      </c>
      <c r="D275" t="s">
        <v>1228</v>
      </c>
      <c r="E275">
        <v>10</v>
      </c>
      <c r="F275">
        <v>10</v>
      </c>
      <c r="G275">
        <v>29</v>
      </c>
      <c r="H275">
        <v>49</v>
      </c>
      <c r="I275">
        <f t="shared" si="4"/>
        <v>98</v>
      </c>
    </row>
    <row r="276" spans="1:9" x14ac:dyDescent="0.25">
      <c r="A276" s="4" t="s">
        <v>1122</v>
      </c>
      <c r="B276" t="s">
        <v>257</v>
      </c>
      <c r="C276" t="s">
        <v>254</v>
      </c>
      <c r="D276" t="s">
        <v>1226</v>
      </c>
      <c r="E276">
        <v>7</v>
      </c>
      <c r="F276">
        <v>7</v>
      </c>
      <c r="G276">
        <v>19</v>
      </c>
      <c r="H276">
        <v>27</v>
      </c>
      <c r="I276">
        <f t="shared" si="4"/>
        <v>60</v>
      </c>
    </row>
    <row r="277" spans="1:9" x14ac:dyDescent="0.25">
      <c r="A277" s="4" t="s">
        <v>1011</v>
      </c>
      <c r="B277" t="s">
        <v>652</v>
      </c>
      <c r="C277" t="s">
        <v>654</v>
      </c>
      <c r="D277" t="s">
        <v>1226</v>
      </c>
      <c r="E277">
        <v>7</v>
      </c>
      <c r="F277">
        <v>8</v>
      </c>
      <c r="G277">
        <v>21</v>
      </c>
      <c r="H277">
        <v>25</v>
      </c>
      <c r="I277">
        <f t="shared" si="4"/>
        <v>61</v>
      </c>
    </row>
    <row r="278" spans="1:9" x14ac:dyDescent="0.25">
      <c r="A278" s="4" t="s">
        <v>1027</v>
      </c>
      <c r="B278" t="s">
        <v>681</v>
      </c>
      <c r="C278" t="s">
        <v>654</v>
      </c>
      <c r="D278" t="s">
        <v>1228</v>
      </c>
      <c r="E278">
        <v>7</v>
      </c>
      <c r="F278">
        <v>5</v>
      </c>
      <c r="G278">
        <v>18</v>
      </c>
      <c r="H278">
        <v>25</v>
      </c>
      <c r="I278">
        <f t="shared" si="4"/>
        <v>55</v>
      </c>
    </row>
    <row r="279" spans="1:9" x14ac:dyDescent="0.25">
      <c r="A279" s="4" t="s">
        <v>1219</v>
      </c>
      <c r="B279" t="s">
        <v>731</v>
      </c>
      <c r="C279" t="s">
        <v>732</v>
      </c>
      <c r="D279" t="s">
        <v>1227</v>
      </c>
      <c r="E279">
        <v>6</v>
      </c>
      <c r="F279">
        <v>7</v>
      </c>
      <c r="G279">
        <v>18</v>
      </c>
      <c r="H279">
        <v>28</v>
      </c>
      <c r="I279">
        <f t="shared" si="4"/>
        <v>59</v>
      </c>
    </row>
    <row r="280" spans="1:9" x14ac:dyDescent="0.25">
      <c r="A280" s="4" t="s">
        <v>938</v>
      </c>
      <c r="B280" t="s">
        <v>472</v>
      </c>
      <c r="C280" t="s">
        <v>471</v>
      </c>
      <c r="D280" t="s">
        <v>1226</v>
      </c>
      <c r="E280">
        <v>8</v>
      </c>
      <c r="F280">
        <v>6</v>
      </c>
      <c r="G280">
        <v>22</v>
      </c>
      <c r="H280">
        <v>49</v>
      </c>
      <c r="I280">
        <f t="shared" si="4"/>
        <v>85</v>
      </c>
    </row>
    <row r="281" spans="1:9" x14ac:dyDescent="0.25">
      <c r="A281" s="4" t="s">
        <v>1095</v>
      </c>
      <c r="B281" t="s">
        <v>120</v>
      </c>
      <c r="C281" t="s">
        <v>117</v>
      </c>
      <c r="D281" t="s">
        <v>1229</v>
      </c>
      <c r="E281">
        <v>4</v>
      </c>
      <c r="F281">
        <v>5</v>
      </c>
      <c r="G281">
        <v>8</v>
      </c>
      <c r="H281">
        <v>25</v>
      </c>
      <c r="I281">
        <f t="shared" si="4"/>
        <v>42</v>
      </c>
    </row>
    <row r="282" spans="1:9" x14ac:dyDescent="0.25">
      <c r="A282" s="4" t="s">
        <v>1013</v>
      </c>
      <c r="B282" t="s">
        <v>657</v>
      </c>
      <c r="C282" t="s">
        <v>117</v>
      </c>
      <c r="D282" t="s">
        <v>1227</v>
      </c>
      <c r="E282">
        <v>6</v>
      </c>
      <c r="F282">
        <v>5</v>
      </c>
      <c r="G282">
        <v>16</v>
      </c>
      <c r="H282">
        <v>25</v>
      </c>
      <c r="I282">
        <f t="shared" si="4"/>
        <v>52</v>
      </c>
    </row>
    <row r="283" spans="1:9" x14ac:dyDescent="0.25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4</v>
      </c>
      <c r="G283">
        <v>11</v>
      </c>
      <c r="H283">
        <v>7</v>
      </c>
      <c r="I283">
        <f t="shared" si="4"/>
        <v>25</v>
      </c>
    </row>
    <row r="284" spans="1:9" x14ac:dyDescent="0.25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4</v>
      </c>
      <c r="G284">
        <v>17</v>
      </c>
      <c r="H284">
        <v>24</v>
      </c>
      <c r="I284">
        <f t="shared" si="4"/>
        <v>50</v>
      </c>
    </row>
    <row r="285" spans="1:9" x14ac:dyDescent="0.2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8</v>
      </c>
      <c r="G285">
        <v>23</v>
      </c>
      <c r="H285">
        <v>33</v>
      </c>
      <c r="I285">
        <f t="shared" si="4"/>
        <v>71</v>
      </c>
    </row>
    <row r="286" spans="1:9" x14ac:dyDescent="0.25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9</v>
      </c>
      <c r="G286">
        <v>29</v>
      </c>
      <c r="H286">
        <v>48</v>
      </c>
      <c r="I286">
        <f t="shared" si="4"/>
        <v>95</v>
      </c>
    </row>
    <row r="287" spans="1:9" x14ac:dyDescent="0.25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6</v>
      </c>
      <c r="G287">
        <v>16</v>
      </c>
      <c r="H287">
        <v>37</v>
      </c>
      <c r="I287">
        <f t="shared" si="4"/>
        <v>66</v>
      </c>
    </row>
    <row r="288" spans="1:9" x14ac:dyDescent="0.25">
      <c r="A288" s="4" t="s">
        <v>829</v>
      </c>
      <c r="B288" t="s">
        <v>213</v>
      </c>
      <c r="C288" t="s">
        <v>209</v>
      </c>
      <c r="D288" t="s">
        <v>1228</v>
      </c>
      <c r="E288">
        <v>5</v>
      </c>
      <c r="F288">
        <v>5</v>
      </c>
      <c r="G288">
        <v>11</v>
      </c>
      <c r="H288">
        <v>18</v>
      </c>
      <c r="I288">
        <f t="shared" si="4"/>
        <v>39</v>
      </c>
    </row>
    <row r="289" spans="1:9" x14ac:dyDescent="0.25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7</v>
      </c>
      <c r="G289">
        <v>19</v>
      </c>
      <c r="H289">
        <v>34</v>
      </c>
      <c r="I289">
        <f t="shared" si="4"/>
        <v>68</v>
      </c>
    </row>
    <row r="290" spans="1:9" x14ac:dyDescent="0.25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10</v>
      </c>
      <c r="G290">
        <v>25</v>
      </c>
      <c r="H290">
        <v>35</v>
      </c>
      <c r="I290">
        <f t="shared" si="4"/>
        <v>79</v>
      </c>
    </row>
    <row r="291" spans="1:9" x14ac:dyDescent="0.25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29</v>
      </c>
      <c r="H291">
        <v>50</v>
      </c>
      <c r="I291">
        <f t="shared" si="4"/>
        <v>99</v>
      </c>
    </row>
    <row r="292" spans="1:9" x14ac:dyDescent="0.25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9</v>
      </c>
      <c r="H292">
        <v>15</v>
      </c>
      <c r="I292">
        <f t="shared" si="4"/>
        <v>30</v>
      </c>
    </row>
    <row r="293" spans="1:9" x14ac:dyDescent="0.25">
      <c r="A293" s="4" t="s">
        <v>1149</v>
      </c>
      <c r="B293" t="s">
        <v>371</v>
      </c>
      <c r="C293" t="s">
        <v>369</v>
      </c>
      <c r="D293" t="s">
        <v>1228</v>
      </c>
      <c r="E293">
        <v>4</v>
      </c>
      <c r="F293">
        <v>2</v>
      </c>
      <c r="G293">
        <v>11</v>
      </c>
      <c r="H293">
        <v>23</v>
      </c>
      <c r="I293">
        <f t="shared" si="4"/>
        <v>40</v>
      </c>
    </row>
    <row r="294" spans="1:9" x14ac:dyDescent="0.25">
      <c r="A294" s="4" t="s">
        <v>955</v>
      </c>
      <c r="B294" t="s">
        <v>515</v>
      </c>
      <c r="C294" t="s">
        <v>514</v>
      </c>
      <c r="D294" t="s">
        <v>1226</v>
      </c>
      <c r="E294">
        <v>2</v>
      </c>
      <c r="F294">
        <v>2</v>
      </c>
      <c r="G294">
        <v>4</v>
      </c>
      <c r="H294">
        <v>4</v>
      </c>
      <c r="I294">
        <f t="shared" si="4"/>
        <v>12</v>
      </c>
    </row>
    <row r="295" spans="1:9" x14ac:dyDescent="0.25">
      <c r="A295" s="4" t="s">
        <v>1079</v>
      </c>
      <c r="B295" t="s">
        <v>58</v>
      </c>
      <c r="C295" t="s">
        <v>54</v>
      </c>
      <c r="D295" t="s">
        <v>1227</v>
      </c>
      <c r="E295">
        <v>-1</v>
      </c>
      <c r="F295">
        <v>1</v>
      </c>
      <c r="G295">
        <v>-1</v>
      </c>
      <c r="H295">
        <v>0</v>
      </c>
      <c r="I295">
        <f t="shared" si="4"/>
        <v>-1</v>
      </c>
    </row>
    <row r="296" spans="1:9" x14ac:dyDescent="0.25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5</v>
      </c>
      <c r="G296">
        <v>20</v>
      </c>
      <c r="H296">
        <v>27</v>
      </c>
      <c r="I296">
        <f t="shared" si="4"/>
        <v>58</v>
      </c>
    </row>
    <row r="297" spans="1:9" x14ac:dyDescent="0.2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8</v>
      </c>
      <c r="G297">
        <v>29</v>
      </c>
      <c r="H297">
        <v>50</v>
      </c>
      <c r="I297">
        <f t="shared" si="4"/>
        <v>97</v>
      </c>
    </row>
    <row r="298" spans="1:9" x14ac:dyDescent="0.25">
      <c r="A298" s="4" t="s">
        <v>884</v>
      </c>
      <c r="B298" t="s">
        <v>359</v>
      </c>
      <c r="C298" t="s">
        <v>356</v>
      </c>
      <c r="D298" t="s">
        <v>1229</v>
      </c>
      <c r="E298">
        <v>8</v>
      </c>
      <c r="F298">
        <v>10</v>
      </c>
      <c r="G298">
        <v>25</v>
      </c>
      <c r="H298">
        <v>36</v>
      </c>
      <c r="I298">
        <f t="shared" si="4"/>
        <v>79</v>
      </c>
    </row>
    <row r="299" spans="1:9" x14ac:dyDescent="0.25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9</v>
      </c>
      <c r="G299">
        <v>29</v>
      </c>
      <c r="H299">
        <v>50</v>
      </c>
      <c r="I299">
        <f t="shared" si="4"/>
        <v>97</v>
      </c>
    </row>
    <row r="300" spans="1:9" x14ac:dyDescent="0.25">
      <c r="A300" s="4" t="s">
        <v>1164</v>
      </c>
      <c r="B300" t="s">
        <v>464</v>
      </c>
      <c r="C300" t="s">
        <v>463</v>
      </c>
      <c r="D300" t="s">
        <v>1226</v>
      </c>
      <c r="E300">
        <v>5</v>
      </c>
      <c r="F300">
        <v>5</v>
      </c>
      <c r="G300">
        <v>15</v>
      </c>
      <c r="H300">
        <v>15</v>
      </c>
      <c r="I300">
        <f t="shared" si="4"/>
        <v>40</v>
      </c>
    </row>
    <row r="301" spans="1:9" x14ac:dyDescent="0.25">
      <c r="A301" s="4" t="s">
        <v>1175</v>
      </c>
      <c r="B301" t="s">
        <v>123</v>
      </c>
      <c r="C301" t="s">
        <v>537</v>
      </c>
      <c r="D301" t="s">
        <v>1229</v>
      </c>
      <c r="E301">
        <v>6</v>
      </c>
      <c r="F301">
        <v>7</v>
      </c>
      <c r="G301">
        <v>13</v>
      </c>
      <c r="H301">
        <v>27</v>
      </c>
      <c r="I301">
        <f t="shared" si="4"/>
        <v>53</v>
      </c>
    </row>
    <row r="302" spans="1:9" x14ac:dyDescent="0.25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14</v>
      </c>
      <c r="H302">
        <v>32</v>
      </c>
      <c r="I302">
        <f t="shared" si="4"/>
        <v>57</v>
      </c>
    </row>
    <row r="303" spans="1:9" x14ac:dyDescent="0.2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8</v>
      </c>
      <c r="G303">
        <v>22</v>
      </c>
      <c r="H303">
        <v>43</v>
      </c>
      <c r="I303">
        <f t="shared" si="4"/>
        <v>80</v>
      </c>
    </row>
    <row r="304" spans="1:9" x14ac:dyDescent="0.25">
      <c r="A304" s="4" t="s">
        <v>785</v>
      </c>
      <c r="B304" t="s">
        <v>80</v>
      </c>
      <c r="C304" t="s">
        <v>77</v>
      </c>
      <c r="D304" t="s">
        <v>1228</v>
      </c>
      <c r="E304">
        <v>5</v>
      </c>
      <c r="F304">
        <v>4</v>
      </c>
      <c r="G304">
        <v>11</v>
      </c>
      <c r="H304">
        <v>27</v>
      </c>
      <c r="I304">
        <f t="shared" si="4"/>
        <v>47</v>
      </c>
    </row>
    <row r="305" spans="1:9" x14ac:dyDescent="0.25">
      <c r="A305" s="4" t="s">
        <v>932</v>
      </c>
      <c r="B305" t="s">
        <v>457</v>
      </c>
      <c r="C305" t="s">
        <v>456</v>
      </c>
      <c r="D305" t="s">
        <v>1227</v>
      </c>
      <c r="E305">
        <v>8</v>
      </c>
      <c r="F305">
        <v>7</v>
      </c>
      <c r="G305">
        <v>20</v>
      </c>
      <c r="H305">
        <v>36</v>
      </c>
      <c r="I305">
        <f t="shared" si="4"/>
        <v>71</v>
      </c>
    </row>
    <row r="306" spans="1:9" x14ac:dyDescent="0.25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3</v>
      </c>
      <c r="G306">
        <v>15</v>
      </c>
      <c r="H306">
        <v>17</v>
      </c>
      <c r="I306">
        <f t="shared" si="4"/>
        <v>40</v>
      </c>
    </row>
    <row r="307" spans="1:9" x14ac:dyDescent="0.2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2</v>
      </c>
      <c r="G307">
        <v>5</v>
      </c>
      <c r="H307">
        <v>8</v>
      </c>
      <c r="I307">
        <f t="shared" si="4"/>
        <v>18</v>
      </c>
    </row>
    <row r="308" spans="1:9" x14ac:dyDescent="0.25">
      <c r="A308" s="4" t="s">
        <v>1165</v>
      </c>
      <c r="B308" t="s">
        <v>466</v>
      </c>
      <c r="C308" t="s">
        <v>465</v>
      </c>
      <c r="D308" t="s">
        <v>1228</v>
      </c>
      <c r="E308">
        <v>8</v>
      </c>
      <c r="F308">
        <v>9</v>
      </c>
      <c r="G308">
        <v>21</v>
      </c>
      <c r="H308">
        <v>36</v>
      </c>
      <c r="I308">
        <f t="shared" si="4"/>
        <v>74</v>
      </c>
    </row>
    <row r="309" spans="1:9" x14ac:dyDescent="0.25">
      <c r="A309" s="4" t="s">
        <v>783</v>
      </c>
      <c r="B309" t="s">
        <v>76</v>
      </c>
      <c r="C309" t="s">
        <v>73</v>
      </c>
      <c r="D309" t="s">
        <v>1229</v>
      </c>
      <c r="E309">
        <v>10</v>
      </c>
      <c r="F309">
        <v>10</v>
      </c>
      <c r="G309">
        <v>25</v>
      </c>
      <c r="H309">
        <v>50</v>
      </c>
      <c r="I309">
        <f t="shared" si="4"/>
        <v>95</v>
      </c>
    </row>
    <row r="310" spans="1:9" x14ac:dyDescent="0.2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29</v>
      </c>
      <c r="H310">
        <v>49</v>
      </c>
      <c r="I310">
        <f t="shared" si="4"/>
        <v>98</v>
      </c>
    </row>
    <row r="311" spans="1:9" x14ac:dyDescent="0.25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9</v>
      </c>
      <c r="G311">
        <v>23</v>
      </c>
      <c r="H311">
        <v>40</v>
      </c>
      <c r="I311">
        <f t="shared" si="4"/>
        <v>81</v>
      </c>
    </row>
    <row r="312" spans="1:9" x14ac:dyDescent="0.25">
      <c r="A312" s="4" t="s">
        <v>1158</v>
      </c>
      <c r="B312" t="s">
        <v>203</v>
      </c>
      <c r="C312" t="s">
        <v>428</v>
      </c>
      <c r="D312" t="s">
        <v>1229</v>
      </c>
      <c r="E312">
        <v>3</v>
      </c>
      <c r="F312">
        <v>5</v>
      </c>
      <c r="G312">
        <v>11</v>
      </c>
      <c r="H312">
        <v>7</v>
      </c>
      <c r="I312">
        <f t="shared" si="4"/>
        <v>26</v>
      </c>
    </row>
    <row r="313" spans="1:9" x14ac:dyDescent="0.25">
      <c r="A313" s="4" t="s">
        <v>798</v>
      </c>
      <c r="B313" t="s">
        <v>126</v>
      </c>
      <c r="C313" t="s">
        <v>123</v>
      </c>
      <c r="D313" t="s">
        <v>1228</v>
      </c>
      <c r="E313">
        <v>7</v>
      </c>
      <c r="F313">
        <v>5</v>
      </c>
      <c r="G313">
        <v>19</v>
      </c>
      <c r="H313">
        <v>37</v>
      </c>
      <c r="I313">
        <f t="shared" si="4"/>
        <v>68</v>
      </c>
    </row>
    <row r="314" spans="1:9" x14ac:dyDescent="0.2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4</v>
      </c>
      <c r="G314">
        <v>10</v>
      </c>
      <c r="H314">
        <v>7</v>
      </c>
      <c r="I314">
        <f t="shared" si="4"/>
        <v>24</v>
      </c>
    </row>
    <row r="315" spans="1:9" x14ac:dyDescent="0.25">
      <c r="A315" s="4" t="s">
        <v>904</v>
      </c>
      <c r="B315" t="s">
        <v>405</v>
      </c>
      <c r="C315" t="s">
        <v>404</v>
      </c>
      <c r="D315" t="s">
        <v>1227</v>
      </c>
      <c r="E315">
        <v>8</v>
      </c>
      <c r="F315">
        <v>6</v>
      </c>
      <c r="G315">
        <v>20</v>
      </c>
      <c r="H315">
        <v>43</v>
      </c>
      <c r="I315">
        <f t="shared" si="4"/>
        <v>77</v>
      </c>
    </row>
    <row r="316" spans="1:9" x14ac:dyDescent="0.25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22</v>
      </c>
      <c r="H316">
        <v>38</v>
      </c>
      <c r="I316">
        <f t="shared" si="4"/>
        <v>75</v>
      </c>
    </row>
    <row r="317" spans="1:9" x14ac:dyDescent="0.25">
      <c r="A317" s="4" t="s">
        <v>1118</v>
      </c>
      <c r="B317" t="s">
        <v>240</v>
      </c>
      <c r="C317" t="s">
        <v>237</v>
      </c>
      <c r="D317" t="s">
        <v>1226</v>
      </c>
      <c r="E317">
        <v>4</v>
      </c>
      <c r="F317">
        <v>6</v>
      </c>
      <c r="G317">
        <v>15</v>
      </c>
      <c r="H317">
        <v>29</v>
      </c>
      <c r="I317">
        <f t="shared" si="4"/>
        <v>54</v>
      </c>
    </row>
    <row r="318" spans="1:9" x14ac:dyDescent="0.2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5</v>
      </c>
      <c r="G318">
        <v>7</v>
      </c>
      <c r="H318">
        <v>14</v>
      </c>
      <c r="I318">
        <f t="shared" si="4"/>
        <v>30</v>
      </c>
    </row>
    <row r="319" spans="1:9" x14ac:dyDescent="0.25">
      <c r="A319" s="4" t="s">
        <v>854</v>
      </c>
      <c r="B319" t="s">
        <v>278</v>
      </c>
      <c r="C319" t="s">
        <v>275</v>
      </c>
      <c r="D319" t="s">
        <v>1228</v>
      </c>
      <c r="E319">
        <v>7</v>
      </c>
      <c r="F319">
        <v>8</v>
      </c>
      <c r="G319">
        <v>17</v>
      </c>
      <c r="H319">
        <v>28</v>
      </c>
      <c r="I319">
        <f t="shared" si="4"/>
        <v>60</v>
      </c>
    </row>
    <row r="320" spans="1:9" x14ac:dyDescent="0.25">
      <c r="A320" s="4" t="s">
        <v>912</v>
      </c>
      <c r="B320" t="s">
        <v>419</v>
      </c>
      <c r="C320" t="s">
        <v>418</v>
      </c>
      <c r="D320" t="s">
        <v>1229</v>
      </c>
      <c r="E320">
        <v>3</v>
      </c>
      <c r="F320">
        <v>3</v>
      </c>
      <c r="G320">
        <v>9</v>
      </c>
      <c r="H320">
        <v>14</v>
      </c>
      <c r="I320">
        <f t="shared" si="4"/>
        <v>29</v>
      </c>
    </row>
    <row r="321" spans="1:9" x14ac:dyDescent="0.25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5</v>
      </c>
      <c r="G321">
        <v>20</v>
      </c>
      <c r="H321">
        <v>29</v>
      </c>
      <c r="I321">
        <f t="shared" si="4"/>
        <v>61</v>
      </c>
    </row>
    <row r="322" spans="1:9" x14ac:dyDescent="0.25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10</v>
      </c>
      <c r="G322">
        <v>27</v>
      </c>
      <c r="H322">
        <v>49</v>
      </c>
      <c r="I322">
        <f t="shared" si="4"/>
        <v>96</v>
      </c>
    </row>
    <row r="323" spans="1:9" x14ac:dyDescent="0.25">
      <c r="A323" s="4" t="s">
        <v>1054</v>
      </c>
      <c r="B323" t="s">
        <v>735</v>
      </c>
      <c r="C323" t="s">
        <v>736</v>
      </c>
      <c r="D323" t="s">
        <v>1228</v>
      </c>
      <c r="E323">
        <v>3</v>
      </c>
      <c r="F323">
        <v>5</v>
      </c>
      <c r="G323">
        <v>8</v>
      </c>
      <c r="H323">
        <v>6</v>
      </c>
      <c r="I323">
        <f t="shared" si="4"/>
        <v>22</v>
      </c>
    </row>
    <row r="324" spans="1:9" x14ac:dyDescent="0.25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23</v>
      </c>
      <c r="H324">
        <v>36</v>
      </c>
      <c r="I324">
        <f t="shared" ref="I324:I387" si="5">SUM(E324:H324)</f>
        <v>72</v>
      </c>
    </row>
    <row r="325" spans="1:9" x14ac:dyDescent="0.25">
      <c r="A325" s="4" t="s">
        <v>921</v>
      </c>
      <c r="B325" t="s">
        <v>433</v>
      </c>
      <c r="C325" t="s">
        <v>432</v>
      </c>
      <c r="D325" t="s">
        <v>1226</v>
      </c>
      <c r="E325">
        <v>10</v>
      </c>
      <c r="F325">
        <v>9</v>
      </c>
      <c r="G325">
        <v>26</v>
      </c>
      <c r="H325">
        <v>43</v>
      </c>
      <c r="I325">
        <f t="shared" si="5"/>
        <v>88</v>
      </c>
    </row>
    <row r="326" spans="1:9" x14ac:dyDescent="0.25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40</v>
      </c>
      <c r="I326">
        <f t="shared" si="5"/>
        <v>68</v>
      </c>
    </row>
    <row r="327" spans="1:9" x14ac:dyDescent="0.2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25</v>
      </c>
      <c r="H327">
        <v>42</v>
      </c>
      <c r="I327">
        <f t="shared" si="5"/>
        <v>85</v>
      </c>
    </row>
    <row r="328" spans="1:9" x14ac:dyDescent="0.25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4</v>
      </c>
      <c r="G328">
        <v>13</v>
      </c>
      <c r="H328">
        <v>13</v>
      </c>
      <c r="I328">
        <f t="shared" si="5"/>
        <v>34</v>
      </c>
    </row>
    <row r="329" spans="1:9" x14ac:dyDescent="0.25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5</v>
      </c>
      <c r="G329">
        <v>7</v>
      </c>
      <c r="H329">
        <v>5</v>
      </c>
      <c r="I329">
        <f t="shared" si="5"/>
        <v>20</v>
      </c>
    </row>
    <row r="330" spans="1:9" x14ac:dyDescent="0.25">
      <c r="A330" s="4" t="s">
        <v>825</v>
      </c>
      <c r="B330" t="s">
        <v>201</v>
      </c>
      <c r="C330" t="s">
        <v>198</v>
      </c>
      <c r="D330" t="s">
        <v>1228</v>
      </c>
      <c r="E330">
        <v>9</v>
      </c>
      <c r="F330">
        <v>8</v>
      </c>
      <c r="G330">
        <v>26</v>
      </c>
      <c r="H330">
        <v>41</v>
      </c>
      <c r="I330">
        <f t="shared" si="5"/>
        <v>84</v>
      </c>
    </row>
    <row r="331" spans="1:9" x14ac:dyDescent="0.25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9</v>
      </c>
      <c r="H331">
        <v>7</v>
      </c>
      <c r="I331">
        <f t="shared" si="5"/>
        <v>23</v>
      </c>
    </row>
    <row r="332" spans="1:9" x14ac:dyDescent="0.25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6</v>
      </c>
      <c r="G332">
        <v>19</v>
      </c>
      <c r="H332">
        <v>43</v>
      </c>
      <c r="I332">
        <f t="shared" si="5"/>
        <v>75</v>
      </c>
    </row>
    <row r="333" spans="1:9" x14ac:dyDescent="0.25">
      <c r="A333" s="4" t="s">
        <v>870</v>
      </c>
      <c r="B333" t="s">
        <v>326</v>
      </c>
      <c r="C333" t="s">
        <v>57</v>
      </c>
      <c r="D333" t="s">
        <v>1228</v>
      </c>
      <c r="E333">
        <v>9</v>
      </c>
      <c r="F333">
        <v>8</v>
      </c>
      <c r="G333">
        <v>24</v>
      </c>
      <c r="H333">
        <v>50</v>
      </c>
      <c r="I333">
        <f t="shared" si="5"/>
        <v>91</v>
      </c>
    </row>
    <row r="334" spans="1:9" x14ac:dyDescent="0.25">
      <c r="A334" s="4" t="s">
        <v>1089</v>
      </c>
      <c r="B334" t="s">
        <v>99</v>
      </c>
      <c r="C334" t="s">
        <v>96</v>
      </c>
      <c r="D334" t="s">
        <v>1229</v>
      </c>
      <c r="E334">
        <v>7</v>
      </c>
      <c r="F334">
        <v>7</v>
      </c>
      <c r="G334">
        <v>23</v>
      </c>
      <c r="H334">
        <v>34</v>
      </c>
      <c r="I334">
        <f t="shared" si="5"/>
        <v>71</v>
      </c>
    </row>
    <row r="335" spans="1:9" x14ac:dyDescent="0.25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6</v>
      </c>
      <c r="G335">
        <v>22</v>
      </c>
      <c r="H335">
        <v>34</v>
      </c>
      <c r="I335">
        <f t="shared" si="5"/>
        <v>70</v>
      </c>
    </row>
    <row r="336" spans="1:9" x14ac:dyDescent="0.25">
      <c r="A336" s="4" t="s">
        <v>1121</v>
      </c>
      <c r="B336" t="s">
        <v>250</v>
      </c>
      <c r="C336" t="s">
        <v>247</v>
      </c>
      <c r="D336" t="s">
        <v>1228</v>
      </c>
      <c r="E336">
        <v>7</v>
      </c>
      <c r="F336">
        <v>7</v>
      </c>
      <c r="G336">
        <v>22</v>
      </c>
      <c r="H336">
        <v>37</v>
      </c>
      <c r="I336">
        <f t="shared" si="5"/>
        <v>73</v>
      </c>
    </row>
    <row r="337" spans="1:9" x14ac:dyDescent="0.25">
      <c r="A337" s="4" t="s">
        <v>1001</v>
      </c>
      <c r="B337" t="s">
        <v>2</v>
      </c>
      <c r="C337" t="s">
        <v>631</v>
      </c>
      <c r="D337" t="s">
        <v>1229</v>
      </c>
      <c r="E337">
        <v>7</v>
      </c>
      <c r="F337">
        <v>9</v>
      </c>
      <c r="G337">
        <v>18</v>
      </c>
      <c r="H337">
        <v>40</v>
      </c>
      <c r="I337">
        <f t="shared" si="5"/>
        <v>74</v>
      </c>
    </row>
    <row r="338" spans="1:9" x14ac:dyDescent="0.25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8</v>
      </c>
      <c r="H338">
        <v>7</v>
      </c>
      <c r="I338">
        <f t="shared" si="5"/>
        <v>23</v>
      </c>
    </row>
    <row r="339" spans="1:9" x14ac:dyDescent="0.2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10</v>
      </c>
      <c r="G339">
        <v>29</v>
      </c>
      <c r="H339">
        <v>50</v>
      </c>
      <c r="I339">
        <f t="shared" si="5"/>
        <v>99</v>
      </c>
    </row>
    <row r="340" spans="1:9" x14ac:dyDescent="0.25">
      <c r="A340" s="4" t="s">
        <v>894</v>
      </c>
      <c r="B340" t="s">
        <v>380</v>
      </c>
      <c r="C340" t="s">
        <v>377</v>
      </c>
      <c r="D340" t="s">
        <v>1229</v>
      </c>
      <c r="E340">
        <v>3</v>
      </c>
      <c r="F340">
        <v>5</v>
      </c>
      <c r="G340">
        <v>12</v>
      </c>
      <c r="H340">
        <v>6</v>
      </c>
      <c r="I340">
        <f t="shared" si="5"/>
        <v>26</v>
      </c>
    </row>
    <row r="341" spans="1:9" x14ac:dyDescent="0.2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27</v>
      </c>
      <c r="H341">
        <v>50</v>
      </c>
      <c r="I341">
        <f t="shared" si="5"/>
        <v>92</v>
      </c>
    </row>
    <row r="342" spans="1:9" x14ac:dyDescent="0.2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25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5</v>
      </c>
      <c r="G343">
        <v>12</v>
      </c>
      <c r="H343">
        <v>14</v>
      </c>
      <c r="I343">
        <f t="shared" si="5"/>
        <v>34</v>
      </c>
    </row>
    <row r="344" spans="1:9" x14ac:dyDescent="0.2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6</v>
      </c>
      <c r="G344">
        <v>7</v>
      </c>
      <c r="H344">
        <v>12</v>
      </c>
      <c r="I344">
        <f t="shared" si="5"/>
        <v>29</v>
      </c>
    </row>
    <row r="345" spans="1:9" x14ac:dyDescent="0.2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8</v>
      </c>
      <c r="G345">
        <v>29</v>
      </c>
      <c r="H345">
        <v>49</v>
      </c>
      <c r="I345">
        <f t="shared" si="5"/>
        <v>95</v>
      </c>
    </row>
    <row r="346" spans="1:9" x14ac:dyDescent="0.25">
      <c r="A346" s="4" t="s">
        <v>869</v>
      </c>
      <c r="B346" t="s">
        <v>325</v>
      </c>
      <c r="C346" t="s">
        <v>323</v>
      </c>
      <c r="D346" t="s">
        <v>1229</v>
      </c>
      <c r="E346">
        <v>6</v>
      </c>
      <c r="F346">
        <v>7</v>
      </c>
      <c r="G346">
        <v>16</v>
      </c>
      <c r="H346">
        <v>29</v>
      </c>
      <c r="I346">
        <f t="shared" si="5"/>
        <v>58</v>
      </c>
    </row>
    <row r="347" spans="1:9" x14ac:dyDescent="0.25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29</v>
      </c>
      <c r="H347">
        <v>41</v>
      </c>
      <c r="I347">
        <f t="shared" si="5"/>
        <v>90</v>
      </c>
    </row>
    <row r="348" spans="1:9" x14ac:dyDescent="0.25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8</v>
      </c>
      <c r="G348">
        <v>26</v>
      </c>
      <c r="H348">
        <v>30</v>
      </c>
      <c r="I348">
        <f t="shared" si="5"/>
        <v>72</v>
      </c>
    </row>
    <row r="349" spans="1:9" x14ac:dyDescent="0.2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20</v>
      </c>
      <c r="H349">
        <v>38</v>
      </c>
      <c r="I349">
        <f t="shared" si="5"/>
        <v>71</v>
      </c>
    </row>
    <row r="350" spans="1:9" x14ac:dyDescent="0.25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5</v>
      </c>
      <c r="G350">
        <v>15</v>
      </c>
      <c r="H350">
        <v>34</v>
      </c>
      <c r="I350">
        <f t="shared" si="5"/>
        <v>60</v>
      </c>
    </row>
    <row r="351" spans="1:9" x14ac:dyDescent="0.25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26</v>
      </c>
      <c r="H351">
        <v>50</v>
      </c>
      <c r="I351">
        <f t="shared" si="5"/>
        <v>96</v>
      </c>
    </row>
    <row r="352" spans="1:9" x14ac:dyDescent="0.25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2</v>
      </c>
      <c r="G352">
        <v>1</v>
      </c>
      <c r="H352">
        <v>1</v>
      </c>
      <c r="I352">
        <f t="shared" si="5"/>
        <v>5</v>
      </c>
    </row>
    <row r="353" spans="1:9" x14ac:dyDescent="0.25">
      <c r="A353" s="4" t="s">
        <v>1135</v>
      </c>
      <c r="B353" t="s">
        <v>0</v>
      </c>
      <c r="C353" t="s">
        <v>28</v>
      </c>
      <c r="D353" t="s">
        <v>1229</v>
      </c>
      <c r="E353">
        <v>6</v>
      </c>
      <c r="F353">
        <v>8</v>
      </c>
      <c r="G353">
        <v>16</v>
      </c>
      <c r="H353">
        <v>39</v>
      </c>
      <c r="I353">
        <f t="shared" si="5"/>
        <v>69</v>
      </c>
    </row>
    <row r="354" spans="1:9" x14ac:dyDescent="0.25">
      <c r="A354" s="4" t="s">
        <v>1195</v>
      </c>
      <c r="B354" t="s">
        <v>603</v>
      </c>
      <c r="C354" t="s">
        <v>602</v>
      </c>
      <c r="D354" t="s">
        <v>1229</v>
      </c>
      <c r="E354">
        <v>8</v>
      </c>
      <c r="F354">
        <v>8</v>
      </c>
      <c r="G354">
        <v>25</v>
      </c>
      <c r="H354">
        <v>35</v>
      </c>
      <c r="I354">
        <f t="shared" si="5"/>
        <v>76</v>
      </c>
    </row>
    <row r="355" spans="1:9" x14ac:dyDescent="0.25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10</v>
      </c>
      <c r="G355">
        <v>26</v>
      </c>
      <c r="H355">
        <v>33</v>
      </c>
      <c r="I355">
        <f t="shared" si="5"/>
        <v>77</v>
      </c>
    </row>
    <row r="356" spans="1:9" x14ac:dyDescent="0.25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6</v>
      </c>
      <c r="G356">
        <v>15</v>
      </c>
      <c r="H356">
        <v>25</v>
      </c>
      <c r="I356">
        <f t="shared" si="5"/>
        <v>50</v>
      </c>
    </row>
    <row r="357" spans="1:9" x14ac:dyDescent="0.25">
      <c r="A357" s="4" t="s">
        <v>944</v>
      </c>
      <c r="B357" t="s">
        <v>486</v>
      </c>
      <c r="C357" t="s">
        <v>485</v>
      </c>
      <c r="D357" t="s">
        <v>1226</v>
      </c>
      <c r="E357">
        <v>7</v>
      </c>
      <c r="F357">
        <v>7</v>
      </c>
      <c r="G357">
        <v>21</v>
      </c>
      <c r="H357">
        <v>27</v>
      </c>
      <c r="I357">
        <f t="shared" si="5"/>
        <v>62</v>
      </c>
    </row>
    <row r="358" spans="1:9" x14ac:dyDescent="0.25">
      <c r="A358" s="4" t="s">
        <v>1144</v>
      </c>
      <c r="B358" t="s">
        <v>336</v>
      </c>
      <c r="C358" t="s">
        <v>333</v>
      </c>
      <c r="D358" t="s">
        <v>1226</v>
      </c>
      <c r="E358">
        <v>2</v>
      </c>
      <c r="F358">
        <v>4</v>
      </c>
      <c r="G358">
        <v>1</v>
      </c>
      <c r="H358">
        <v>13</v>
      </c>
      <c r="I358">
        <f t="shared" si="5"/>
        <v>20</v>
      </c>
    </row>
    <row r="359" spans="1:9" x14ac:dyDescent="0.25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9</v>
      </c>
      <c r="G359">
        <v>26</v>
      </c>
      <c r="H359">
        <v>45</v>
      </c>
      <c r="I359">
        <f t="shared" si="5"/>
        <v>89</v>
      </c>
    </row>
    <row r="360" spans="1:9" x14ac:dyDescent="0.25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18</v>
      </c>
      <c r="H360">
        <v>44</v>
      </c>
      <c r="I360">
        <f t="shared" si="5"/>
        <v>74</v>
      </c>
    </row>
    <row r="361" spans="1:9" x14ac:dyDescent="0.2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21</v>
      </c>
      <c r="H361">
        <v>34</v>
      </c>
      <c r="I361">
        <f t="shared" si="5"/>
        <v>69</v>
      </c>
    </row>
    <row r="362" spans="1:9" x14ac:dyDescent="0.25">
      <c r="A362" s="4" t="s">
        <v>903</v>
      </c>
      <c r="B362" t="s">
        <v>403</v>
      </c>
      <c r="C362" t="s">
        <v>402</v>
      </c>
      <c r="D362" t="s">
        <v>1226</v>
      </c>
      <c r="E362">
        <v>5</v>
      </c>
      <c r="F362">
        <v>3</v>
      </c>
      <c r="G362">
        <v>17</v>
      </c>
      <c r="H362">
        <v>22</v>
      </c>
      <c r="I362">
        <f t="shared" si="5"/>
        <v>47</v>
      </c>
    </row>
    <row r="363" spans="1:9" x14ac:dyDescent="0.25">
      <c r="A363" s="4" t="s">
        <v>860</v>
      </c>
      <c r="B363" t="s">
        <v>294</v>
      </c>
      <c r="C363" t="s">
        <v>292</v>
      </c>
      <c r="D363" t="s">
        <v>1226</v>
      </c>
      <c r="E363">
        <v>4</v>
      </c>
      <c r="F363">
        <v>3</v>
      </c>
      <c r="G363">
        <v>14</v>
      </c>
      <c r="H363">
        <v>13</v>
      </c>
      <c r="I363">
        <f t="shared" si="5"/>
        <v>34</v>
      </c>
    </row>
    <row r="364" spans="1:9" x14ac:dyDescent="0.25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4</v>
      </c>
      <c r="G364">
        <v>16</v>
      </c>
      <c r="H364">
        <v>29</v>
      </c>
      <c r="I364">
        <f t="shared" si="5"/>
        <v>55</v>
      </c>
    </row>
    <row r="365" spans="1:9" x14ac:dyDescent="0.25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2</v>
      </c>
      <c r="G365">
        <v>0</v>
      </c>
      <c r="H365">
        <v>0</v>
      </c>
      <c r="I365">
        <f t="shared" si="5"/>
        <v>3</v>
      </c>
    </row>
    <row r="366" spans="1:9" x14ac:dyDescent="0.25">
      <c r="A366" s="4" t="s">
        <v>778</v>
      </c>
      <c r="B366" t="s">
        <v>60</v>
      </c>
      <c r="C366" t="s">
        <v>56</v>
      </c>
      <c r="D366" t="s">
        <v>1229</v>
      </c>
      <c r="E366">
        <v>9</v>
      </c>
      <c r="F366">
        <v>8</v>
      </c>
      <c r="G366">
        <v>25</v>
      </c>
      <c r="H366">
        <v>38</v>
      </c>
      <c r="I366">
        <f t="shared" si="5"/>
        <v>80</v>
      </c>
    </row>
    <row r="367" spans="1:9" x14ac:dyDescent="0.25">
      <c r="A367" s="4" t="s">
        <v>1003</v>
      </c>
      <c r="B367" t="s">
        <v>5</v>
      </c>
      <c r="C367" t="s">
        <v>627</v>
      </c>
      <c r="D367" t="s">
        <v>1228</v>
      </c>
      <c r="E367">
        <v>5</v>
      </c>
      <c r="F367">
        <v>4</v>
      </c>
      <c r="G367">
        <v>10</v>
      </c>
      <c r="H367">
        <v>22</v>
      </c>
      <c r="I367">
        <f t="shared" si="5"/>
        <v>41</v>
      </c>
    </row>
    <row r="368" spans="1:9" x14ac:dyDescent="0.2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1</v>
      </c>
      <c r="G368">
        <v>5</v>
      </c>
      <c r="H368">
        <v>5</v>
      </c>
      <c r="I368">
        <f t="shared" si="5"/>
        <v>13</v>
      </c>
    </row>
    <row r="369" spans="1:9" x14ac:dyDescent="0.25">
      <c r="A369" s="4" t="s">
        <v>1199</v>
      </c>
      <c r="B369" t="s">
        <v>633</v>
      </c>
      <c r="C369" t="s">
        <v>632</v>
      </c>
      <c r="D369" t="s">
        <v>1229</v>
      </c>
      <c r="E369">
        <v>1</v>
      </c>
      <c r="F369">
        <v>2</v>
      </c>
      <c r="G369">
        <v>4</v>
      </c>
      <c r="H369">
        <v>11</v>
      </c>
      <c r="I369">
        <f t="shared" si="5"/>
        <v>18</v>
      </c>
    </row>
    <row r="370" spans="1:9" x14ac:dyDescent="0.25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5</v>
      </c>
      <c r="H370">
        <v>7</v>
      </c>
      <c r="I370">
        <f t="shared" si="5"/>
        <v>17</v>
      </c>
    </row>
    <row r="371" spans="1:9" x14ac:dyDescent="0.25">
      <c r="A371" s="4" t="s">
        <v>1088</v>
      </c>
      <c r="B371" t="s">
        <v>97</v>
      </c>
      <c r="C371" t="s">
        <v>94</v>
      </c>
      <c r="D371" t="s">
        <v>1228</v>
      </c>
      <c r="E371">
        <v>8</v>
      </c>
      <c r="F371">
        <v>10</v>
      </c>
      <c r="G371">
        <v>25</v>
      </c>
      <c r="H371">
        <v>31</v>
      </c>
      <c r="I371">
        <f t="shared" si="5"/>
        <v>74</v>
      </c>
    </row>
    <row r="372" spans="1:9" x14ac:dyDescent="0.2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19</v>
      </c>
      <c r="H372">
        <v>35</v>
      </c>
      <c r="I372">
        <f t="shared" si="5"/>
        <v>70</v>
      </c>
    </row>
    <row r="373" spans="1:9" x14ac:dyDescent="0.25">
      <c r="A373" s="4" t="s">
        <v>1137</v>
      </c>
      <c r="B373" t="s">
        <v>309</v>
      </c>
      <c r="C373" t="s">
        <v>308</v>
      </c>
      <c r="D373" t="s">
        <v>1229</v>
      </c>
      <c r="E373">
        <v>4</v>
      </c>
      <c r="F373">
        <v>3</v>
      </c>
      <c r="G373">
        <v>8</v>
      </c>
      <c r="H373">
        <v>12</v>
      </c>
      <c r="I373">
        <f t="shared" si="5"/>
        <v>27</v>
      </c>
    </row>
    <row r="374" spans="1:9" x14ac:dyDescent="0.25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5</v>
      </c>
      <c r="G374">
        <v>5</v>
      </c>
      <c r="H374">
        <v>21</v>
      </c>
      <c r="I374">
        <f t="shared" si="5"/>
        <v>34</v>
      </c>
    </row>
    <row r="375" spans="1:9" x14ac:dyDescent="0.25">
      <c r="A375" s="4" t="s">
        <v>925</v>
      </c>
      <c r="B375" t="s">
        <v>443</v>
      </c>
      <c r="C375" t="s">
        <v>442</v>
      </c>
      <c r="D375" t="s">
        <v>1227</v>
      </c>
      <c r="E375">
        <v>8</v>
      </c>
      <c r="F375">
        <v>7</v>
      </c>
      <c r="G375">
        <v>23</v>
      </c>
      <c r="H375">
        <v>39</v>
      </c>
      <c r="I375">
        <f t="shared" si="5"/>
        <v>77</v>
      </c>
    </row>
    <row r="376" spans="1:9" x14ac:dyDescent="0.25">
      <c r="A376" s="4" t="s">
        <v>763</v>
      </c>
      <c r="B376" t="s">
        <v>7</v>
      </c>
      <c r="C376" t="s">
        <v>6</v>
      </c>
      <c r="D376" t="s">
        <v>1229</v>
      </c>
      <c r="E376">
        <v>5</v>
      </c>
      <c r="F376">
        <v>3</v>
      </c>
      <c r="G376">
        <v>18</v>
      </c>
      <c r="H376">
        <v>18</v>
      </c>
      <c r="I376">
        <f t="shared" si="5"/>
        <v>44</v>
      </c>
    </row>
    <row r="377" spans="1:9" x14ac:dyDescent="0.2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10</v>
      </c>
      <c r="G377">
        <v>27</v>
      </c>
      <c r="H377">
        <v>46</v>
      </c>
      <c r="I377">
        <f t="shared" si="5"/>
        <v>92</v>
      </c>
    </row>
    <row r="378" spans="1:9" x14ac:dyDescent="0.25">
      <c r="A378" s="4" t="s">
        <v>970</v>
      </c>
      <c r="B378" t="s">
        <v>552</v>
      </c>
      <c r="C378" t="s">
        <v>551</v>
      </c>
      <c r="D378" t="s">
        <v>1226</v>
      </c>
      <c r="E378">
        <v>2</v>
      </c>
      <c r="F378">
        <v>4</v>
      </c>
      <c r="G378">
        <v>2</v>
      </c>
      <c r="H378">
        <v>18</v>
      </c>
      <c r="I378">
        <f t="shared" si="5"/>
        <v>26</v>
      </c>
    </row>
    <row r="379" spans="1:9" x14ac:dyDescent="0.25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6</v>
      </c>
      <c r="G379">
        <v>25</v>
      </c>
      <c r="H379">
        <v>35</v>
      </c>
      <c r="I379">
        <f t="shared" si="5"/>
        <v>74</v>
      </c>
    </row>
    <row r="380" spans="1:9" x14ac:dyDescent="0.25">
      <c r="A380" s="4" t="s">
        <v>1000</v>
      </c>
      <c r="B380" t="s">
        <v>629</v>
      </c>
      <c r="C380" t="s">
        <v>628</v>
      </c>
      <c r="D380" t="s">
        <v>1228</v>
      </c>
      <c r="E380">
        <v>2</v>
      </c>
      <c r="F380">
        <v>0</v>
      </c>
      <c r="G380">
        <v>3</v>
      </c>
      <c r="H380">
        <v>19</v>
      </c>
      <c r="I380">
        <f t="shared" si="5"/>
        <v>24</v>
      </c>
    </row>
    <row r="381" spans="1:9" x14ac:dyDescent="0.25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42</v>
      </c>
      <c r="I381">
        <f t="shared" si="5"/>
        <v>75</v>
      </c>
    </row>
    <row r="382" spans="1:9" x14ac:dyDescent="0.25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6</v>
      </c>
      <c r="G382">
        <v>21</v>
      </c>
      <c r="H382">
        <v>43</v>
      </c>
      <c r="I382">
        <f t="shared" si="5"/>
        <v>78</v>
      </c>
    </row>
    <row r="383" spans="1:9" x14ac:dyDescent="0.25">
      <c r="A383" s="4" t="s">
        <v>858</v>
      </c>
      <c r="B383" t="s">
        <v>291</v>
      </c>
      <c r="C383" t="s">
        <v>149</v>
      </c>
      <c r="D383" t="s">
        <v>1229</v>
      </c>
      <c r="E383">
        <v>5</v>
      </c>
      <c r="F383">
        <v>4</v>
      </c>
      <c r="G383">
        <v>18</v>
      </c>
      <c r="H383">
        <v>33</v>
      </c>
      <c r="I383">
        <f t="shared" si="5"/>
        <v>60</v>
      </c>
    </row>
    <row r="384" spans="1:9" x14ac:dyDescent="0.25">
      <c r="A384" s="4" t="s">
        <v>862</v>
      </c>
      <c r="B384" t="s">
        <v>301</v>
      </c>
      <c r="C384" t="s">
        <v>149</v>
      </c>
      <c r="D384" t="s">
        <v>1229</v>
      </c>
      <c r="E384">
        <v>7</v>
      </c>
      <c r="F384">
        <v>5</v>
      </c>
      <c r="G384">
        <v>18</v>
      </c>
      <c r="H384">
        <v>43</v>
      </c>
      <c r="I384">
        <f t="shared" si="5"/>
        <v>73</v>
      </c>
    </row>
    <row r="385" spans="1:9" x14ac:dyDescent="0.2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7</v>
      </c>
      <c r="G385">
        <v>20</v>
      </c>
      <c r="H385">
        <v>26</v>
      </c>
      <c r="I385">
        <f t="shared" si="5"/>
        <v>60</v>
      </c>
    </row>
    <row r="386" spans="1:9" x14ac:dyDescent="0.25">
      <c r="A386" s="4" t="s">
        <v>969</v>
      </c>
      <c r="B386" t="s">
        <v>548</v>
      </c>
      <c r="C386" t="s">
        <v>149</v>
      </c>
      <c r="D386" t="s">
        <v>1228</v>
      </c>
      <c r="E386">
        <v>4</v>
      </c>
      <c r="F386">
        <v>4</v>
      </c>
      <c r="G386">
        <v>9</v>
      </c>
      <c r="H386">
        <v>25</v>
      </c>
      <c r="I386">
        <f t="shared" si="5"/>
        <v>42</v>
      </c>
    </row>
    <row r="387" spans="1:9" x14ac:dyDescent="0.25">
      <c r="A387" s="4" t="s">
        <v>1189</v>
      </c>
      <c r="B387" t="s">
        <v>581</v>
      </c>
      <c r="C387" t="s">
        <v>149</v>
      </c>
      <c r="D387" t="s">
        <v>1228</v>
      </c>
      <c r="E387">
        <v>10</v>
      </c>
      <c r="F387">
        <v>9</v>
      </c>
      <c r="G387">
        <v>26</v>
      </c>
      <c r="H387">
        <v>50</v>
      </c>
      <c r="I387">
        <f t="shared" si="5"/>
        <v>95</v>
      </c>
    </row>
    <row r="388" spans="1:9" x14ac:dyDescent="0.25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5</v>
      </c>
      <c r="G388">
        <v>14</v>
      </c>
      <c r="H388">
        <v>38</v>
      </c>
      <c r="I388">
        <f t="shared" ref="I388:I451" si="6">SUM(E388:H388)</f>
        <v>63</v>
      </c>
    </row>
    <row r="389" spans="1:9" x14ac:dyDescent="0.25">
      <c r="A389" s="4" t="s">
        <v>1039</v>
      </c>
      <c r="B389" t="s">
        <v>701</v>
      </c>
      <c r="C389" t="s">
        <v>149</v>
      </c>
      <c r="D389" t="s">
        <v>1226</v>
      </c>
      <c r="E389">
        <v>4</v>
      </c>
      <c r="F389">
        <v>2</v>
      </c>
      <c r="G389">
        <v>7</v>
      </c>
      <c r="H389">
        <v>22</v>
      </c>
      <c r="I389">
        <f t="shared" si="6"/>
        <v>35</v>
      </c>
    </row>
    <row r="390" spans="1:9" x14ac:dyDescent="0.25">
      <c r="A390" s="4" t="s">
        <v>1055</v>
      </c>
      <c r="B390" t="s">
        <v>737</v>
      </c>
      <c r="C390" t="s">
        <v>700</v>
      </c>
      <c r="D390" t="s">
        <v>1228</v>
      </c>
      <c r="E390">
        <v>9</v>
      </c>
      <c r="F390">
        <v>9</v>
      </c>
      <c r="G390">
        <v>27</v>
      </c>
      <c r="H390">
        <v>47</v>
      </c>
      <c r="I390">
        <f t="shared" si="6"/>
        <v>92</v>
      </c>
    </row>
    <row r="391" spans="1:9" x14ac:dyDescent="0.25">
      <c r="A391" s="4" t="s">
        <v>1094</v>
      </c>
      <c r="B391" t="s">
        <v>115</v>
      </c>
      <c r="C391" t="s">
        <v>114</v>
      </c>
      <c r="D391" t="s">
        <v>1228</v>
      </c>
      <c r="E391">
        <v>6</v>
      </c>
      <c r="F391">
        <v>5</v>
      </c>
      <c r="G391">
        <v>15</v>
      </c>
      <c r="H391">
        <v>34</v>
      </c>
      <c r="I391">
        <f t="shared" si="6"/>
        <v>60</v>
      </c>
    </row>
    <row r="392" spans="1:9" x14ac:dyDescent="0.2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27</v>
      </c>
      <c r="H392">
        <v>47</v>
      </c>
      <c r="I392">
        <f t="shared" si="6"/>
        <v>92</v>
      </c>
    </row>
    <row r="393" spans="1:9" x14ac:dyDescent="0.25">
      <c r="A393" s="4" t="s">
        <v>1018</v>
      </c>
      <c r="B393" t="s">
        <v>665</v>
      </c>
      <c r="C393" t="s">
        <v>110</v>
      </c>
      <c r="D393" t="s">
        <v>1226</v>
      </c>
      <c r="E393">
        <v>5</v>
      </c>
      <c r="F393">
        <v>4</v>
      </c>
      <c r="G393">
        <v>11</v>
      </c>
      <c r="H393">
        <v>21</v>
      </c>
      <c r="I393">
        <f t="shared" si="6"/>
        <v>41</v>
      </c>
    </row>
    <row r="394" spans="1:9" x14ac:dyDescent="0.25">
      <c r="A394" s="4" t="s">
        <v>1041</v>
      </c>
      <c r="B394" t="s">
        <v>705</v>
      </c>
      <c r="C394" t="s">
        <v>646</v>
      </c>
      <c r="D394" t="s">
        <v>1227</v>
      </c>
      <c r="E394">
        <v>9</v>
      </c>
      <c r="F394">
        <v>9</v>
      </c>
      <c r="G394">
        <v>28</v>
      </c>
      <c r="H394">
        <v>44</v>
      </c>
      <c r="I394">
        <f t="shared" si="6"/>
        <v>90</v>
      </c>
    </row>
    <row r="395" spans="1:9" x14ac:dyDescent="0.2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28</v>
      </c>
      <c r="H395">
        <v>50</v>
      </c>
      <c r="I395">
        <f t="shared" si="6"/>
        <v>98</v>
      </c>
    </row>
    <row r="396" spans="1:9" x14ac:dyDescent="0.25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45</v>
      </c>
      <c r="I396">
        <f t="shared" si="6"/>
        <v>93</v>
      </c>
    </row>
    <row r="397" spans="1:9" x14ac:dyDescent="0.2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8</v>
      </c>
      <c r="G397">
        <v>29</v>
      </c>
      <c r="H397">
        <v>50</v>
      </c>
      <c r="I397">
        <f t="shared" si="6"/>
        <v>97</v>
      </c>
    </row>
    <row r="398" spans="1:9" x14ac:dyDescent="0.25">
      <c r="A398" s="4" t="s">
        <v>1093</v>
      </c>
      <c r="B398" t="s">
        <v>111</v>
      </c>
      <c r="C398" t="s">
        <v>105</v>
      </c>
      <c r="D398" t="s">
        <v>1229</v>
      </c>
      <c r="E398">
        <v>7</v>
      </c>
      <c r="F398">
        <v>7</v>
      </c>
      <c r="G398">
        <v>17</v>
      </c>
      <c r="H398">
        <v>26</v>
      </c>
      <c r="I398">
        <f t="shared" si="6"/>
        <v>57</v>
      </c>
    </row>
    <row r="399" spans="1:9" x14ac:dyDescent="0.25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3</v>
      </c>
      <c r="G399">
        <v>4</v>
      </c>
      <c r="H399">
        <v>2</v>
      </c>
      <c r="I399">
        <f t="shared" si="6"/>
        <v>11</v>
      </c>
    </row>
    <row r="400" spans="1:9" x14ac:dyDescent="0.25">
      <c r="A400" s="4" t="s">
        <v>1139</v>
      </c>
      <c r="B400" t="s">
        <v>317</v>
      </c>
      <c r="C400" t="s">
        <v>194</v>
      </c>
      <c r="D400" t="s">
        <v>1226</v>
      </c>
      <c r="E400">
        <v>6</v>
      </c>
      <c r="F400">
        <v>5</v>
      </c>
      <c r="G400">
        <v>20</v>
      </c>
      <c r="H400">
        <v>21</v>
      </c>
      <c r="I400">
        <f t="shared" si="6"/>
        <v>52</v>
      </c>
    </row>
    <row r="401" spans="1:9" x14ac:dyDescent="0.25">
      <c r="A401" s="4" t="s">
        <v>1198</v>
      </c>
      <c r="B401" t="s">
        <v>630</v>
      </c>
      <c r="C401" t="s">
        <v>194</v>
      </c>
      <c r="D401" t="s">
        <v>1229</v>
      </c>
      <c r="E401">
        <v>5</v>
      </c>
      <c r="F401">
        <v>5</v>
      </c>
      <c r="G401">
        <v>15</v>
      </c>
      <c r="H401">
        <v>27</v>
      </c>
      <c r="I401">
        <f t="shared" si="6"/>
        <v>52</v>
      </c>
    </row>
    <row r="402" spans="1:9" x14ac:dyDescent="0.25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2</v>
      </c>
      <c r="G402">
        <v>3</v>
      </c>
      <c r="H402">
        <v>5</v>
      </c>
      <c r="I402">
        <f t="shared" si="6"/>
        <v>12</v>
      </c>
    </row>
    <row r="403" spans="1:9" x14ac:dyDescent="0.25">
      <c r="A403" s="4" t="s">
        <v>1115</v>
      </c>
      <c r="B403" t="s">
        <v>224</v>
      </c>
      <c r="C403" t="s">
        <v>222</v>
      </c>
      <c r="D403" t="s">
        <v>1229</v>
      </c>
      <c r="E403">
        <v>9</v>
      </c>
      <c r="F403">
        <v>10</v>
      </c>
      <c r="G403">
        <v>28</v>
      </c>
      <c r="H403">
        <v>41</v>
      </c>
      <c r="I403">
        <f t="shared" si="6"/>
        <v>88</v>
      </c>
    </row>
    <row r="404" spans="1:9" x14ac:dyDescent="0.2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26</v>
      </c>
      <c r="H404">
        <v>50</v>
      </c>
      <c r="I404">
        <f t="shared" si="6"/>
        <v>96</v>
      </c>
    </row>
    <row r="405" spans="1:9" x14ac:dyDescent="0.25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22</v>
      </c>
      <c r="H405">
        <v>33</v>
      </c>
      <c r="I405">
        <f t="shared" si="6"/>
        <v>67</v>
      </c>
    </row>
    <row r="406" spans="1:9" x14ac:dyDescent="0.25">
      <c r="A406" s="4" t="s">
        <v>1220</v>
      </c>
      <c r="B406" t="s">
        <v>733</v>
      </c>
      <c r="C406" t="s">
        <v>222</v>
      </c>
      <c r="D406" t="s">
        <v>1228</v>
      </c>
      <c r="E406">
        <v>8</v>
      </c>
      <c r="F406">
        <v>10</v>
      </c>
      <c r="G406">
        <v>24</v>
      </c>
      <c r="H406">
        <v>44</v>
      </c>
      <c r="I406">
        <f t="shared" si="6"/>
        <v>86</v>
      </c>
    </row>
    <row r="407" spans="1:9" x14ac:dyDescent="0.25">
      <c r="A407" s="4" t="s">
        <v>1124</v>
      </c>
      <c r="B407" t="s">
        <v>263</v>
      </c>
      <c r="C407" t="s">
        <v>261</v>
      </c>
      <c r="D407" t="s">
        <v>1226</v>
      </c>
      <c r="E407">
        <v>8</v>
      </c>
      <c r="F407">
        <v>10</v>
      </c>
      <c r="G407">
        <v>22</v>
      </c>
      <c r="H407">
        <v>50</v>
      </c>
      <c r="I407">
        <f t="shared" si="6"/>
        <v>90</v>
      </c>
    </row>
    <row r="408" spans="1:9" x14ac:dyDescent="0.2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21</v>
      </c>
      <c r="H408">
        <v>40</v>
      </c>
      <c r="I408">
        <f t="shared" si="6"/>
        <v>72</v>
      </c>
    </row>
    <row r="409" spans="1:9" x14ac:dyDescent="0.25">
      <c r="A409" s="4" t="s">
        <v>1153</v>
      </c>
      <c r="B409" t="s">
        <v>391</v>
      </c>
      <c r="C409" t="s">
        <v>388</v>
      </c>
      <c r="D409" t="s">
        <v>1227</v>
      </c>
      <c r="E409">
        <v>6</v>
      </c>
      <c r="F409">
        <v>4</v>
      </c>
      <c r="G409">
        <v>20</v>
      </c>
      <c r="H409">
        <v>27</v>
      </c>
      <c r="I409">
        <f t="shared" si="6"/>
        <v>57</v>
      </c>
    </row>
    <row r="410" spans="1:9" x14ac:dyDescent="0.2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5</v>
      </c>
      <c r="G410">
        <v>10</v>
      </c>
      <c r="H410">
        <v>35</v>
      </c>
      <c r="I410">
        <f t="shared" si="6"/>
        <v>55</v>
      </c>
    </row>
    <row r="411" spans="1:9" x14ac:dyDescent="0.25">
      <c r="A411" s="4" t="s">
        <v>1214</v>
      </c>
      <c r="B411" t="s">
        <v>712</v>
      </c>
      <c r="C411" t="s">
        <v>524</v>
      </c>
      <c r="D411" t="s">
        <v>1226</v>
      </c>
      <c r="E411">
        <v>3</v>
      </c>
      <c r="F411">
        <v>2</v>
      </c>
      <c r="G411">
        <v>12</v>
      </c>
      <c r="H411">
        <v>7</v>
      </c>
      <c r="I411">
        <f t="shared" si="6"/>
        <v>24</v>
      </c>
    </row>
    <row r="412" spans="1:9" x14ac:dyDescent="0.25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5</v>
      </c>
      <c r="H412">
        <v>20</v>
      </c>
      <c r="I412">
        <f t="shared" si="6"/>
        <v>32</v>
      </c>
    </row>
    <row r="413" spans="1:9" x14ac:dyDescent="0.25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10</v>
      </c>
      <c r="G413">
        <v>25</v>
      </c>
      <c r="H413">
        <v>50</v>
      </c>
      <c r="I413">
        <f t="shared" si="6"/>
        <v>95</v>
      </c>
    </row>
    <row r="414" spans="1:9" x14ac:dyDescent="0.25">
      <c r="A414" s="4" t="s">
        <v>841</v>
      </c>
      <c r="B414" t="s">
        <v>242</v>
      </c>
      <c r="C414" t="s">
        <v>241</v>
      </c>
      <c r="D414" t="s">
        <v>1227</v>
      </c>
      <c r="E414">
        <v>8</v>
      </c>
      <c r="F414">
        <v>9</v>
      </c>
      <c r="G414">
        <v>20</v>
      </c>
      <c r="H414">
        <v>45</v>
      </c>
      <c r="I414">
        <f t="shared" si="6"/>
        <v>82</v>
      </c>
    </row>
    <row r="415" spans="1:9" x14ac:dyDescent="0.25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8</v>
      </c>
      <c r="G415">
        <v>26</v>
      </c>
      <c r="H415">
        <v>47</v>
      </c>
      <c r="I415">
        <f t="shared" si="6"/>
        <v>91</v>
      </c>
    </row>
    <row r="416" spans="1:9" x14ac:dyDescent="0.25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8</v>
      </c>
      <c r="G416">
        <v>26</v>
      </c>
      <c r="H416">
        <v>47</v>
      </c>
      <c r="I416">
        <f t="shared" si="6"/>
        <v>91</v>
      </c>
    </row>
    <row r="417" spans="1:9" x14ac:dyDescent="0.25">
      <c r="A417" s="4" t="s">
        <v>1168</v>
      </c>
      <c r="B417" t="s">
        <v>484</v>
      </c>
      <c r="C417" t="s">
        <v>483</v>
      </c>
      <c r="D417" t="s">
        <v>1226</v>
      </c>
      <c r="E417">
        <v>6</v>
      </c>
      <c r="F417">
        <v>6</v>
      </c>
      <c r="G417">
        <v>18</v>
      </c>
      <c r="H417">
        <v>20</v>
      </c>
      <c r="I417">
        <f t="shared" si="6"/>
        <v>50</v>
      </c>
    </row>
    <row r="418" spans="1:9" x14ac:dyDescent="0.25">
      <c r="A418" s="4" t="s">
        <v>1201</v>
      </c>
      <c r="B418" t="s">
        <v>646</v>
      </c>
      <c r="C418" t="s">
        <v>647</v>
      </c>
      <c r="D418" t="s">
        <v>1228</v>
      </c>
      <c r="E418">
        <v>9</v>
      </c>
      <c r="F418">
        <v>9</v>
      </c>
      <c r="G418">
        <v>25</v>
      </c>
      <c r="H418">
        <v>50</v>
      </c>
      <c r="I418">
        <f t="shared" si="6"/>
        <v>93</v>
      </c>
    </row>
    <row r="419" spans="1:9" x14ac:dyDescent="0.2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8</v>
      </c>
      <c r="G419">
        <v>28</v>
      </c>
      <c r="H419">
        <v>45</v>
      </c>
      <c r="I419">
        <f t="shared" si="6"/>
        <v>90</v>
      </c>
    </row>
    <row r="420" spans="1:9" x14ac:dyDescent="0.25">
      <c r="A420" s="4" t="s">
        <v>896</v>
      </c>
      <c r="B420" t="s">
        <v>383</v>
      </c>
      <c r="C420" t="s">
        <v>381</v>
      </c>
      <c r="D420" t="s">
        <v>1228</v>
      </c>
      <c r="E420">
        <v>4</v>
      </c>
      <c r="F420">
        <v>5</v>
      </c>
      <c r="G420">
        <v>9</v>
      </c>
      <c r="H420">
        <v>29</v>
      </c>
      <c r="I420">
        <f t="shared" si="6"/>
        <v>47</v>
      </c>
    </row>
    <row r="421" spans="1:9" x14ac:dyDescent="0.25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9</v>
      </c>
      <c r="G421">
        <v>25</v>
      </c>
      <c r="H421">
        <v>50</v>
      </c>
      <c r="I421">
        <f t="shared" si="6"/>
        <v>94</v>
      </c>
    </row>
    <row r="422" spans="1:9" x14ac:dyDescent="0.25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9</v>
      </c>
      <c r="G422">
        <v>19</v>
      </c>
      <c r="H422">
        <v>48</v>
      </c>
      <c r="I422">
        <f t="shared" si="6"/>
        <v>84</v>
      </c>
    </row>
    <row r="423" spans="1:9" x14ac:dyDescent="0.25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0</v>
      </c>
      <c r="G423">
        <v>3</v>
      </c>
      <c r="H423">
        <v>8</v>
      </c>
      <c r="I423">
        <f t="shared" si="6"/>
        <v>13</v>
      </c>
    </row>
    <row r="424" spans="1:9" x14ac:dyDescent="0.25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7</v>
      </c>
      <c r="G424">
        <v>10</v>
      </c>
      <c r="H424">
        <v>32</v>
      </c>
      <c r="I424">
        <f t="shared" si="6"/>
        <v>54</v>
      </c>
    </row>
    <row r="425" spans="1:9" x14ac:dyDescent="0.25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7</v>
      </c>
      <c r="G425">
        <v>19</v>
      </c>
      <c r="H425">
        <v>21</v>
      </c>
      <c r="I425">
        <f t="shared" si="6"/>
        <v>53</v>
      </c>
    </row>
    <row r="426" spans="1:9" x14ac:dyDescent="0.25">
      <c r="A426" s="4" t="s">
        <v>957</v>
      </c>
      <c r="B426" t="s">
        <v>518</v>
      </c>
      <c r="C426" t="s">
        <v>374</v>
      </c>
      <c r="D426" t="s">
        <v>1226</v>
      </c>
      <c r="E426">
        <v>7</v>
      </c>
      <c r="F426">
        <v>7</v>
      </c>
      <c r="G426">
        <v>22</v>
      </c>
      <c r="H426">
        <v>37</v>
      </c>
      <c r="I426">
        <f t="shared" si="6"/>
        <v>73</v>
      </c>
    </row>
    <row r="427" spans="1:9" x14ac:dyDescent="0.25">
      <c r="A427" s="4" t="s">
        <v>1026</v>
      </c>
      <c r="B427" t="s">
        <v>679</v>
      </c>
      <c r="C427" t="s">
        <v>680</v>
      </c>
      <c r="D427" t="s">
        <v>1228</v>
      </c>
      <c r="E427">
        <v>5</v>
      </c>
      <c r="F427">
        <v>7</v>
      </c>
      <c r="G427">
        <v>10</v>
      </c>
      <c r="H427">
        <v>34</v>
      </c>
      <c r="I427">
        <f t="shared" si="6"/>
        <v>56</v>
      </c>
    </row>
    <row r="428" spans="1:9" x14ac:dyDescent="0.25">
      <c r="A428" s="4" t="s">
        <v>1205</v>
      </c>
      <c r="B428" t="s">
        <v>430</v>
      </c>
      <c r="C428" t="s">
        <v>658</v>
      </c>
      <c r="D428" t="s">
        <v>1227</v>
      </c>
      <c r="E428">
        <v>7</v>
      </c>
      <c r="F428">
        <v>7</v>
      </c>
      <c r="G428">
        <v>24</v>
      </c>
      <c r="H428">
        <v>37</v>
      </c>
      <c r="I428">
        <f t="shared" si="6"/>
        <v>75</v>
      </c>
    </row>
    <row r="429" spans="1:9" x14ac:dyDescent="0.25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15</v>
      </c>
      <c r="H429">
        <v>32</v>
      </c>
      <c r="I429">
        <f t="shared" si="6"/>
        <v>59</v>
      </c>
    </row>
    <row r="430" spans="1:9" x14ac:dyDescent="0.25">
      <c r="A430" s="4" t="s">
        <v>792</v>
      </c>
      <c r="B430" t="s">
        <v>113</v>
      </c>
      <c r="C430" t="s">
        <v>107</v>
      </c>
      <c r="D430" t="s">
        <v>1227</v>
      </c>
      <c r="E430">
        <v>9</v>
      </c>
      <c r="F430">
        <v>9</v>
      </c>
      <c r="G430">
        <v>23</v>
      </c>
      <c r="H430">
        <v>50</v>
      </c>
      <c r="I430">
        <f t="shared" si="6"/>
        <v>91</v>
      </c>
    </row>
    <row r="431" spans="1:9" x14ac:dyDescent="0.2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7</v>
      </c>
      <c r="G431">
        <v>27</v>
      </c>
      <c r="H431">
        <v>43</v>
      </c>
      <c r="I431">
        <f t="shared" si="6"/>
        <v>86</v>
      </c>
    </row>
    <row r="432" spans="1:9" x14ac:dyDescent="0.25">
      <c r="A432" s="4" t="s">
        <v>781</v>
      </c>
      <c r="B432" t="s">
        <v>70</v>
      </c>
      <c r="C432" t="s">
        <v>67</v>
      </c>
      <c r="D432" t="s">
        <v>1228</v>
      </c>
      <c r="E432">
        <v>5</v>
      </c>
      <c r="F432">
        <v>6</v>
      </c>
      <c r="G432">
        <v>16</v>
      </c>
      <c r="H432">
        <v>32</v>
      </c>
      <c r="I432">
        <f t="shared" si="6"/>
        <v>59</v>
      </c>
    </row>
    <row r="433" spans="1:9" x14ac:dyDescent="0.25">
      <c r="A433" s="4" t="s">
        <v>908</v>
      </c>
      <c r="B433" t="s">
        <v>412</v>
      </c>
      <c r="C433" t="s">
        <v>411</v>
      </c>
      <c r="D433" t="s">
        <v>1229</v>
      </c>
      <c r="E433">
        <v>4</v>
      </c>
      <c r="F433">
        <v>2</v>
      </c>
      <c r="G433">
        <v>10</v>
      </c>
      <c r="H433">
        <v>24</v>
      </c>
      <c r="I433">
        <f t="shared" si="6"/>
        <v>40</v>
      </c>
    </row>
    <row r="434" spans="1:9" x14ac:dyDescent="0.25">
      <c r="A434" s="4" t="s">
        <v>1152</v>
      </c>
      <c r="B434" t="s">
        <v>387</v>
      </c>
      <c r="C434" t="s">
        <v>384</v>
      </c>
      <c r="D434" t="s">
        <v>1229</v>
      </c>
      <c r="E434">
        <v>7</v>
      </c>
      <c r="F434">
        <v>8</v>
      </c>
      <c r="G434">
        <v>19</v>
      </c>
      <c r="H434">
        <v>31</v>
      </c>
      <c r="I434">
        <f t="shared" si="6"/>
        <v>65</v>
      </c>
    </row>
    <row r="435" spans="1:9" x14ac:dyDescent="0.25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6</v>
      </c>
      <c r="G435">
        <v>17</v>
      </c>
      <c r="H435">
        <v>28</v>
      </c>
      <c r="I435">
        <f t="shared" si="6"/>
        <v>57</v>
      </c>
    </row>
    <row r="436" spans="1:9" x14ac:dyDescent="0.25">
      <c r="A436" s="4" t="s">
        <v>1083</v>
      </c>
      <c r="B436" t="s">
        <v>74</v>
      </c>
      <c r="C436" t="s">
        <v>71</v>
      </c>
      <c r="D436" t="s">
        <v>1229</v>
      </c>
      <c r="E436">
        <v>6</v>
      </c>
      <c r="F436">
        <v>4</v>
      </c>
      <c r="G436">
        <v>21</v>
      </c>
      <c r="H436">
        <v>32</v>
      </c>
      <c r="I436">
        <f t="shared" si="6"/>
        <v>63</v>
      </c>
    </row>
    <row r="437" spans="1:9" x14ac:dyDescent="0.25">
      <c r="A437" s="4" t="s">
        <v>814</v>
      </c>
      <c r="B437" t="s">
        <v>173</v>
      </c>
      <c r="C437" t="s">
        <v>4</v>
      </c>
      <c r="D437" t="s">
        <v>1226</v>
      </c>
      <c r="E437">
        <v>6</v>
      </c>
      <c r="F437">
        <v>5</v>
      </c>
      <c r="G437">
        <v>15</v>
      </c>
      <c r="H437">
        <v>38</v>
      </c>
      <c r="I437">
        <f t="shared" si="6"/>
        <v>64</v>
      </c>
    </row>
    <row r="438" spans="1:9" x14ac:dyDescent="0.25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7</v>
      </c>
      <c r="G438">
        <v>15</v>
      </c>
      <c r="H438">
        <v>35</v>
      </c>
      <c r="I438">
        <f t="shared" si="6"/>
        <v>62</v>
      </c>
    </row>
    <row r="439" spans="1:9" x14ac:dyDescent="0.25">
      <c r="A439" s="4" t="s">
        <v>842</v>
      </c>
      <c r="B439" t="s">
        <v>243</v>
      </c>
      <c r="C439" t="s">
        <v>4</v>
      </c>
      <c r="D439" t="s">
        <v>1229</v>
      </c>
      <c r="E439">
        <v>3</v>
      </c>
      <c r="F439">
        <v>2</v>
      </c>
      <c r="G439">
        <v>5</v>
      </c>
      <c r="H439">
        <v>18</v>
      </c>
      <c r="I439">
        <f t="shared" si="6"/>
        <v>28</v>
      </c>
    </row>
    <row r="440" spans="1:9" x14ac:dyDescent="0.25">
      <c r="A440" s="4" t="s">
        <v>1130</v>
      </c>
      <c r="B440" t="s">
        <v>288</v>
      </c>
      <c r="C440" t="s">
        <v>286</v>
      </c>
      <c r="D440" t="s">
        <v>1227</v>
      </c>
      <c r="E440">
        <v>3</v>
      </c>
      <c r="F440">
        <v>5</v>
      </c>
      <c r="G440">
        <v>7</v>
      </c>
      <c r="H440">
        <v>15</v>
      </c>
      <c r="I440">
        <f t="shared" si="6"/>
        <v>30</v>
      </c>
    </row>
    <row r="441" spans="1:9" x14ac:dyDescent="0.25">
      <c r="A441" s="4" t="s">
        <v>864</v>
      </c>
      <c r="B441" t="s">
        <v>307</v>
      </c>
      <c r="C441" t="s">
        <v>4</v>
      </c>
      <c r="D441" t="s">
        <v>1228</v>
      </c>
      <c r="E441">
        <v>9</v>
      </c>
      <c r="F441">
        <v>9</v>
      </c>
      <c r="G441">
        <v>22</v>
      </c>
      <c r="H441">
        <v>45</v>
      </c>
      <c r="I441">
        <f t="shared" si="6"/>
        <v>85</v>
      </c>
    </row>
    <row r="442" spans="1:9" x14ac:dyDescent="0.25">
      <c r="A442" s="4" t="s">
        <v>948</v>
      </c>
      <c r="B442" t="s">
        <v>494</v>
      </c>
      <c r="C442" t="s">
        <v>4</v>
      </c>
      <c r="D442" t="s">
        <v>1228</v>
      </c>
      <c r="E442">
        <v>7</v>
      </c>
      <c r="F442">
        <v>6</v>
      </c>
      <c r="G442">
        <v>16</v>
      </c>
      <c r="H442">
        <v>41</v>
      </c>
      <c r="I442">
        <f t="shared" si="6"/>
        <v>70</v>
      </c>
    </row>
    <row r="443" spans="1:9" x14ac:dyDescent="0.25">
      <c r="A443" s="4" t="s">
        <v>976</v>
      </c>
      <c r="B443" t="s">
        <v>572</v>
      </c>
      <c r="C443" t="s">
        <v>71</v>
      </c>
      <c r="D443" t="s">
        <v>1228</v>
      </c>
      <c r="E443">
        <v>9</v>
      </c>
      <c r="F443">
        <v>10</v>
      </c>
      <c r="G443">
        <v>29</v>
      </c>
      <c r="H443">
        <v>50</v>
      </c>
      <c r="I443">
        <f t="shared" si="6"/>
        <v>98</v>
      </c>
    </row>
    <row r="444" spans="1:9" x14ac:dyDescent="0.25">
      <c r="A444" s="4" t="s">
        <v>978</v>
      </c>
      <c r="B444" t="s">
        <v>576</v>
      </c>
      <c r="C444" t="s">
        <v>286</v>
      </c>
      <c r="D444" t="s">
        <v>1228</v>
      </c>
      <c r="E444">
        <v>3</v>
      </c>
      <c r="F444">
        <v>5</v>
      </c>
      <c r="G444">
        <v>4</v>
      </c>
      <c r="H444">
        <v>20</v>
      </c>
      <c r="I444">
        <f t="shared" si="6"/>
        <v>32</v>
      </c>
    </row>
    <row r="445" spans="1:9" x14ac:dyDescent="0.25">
      <c r="A445" s="4" t="s">
        <v>1216</v>
      </c>
      <c r="B445" t="s">
        <v>719</v>
      </c>
      <c r="C445" t="s">
        <v>71</v>
      </c>
      <c r="D445" t="s">
        <v>1227</v>
      </c>
      <c r="E445">
        <v>4</v>
      </c>
      <c r="F445">
        <v>3</v>
      </c>
      <c r="G445">
        <v>10</v>
      </c>
      <c r="H445">
        <v>10</v>
      </c>
      <c r="I445">
        <f t="shared" si="6"/>
        <v>27</v>
      </c>
    </row>
    <row r="446" spans="1:9" x14ac:dyDescent="0.25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4</v>
      </c>
      <c r="G446">
        <v>15</v>
      </c>
      <c r="H446">
        <v>19</v>
      </c>
      <c r="I446">
        <f t="shared" si="6"/>
        <v>42</v>
      </c>
    </row>
    <row r="447" spans="1:9" x14ac:dyDescent="0.25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2</v>
      </c>
      <c r="G447">
        <v>1</v>
      </c>
      <c r="H447">
        <v>16</v>
      </c>
      <c r="I447">
        <f t="shared" si="6"/>
        <v>21</v>
      </c>
    </row>
    <row r="448" spans="1:9" x14ac:dyDescent="0.2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10</v>
      </c>
      <c r="G448">
        <v>22</v>
      </c>
      <c r="H448">
        <v>50</v>
      </c>
      <c r="I448">
        <f t="shared" si="6"/>
        <v>91</v>
      </c>
    </row>
    <row r="449" spans="1:9" x14ac:dyDescent="0.25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8</v>
      </c>
      <c r="G449">
        <v>18</v>
      </c>
      <c r="H449">
        <v>29</v>
      </c>
      <c r="I449">
        <f t="shared" si="6"/>
        <v>62</v>
      </c>
    </row>
    <row r="450" spans="1:9" x14ac:dyDescent="0.25">
      <c r="A450" s="4" t="s">
        <v>974</v>
      </c>
      <c r="B450" t="s">
        <v>566</v>
      </c>
      <c r="C450" t="s">
        <v>565</v>
      </c>
      <c r="D450" t="s">
        <v>1228</v>
      </c>
      <c r="E450">
        <v>6</v>
      </c>
      <c r="F450">
        <v>7</v>
      </c>
      <c r="G450">
        <v>15</v>
      </c>
      <c r="H450">
        <v>23</v>
      </c>
      <c r="I450">
        <f t="shared" si="6"/>
        <v>51</v>
      </c>
    </row>
    <row r="451" spans="1:9" x14ac:dyDescent="0.25">
      <c r="A451" s="4" t="s">
        <v>1008</v>
      </c>
      <c r="B451" t="s">
        <v>645</v>
      </c>
      <c r="C451" t="s">
        <v>481</v>
      </c>
      <c r="D451" t="s">
        <v>1229</v>
      </c>
      <c r="E451">
        <v>6</v>
      </c>
      <c r="F451">
        <v>5</v>
      </c>
      <c r="G451">
        <v>18</v>
      </c>
      <c r="H451">
        <v>34</v>
      </c>
      <c r="I451">
        <f t="shared" si="6"/>
        <v>63</v>
      </c>
    </row>
    <row r="452" spans="1:9" x14ac:dyDescent="0.25">
      <c r="A452" s="4" t="s">
        <v>1062</v>
      </c>
      <c r="B452" t="s">
        <v>747</v>
      </c>
      <c r="C452" t="s">
        <v>522</v>
      </c>
      <c r="D452" t="s">
        <v>1226</v>
      </c>
      <c r="E452">
        <v>1</v>
      </c>
      <c r="F452">
        <v>0</v>
      </c>
      <c r="G452">
        <v>2</v>
      </c>
      <c r="H452">
        <v>4</v>
      </c>
      <c r="I452">
        <f t="shared" ref="I452:I465" si="7">SUM(E452:H452)</f>
        <v>7</v>
      </c>
    </row>
    <row r="453" spans="1:9" x14ac:dyDescent="0.25">
      <c r="A453" s="4" t="s">
        <v>1224</v>
      </c>
      <c r="B453" t="s">
        <v>754</v>
      </c>
      <c r="C453" t="s">
        <v>565</v>
      </c>
      <c r="D453" t="s">
        <v>1229</v>
      </c>
      <c r="E453">
        <v>6</v>
      </c>
      <c r="F453">
        <v>6</v>
      </c>
      <c r="G453">
        <v>19</v>
      </c>
      <c r="H453">
        <v>39</v>
      </c>
      <c r="I453">
        <f t="shared" si="7"/>
        <v>70</v>
      </c>
    </row>
    <row r="454" spans="1:9" x14ac:dyDescent="0.25">
      <c r="A454" s="4" t="s">
        <v>1073</v>
      </c>
      <c r="B454" t="s">
        <v>37</v>
      </c>
      <c r="C454" t="s">
        <v>34</v>
      </c>
      <c r="D454" t="s">
        <v>1226</v>
      </c>
      <c r="E454">
        <v>5</v>
      </c>
      <c r="F454">
        <v>3</v>
      </c>
      <c r="G454">
        <v>14</v>
      </c>
      <c r="H454">
        <v>28</v>
      </c>
      <c r="I454">
        <f t="shared" si="7"/>
        <v>50</v>
      </c>
    </row>
    <row r="455" spans="1:9" x14ac:dyDescent="0.25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8</v>
      </c>
      <c r="G455">
        <v>17</v>
      </c>
      <c r="H455">
        <v>24</v>
      </c>
      <c r="I455">
        <f t="shared" si="7"/>
        <v>55</v>
      </c>
    </row>
    <row r="456" spans="1:9" x14ac:dyDescent="0.25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7</v>
      </c>
      <c r="G456">
        <v>19</v>
      </c>
      <c r="H456">
        <v>49</v>
      </c>
      <c r="I456">
        <f t="shared" si="7"/>
        <v>83</v>
      </c>
    </row>
    <row r="457" spans="1:9" x14ac:dyDescent="0.25">
      <c r="A457" s="4" t="s">
        <v>1204</v>
      </c>
      <c r="B457" t="s">
        <v>652</v>
      </c>
      <c r="C457" t="s">
        <v>656</v>
      </c>
      <c r="D457" t="s">
        <v>1229</v>
      </c>
      <c r="E457">
        <v>8</v>
      </c>
      <c r="F457">
        <v>6</v>
      </c>
      <c r="G457">
        <v>19</v>
      </c>
      <c r="H457">
        <v>45</v>
      </c>
      <c r="I457">
        <f t="shared" si="7"/>
        <v>78</v>
      </c>
    </row>
    <row r="458" spans="1:9" x14ac:dyDescent="0.25">
      <c r="A458" s="4" t="s">
        <v>1047</v>
      </c>
      <c r="B458" t="s">
        <v>716</v>
      </c>
      <c r="C458" t="s">
        <v>717</v>
      </c>
      <c r="D458" t="s">
        <v>1227</v>
      </c>
      <c r="E458">
        <v>8</v>
      </c>
      <c r="F458">
        <v>10</v>
      </c>
      <c r="G458">
        <v>26</v>
      </c>
      <c r="H458">
        <v>49</v>
      </c>
      <c r="I458">
        <f t="shared" si="7"/>
        <v>93</v>
      </c>
    </row>
    <row r="459" spans="1:9" x14ac:dyDescent="0.25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5</v>
      </c>
      <c r="G459">
        <v>20</v>
      </c>
      <c r="H459">
        <v>25</v>
      </c>
      <c r="I459">
        <f t="shared" si="7"/>
        <v>56</v>
      </c>
    </row>
    <row r="460" spans="1:9" x14ac:dyDescent="0.25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22</v>
      </c>
      <c r="H460">
        <v>33</v>
      </c>
      <c r="I460">
        <f t="shared" si="7"/>
        <v>69</v>
      </c>
    </row>
    <row r="461" spans="1:9" x14ac:dyDescent="0.25">
      <c r="A461" s="4" t="s">
        <v>1217</v>
      </c>
      <c r="B461" t="s">
        <v>720</v>
      </c>
      <c r="C461" t="s">
        <v>721</v>
      </c>
      <c r="D461" t="s">
        <v>1229</v>
      </c>
      <c r="E461">
        <v>8</v>
      </c>
      <c r="F461">
        <v>8</v>
      </c>
      <c r="G461">
        <v>22</v>
      </c>
      <c r="H461">
        <v>46</v>
      </c>
      <c r="I461">
        <f t="shared" si="7"/>
        <v>84</v>
      </c>
    </row>
    <row r="462" spans="1:9" x14ac:dyDescent="0.25">
      <c r="A462" s="4" t="s">
        <v>876</v>
      </c>
      <c r="B462" t="s">
        <v>340</v>
      </c>
      <c r="C462" t="s">
        <v>337</v>
      </c>
      <c r="D462" t="s">
        <v>1227</v>
      </c>
      <c r="E462">
        <v>6</v>
      </c>
      <c r="F462">
        <v>8</v>
      </c>
      <c r="G462">
        <v>21</v>
      </c>
      <c r="H462">
        <v>32</v>
      </c>
      <c r="I462">
        <f t="shared" si="7"/>
        <v>67</v>
      </c>
    </row>
    <row r="463" spans="1:9" x14ac:dyDescent="0.25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3</v>
      </c>
      <c r="G463">
        <v>11</v>
      </c>
      <c r="H463">
        <v>20</v>
      </c>
      <c r="I463">
        <f t="shared" si="7"/>
        <v>39</v>
      </c>
    </row>
    <row r="464" spans="1:9" x14ac:dyDescent="0.25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6</v>
      </c>
      <c r="G464">
        <v>13</v>
      </c>
      <c r="H464">
        <v>28</v>
      </c>
      <c r="I464">
        <f t="shared" si="7"/>
        <v>53</v>
      </c>
    </row>
    <row r="465" spans="1:9" x14ac:dyDescent="0.2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8</v>
      </c>
      <c r="G465">
        <v>25</v>
      </c>
      <c r="H465">
        <v>34</v>
      </c>
      <c r="I465">
        <f t="shared" si="7"/>
        <v>75</v>
      </c>
    </row>
  </sheetData>
  <sortState xmlns:xlrd2="http://schemas.microsoft.com/office/spreadsheetml/2017/richdata2" ref="A4:I465">
    <sortCondition ref="C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465"/>
  <sheetViews>
    <sheetView zoomScaleNormal="100" workbookViewId="0">
      <selection activeCell="Q14" sqref="Q14"/>
    </sheetView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  <col min="10" max="10" width="8.85546875" style="7"/>
    <col min="11" max="11" width="6.28515625" customWidth="1"/>
    <col min="12" max="12" width="18.28515625" customWidth="1"/>
    <col min="13" max="14" width="12" customWidth="1"/>
    <col min="15" max="15" width="14.28515625" bestFit="1" customWidth="1"/>
    <col min="16" max="17" width="12" customWidth="1"/>
  </cols>
  <sheetData>
    <row r="1" spans="1:18" ht="30" customHeight="1" x14ac:dyDescent="0.35">
      <c r="A1" s="3" t="s">
        <v>1238</v>
      </c>
    </row>
    <row r="3" spans="1:18" ht="30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9" t="s">
        <v>1237</v>
      </c>
      <c r="F3" s="9" t="s">
        <v>1255</v>
      </c>
      <c r="G3" s="9" t="s">
        <v>1256</v>
      </c>
      <c r="H3" s="9" t="s">
        <v>1257</v>
      </c>
      <c r="I3" s="6" t="s">
        <v>761</v>
      </c>
      <c r="J3" s="8" t="s">
        <v>1250</v>
      </c>
      <c r="L3" s="18" t="s">
        <v>1258</v>
      </c>
      <c r="M3" s="18"/>
    </row>
    <row r="4" spans="1:18" x14ac:dyDescent="0.25">
      <c r="A4" s="4" t="s">
        <v>1081</v>
      </c>
      <c r="B4" t="s">
        <v>65</v>
      </c>
      <c r="C4" t="s">
        <v>1245</v>
      </c>
      <c r="D4" t="s">
        <v>1228</v>
      </c>
      <c r="E4" s="13">
        <f>AVERAGE('Marks Term 1:Marks Term 4'!E4)</f>
        <v>8.25</v>
      </c>
      <c r="F4" s="13">
        <f>AVERAGE('Marks Term 1:Marks Term 4'!F4)</f>
        <v>8.75</v>
      </c>
      <c r="G4" s="13">
        <f>AVERAGE('Marks Term 1:Marks Term 4'!G4)</f>
        <v>24</v>
      </c>
      <c r="H4" s="13">
        <f>AVERAGE('Marks Term 1:Marks Term 4'!H4)</f>
        <v>45</v>
      </c>
      <c r="I4" s="13">
        <f>AVERAGE('Marks Term 1:Marks Term 4'!I4)</f>
        <v>86</v>
      </c>
      <c r="J4" s="7" t="str">
        <f>Calc!A4</f>
        <v>A</v>
      </c>
      <c r="L4" s="11" t="s">
        <v>1259</v>
      </c>
      <c r="M4" s="14">
        <f>AVERAGE(I4:I465)</f>
        <v>62.73268398268398</v>
      </c>
      <c r="O4" t="s">
        <v>1279</v>
      </c>
      <c r="P4" s="4">
        <f>M14</f>
        <v>76</v>
      </c>
    </row>
    <row r="5" spans="1:18" x14ac:dyDescent="0.25">
      <c r="A5" s="4" t="s">
        <v>953</v>
      </c>
      <c r="B5" t="s">
        <v>509</v>
      </c>
      <c r="C5" t="s">
        <v>508</v>
      </c>
      <c r="D5" t="s">
        <v>1228</v>
      </c>
      <c r="E5" s="13">
        <f>AVERAGE('Marks Term 1:Marks Term 4'!E5)</f>
        <v>3.25</v>
      </c>
      <c r="F5" s="13">
        <f>AVERAGE('Marks Term 1:Marks Term 4'!F5)</f>
        <v>2.75</v>
      </c>
      <c r="G5" s="13">
        <f>AVERAGE('Marks Term 1:Marks Term 4'!G5)</f>
        <v>10</v>
      </c>
      <c r="H5" s="13">
        <f>AVERAGE('Marks Term 1:Marks Term 4'!H5)</f>
        <v>14.5</v>
      </c>
      <c r="I5" s="13">
        <f>AVERAGE('Marks Term 1:Marks Term 4'!I5)</f>
        <v>30.5</v>
      </c>
      <c r="J5" s="7" t="str">
        <f>Calc!A5</f>
        <v>Fail</v>
      </c>
      <c r="L5" s="15" t="s">
        <v>1271</v>
      </c>
      <c r="M5" s="14">
        <f>MEDIAN(Final_Mark)</f>
        <v>63.75</v>
      </c>
      <c r="O5" t="s">
        <v>1280</v>
      </c>
      <c r="P5" s="4">
        <f>Q16</f>
        <v>17</v>
      </c>
    </row>
    <row r="6" spans="1:18" x14ac:dyDescent="0.25">
      <c r="A6" s="4" t="s">
        <v>790</v>
      </c>
      <c r="B6" t="s">
        <v>95</v>
      </c>
      <c r="C6" t="s">
        <v>92</v>
      </c>
      <c r="D6" t="s">
        <v>1229</v>
      </c>
      <c r="E6" s="13">
        <f>AVERAGE('Marks Term 1:Marks Term 4'!E6)</f>
        <v>7</v>
      </c>
      <c r="F6" s="13">
        <f>AVERAGE('Marks Term 1:Marks Term 4'!F6)</f>
        <v>7.25</v>
      </c>
      <c r="G6" s="13">
        <f>AVERAGE('Marks Term 1:Marks Term 4'!G6)</f>
        <v>23.75</v>
      </c>
      <c r="H6" s="13">
        <f>AVERAGE('Marks Term 1:Marks Term 4'!H6)</f>
        <v>31.75</v>
      </c>
      <c r="I6" s="13">
        <f>AVERAGE('Marks Term 1:Marks Term 4'!I6)</f>
        <v>69.75</v>
      </c>
      <c r="J6" s="7" t="str">
        <f>Calc!A6</f>
        <v>C</v>
      </c>
      <c r="L6" s="15" t="s">
        <v>1272</v>
      </c>
      <c r="M6" s="14">
        <f>IFERROR(_xlfn.STDEV.P(Final_Mark),STDEVP(Final_Mark))</f>
        <v>20.676792126030499</v>
      </c>
    </row>
    <row r="7" spans="1:18" x14ac:dyDescent="0.25">
      <c r="A7" s="4" t="s">
        <v>1193</v>
      </c>
      <c r="B7" t="s">
        <v>1231</v>
      </c>
      <c r="C7" t="s">
        <v>600</v>
      </c>
      <c r="D7" t="s">
        <v>1227</v>
      </c>
      <c r="E7" s="13">
        <f>AVERAGE('Marks Term 1:Marks Term 4'!E7)</f>
        <v>9.25</v>
      </c>
      <c r="F7" s="13">
        <f>AVERAGE('Marks Term 1:Marks Term 4'!F7)</f>
        <v>8.75</v>
      </c>
      <c r="G7" s="13">
        <f>AVERAGE('Marks Term 1:Marks Term 4'!G7)</f>
        <v>26</v>
      </c>
      <c r="H7" s="13">
        <f>AVERAGE('Marks Term 1:Marks Term 4'!H7)</f>
        <v>42.25</v>
      </c>
      <c r="I7" s="13">
        <f>AVERAGE('Marks Term 1:Marks Term 4'!I7)</f>
        <v>86.25</v>
      </c>
      <c r="J7" s="7" t="str">
        <f>Calc!A7</f>
        <v>A</v>
      </c>
    </row>
    <row r="8" spans="1:18" x14ac:dyDescent="0.25">
      <c r="A8" s="4" t="s">
        <v>927</v>
      </c>
      <c r="B8" t="s">
        <v>1232</v>
      </c>
      <c r="C8" t="s">
        <v>17</v>
      </c>
      <c r="D8" t="s">
        <v>1226</v>
      </c>
      <c r="E8" s="13">
        <f>AVERAGE('Marks Term 1:Marks Term 4'!E8)</f>
        <v>8</v>
      </c>
      <c r="F8" s="13">
        <f>AVERAGE('Marks Term 1:Marks Term 4'!F8)</f>
        <v>7.25</v>
      </c>
      <c r="G8" s="13">
        <f>AVERAGE('Marks Term 1:Marks Term 4'!G8)</f>
        <v>24</v>
      </c>
      <c r="H8" s="13">
        <f>AVERAGE('Marks Term 1:Marks Term 4'!H8)</f>
        <v>36.75</v>
      </c>
      <c r="I8" s="13">
        <f>AVERAGE('Marks Term 1:Marks Term 4'!I8)</f>
        <v>76</v>
      </c>
      <c r="J8" s="7" t="str">
        <f>Calc!A8</f>
        <v>B</v>
      </c>
    </row>
    <row r="9" spans="1:18" ht="15.75" thickBot="1" x14ac:dyDescent="0.3">
      <c r="A9" s="4" t="s">
        <v>840</v>
      </c>
      <c r="B9" t="s">
        <v>1233</v>
      </c>
      <c r="C9" t="s">
        <v>239</v>
      </c>
      <c r="D9" t="s">
        <v>1227</v>
      </c>
      <c r="E9" s="13">
        <f>AVERAGE('Marks Term 1:Marks Term 4'!E9)</f>
        <v>4.25</v>
      </c>
      <c r="F9" s="13">
        <f>AVERAGE('Marks Term 1:Marks Term 4'!F9)</f>
        <v>4.25</v>
      </c>
      <c r="G9" s="13">
        <f>AVERAGE('Marks Term 1:Marks Term 4'!G9)</f>
        <v>11.5</v>
      </c>
      <c r="H9" s="13">
        <f>AVERAGE('Marks Term 1:Marks Term 4'!H9)</f>
        <v>20</v>
      </c>
      <c r="I9" s="13">
        <f>AVERAGE('Marks Term 1:Marks Term 4'!I9)</f>
        <v>40</v>
      </c>
      <c r="J9" s="7" t="str">
        <f>Calc!A9</f>
        <v>F</v>
      </c>
      <c r="L9" s="8" t="s">
        <v>1250</v>
      </c>
      <c r="M9" s="16" t="s">
        <v>1270</v>
      </c>
      <c r="N9" s="5" t="s">
        <v>1227</v>
      </c>
      <c r="O9" s="5" t="s">
        <v>1226</v>
      </c>
      <c r="P9" s="5" t="s">
        <v>1228</v>
      </c>
      <c r="Q9" s="5" t="s">
        <v>1229</v>
      </c>
    </row>
    <row r="10" spans="1:18" x14ac:dyDescent="0.25">
      <c r="A10" s="4" t="s">
        <v>1114</v>
      </c>
      <c r="B10" t="s">
        <v>1248</v>
      </c>
      <c r="C10" t="s">
        <v>1249</v>
      </c>
      <c r="D10" t="s">
        <v>1228</v>
      </c>
      <c r="E10" s="13">
        <f>AVERAGE('Marks Term 1:Marks Term 4'!E10)</f>
        <v>6</v>
      </c>
      <c r="F10" s="13">
        <f>AVERAGE('Marks Term 1:Marks Term 4'!F10)</f>
        <v>5.5</v>
      </c>
      <c r="G10" s="13">
        <f>AVERAGE('Marks Term 1:Marks Term 4'!G10)</f>
        <v>17.5</v>
      </c>
      <c r="H10" s="13">
        <f>AVERAGE('Marks Term 1:Marks Term 4'!H10)</f>
        <v>30</v>
      </c>
      <c r="I10" s="13">
        <f>AVERAGE('Marks Term 1:Marks Term 4'!I10)</f>
        <v>59</v>
      </c>
      <c r="J10" s="7" t="str">
        <f>Calc!A10</f>
        <v>D</v>
      </c>
      <c r="L10" s="7" t="s">
        <v>1266</v>
      </c>
      <c r="M10" s="4">
        <f>COUNTIFS(Grade, L10)</f>
        <v>54</v>
      </c>
      <c r="N10" s="4">
        <f>COUNTIFS(Teacher, $N$9, Grade, L10)</f>
        <v>10</v>
      </c>
      <c r="O10" s="4">
        <f>COUNTIFS(Teacher, $O$9, Grade, $L10)</f>
        <v>12</v>
      </c>
      <c r="P10" s="4">
        <f>COUNTIFS(Teacher, $P$9, Grade, $L10)</f>
        <v>17</v>
      </c>
      <c r="Q10" s="4">
        <f>COUNTIFS(Teacher, $Q$9, Grade, $L10)</f>
        <v>15</v>
      </c>
    </row>
    <row r="11" spans="1:18" x14ac:dyDescent="0.25">
      <c r="A11" s="4" t="s">
        <v>935</v>
      </c>
      <c r="B11" t="s">
        <v>467</v>
      </c>
      <c r="C11" t="s">
        <v>314</v>
      </c>
      <c r="D11" t="s">
        <v>1228</v>
      </c>
      <c r="E11" s="13">
        <f>AVERAGE('Marks Term 1:Marks Term 4'!E11)</f>
        <v>7.75</v>
      </c>
      <c r="F11" s="13">
        <f>AVERAGE('Marks Term 1:Marks Term 4'!F11)</f>
        <v>7.5</v>
      </c>
      <c r="G11" s="13">
        <f>AVERAGE('Marks Term 1:Marks Term 4'!G11)</f>
        <v>22.5</v>
      </c>
      <c r="H11" s="13">
        <f>AVERAGE('Marks Term 1:Marks Term 4'!H11)</f>
        <v>37</v>
      </c>
      <c r="I11" s="13">
        <f>AVERAGE('Marks Term 1:Marks Term 4'!I11)</f>
        <v>74.75</v>
      </c>
      <c r="J11" s="7" t="str">
        <f>Calc!A11</f>
        <v>C</v>
      </c>
      <c r="L11" s="7" t="s">
        <v>1265</v>
      </c>
      <c r="M11" s="4">
        <f>COUNTIFS(Grade, L11)</f>
        <v>54</v>
      </c>
      <c r="N11" s="4">
        <f>COUNTIFS(Teacher, $N$9, Grade, L11)</f>
        <v>12</v>
      </c>
      <c r="O11" s="4">
        <f>COUNTIFS(Teacher, $O$9, Grade, $L11)</f>
        <v>9</v>
      </c>
      <c r="P11" s="4">
        <f>COUNTIFS(Teacher, $P$9, Grade, $L11)</f>
        <v>13</v>
      </c>
      <c r="Q11" s="4">
        <f>COUNTIFS(Teacher, $Q$9, Grade, $L11)</f>
        <v>20</v>
      </c>
    </row>
    <row r="12" spans="1:18" x14ac:dyDescent="0.25">
      <c r="A12" s="4" t="s">
        <v>1102</v>
      </c>
      <c r="B12" t="s">
        <v>152</v>
      </c>
      <c r="C12" t="s">
        <v>151</v>
      </c>
      <c r="D12" t="s">
        <v>1229</v>
      </c>
      <c r="E12" s="13">
        <f>AVERAGE('Marks Term 1:Marks Term 4'!E12)</f>
        <v>2</v>
      </c>
      <c r="F12" s="13">
        <f>AVERAGE('Marks Term 1:Marks Term 4'!F12)</f>
        <v>3</v>
      </c>
      <c r="G12" s="13">
        <f>AVERAGE('Marks Term 1:Marks Term 4'!G12)</f>
        <v>5.75</v>
      </c>
      <c r="H12" s="13">
        <f>AVERAGE('Marks Term 1:Marks Term 4'!H12)</f>
        <v>13.25</v>
      </c>
      <c r="I12" s="13">
        <f>AVERAGE('Marks Term 1:Marks Term 4'!I12)</f>
        <v>24</v>
      </c>
      <c r="J12" s="7" t="str">
        <f>Calc!A12</f>
        <v>Fail</v>
      </c>
      <c r="L12" s="7" t="s">
        <v>1264</v>
      </c>
      <c r="M12" s="4">
        <f>COUNTIFS(Grade, L12)</f>
        <v>62</v>
      </c>
      <c r="N12" s="4">
        <f>COUNTIFS(Teacher, $N$9, Grade, L12)</f>
        <v>7</v>
      </c>
      <c r="O12" s="4">
        <f>COUNTIFS(Teacher, $O$9, Grade, $L12)</f>
        <v>20</v>
      </c>
      <c r="P12" s="4">
        <f>COUNTIFS(Teacher, $P$9, Grade, $L12)</f>
        <v>21</v>
      </c>
      <c r="Q12" s="4">
        <f>COUNTIFS(Teacher, $Q$9, Grade, $L12)</f>
        <v>14</v>
      </c>
    </row>
    <row r="13" spans="1:18" x14ac:dyDescent="0.25">
      <c r="A13" s="4" t="s">
        <v>787</v>
      </c>
      <c r="B13" t="s">
        <v>1246</v>
      </c>
      <c r="C13" t="s">
        <v>1247</v>
      </c>
      <c r="D13" t="s">
        <v>1227</v>
      </c>
      <c r="E13" s="13">
        <f>AVERAGE('Marks Term 1:Marks Term 4'!E13)</f>
        <v>6</v>
      </c>
      <c r="F13" s="13">
        <f>AVERAGE('Marks Term 1:Marks Term 4'!F13)</f>
        <v>5.25</v>
      </c>
      <c r="G13" s="13">
        <f>AVERAGE('Marks Term 1:Marks Term 4'!G13)</f>
        <v>16.75</v>
      </c>
      <c r="H13" s="13">
        <f>AVERAGE('Marks Term 1:Marks Term 4'!H13)</f>
        <v>32.5</v>
      </c>
      <c r="I13" s="13">
        <f>AVERAGE('Marks Term 1:Marks Term 4'!I13)</f>
        <v>60.5</v>
      </c>
      <c r="J13" s="7" t="str">
        <f>Calc!A13</f>
        <v>D</v>
      </c>
      <c r="L13" s="7" t="s">
        <v>1263</v>
      </c>
      <c r="M13" s="4">
        <f>COUNTIFS(Grade, L13)</f>
        <v>67</v>
      </c>
      <c r="N13" s="4">
        <f>COUNTIFS(Teacher, $N$9, Grade, L13)</f>
        <v>10</v>
      </c>
      <c r="O13" s="4">
        <f>COUNTIFS(Teacher, $O$9, Grade, $L13)</f>
        <v>18</v>
      </c>
      <c r="P13" s="4">
        <f>COUNTIFS(Teacher, $P$9, Grade, $L13)</f>
        <v>16</v>
      </c>
      <c r="Q13" s="4">
        <f>COUNTIFS(Teacher, $Q$9, Grade, $L13)</f>
        <v>23</v>
      </c>
    </row>
    <row r="14" spans="1:18" x14ac:dyDescent="0.25">
      <c r="A14" s="4" t="s">
        <v>865</v>
      </c>
      <c r="B14" t="s">
        <v>309</v>
      </c>
      <c r="C14" t="s">
        <v>306</v>
      </c>
      <c r="D14" t="s">
        <v>1227</v>
      </c>
      <c r="E14" s="13">
        <f>AVERAGE('Marks Term 1:Marks Term 4'!E14)</f>
        <v>6.25</v>
      </c>
      <c r="F14" s="13">
        <f>AVERAGE('Marks Term 1:Marks Term 4'!F14)</f>
        <v>6.5</v>
      </c>
      <c r="G14" s="13">
        <f>AVERAGE('Marks Term 1:Marks Term 4'!G14)</f>
        <v>19</v>
      </c>
      <c r="H14" s="13">
        <f>AVERAGE('Marks Term 1:Marks Term 4'!H14)</f>
        <v>35</v>
      </c>
      <c r="I14" s="13">
        <f>AVERAGE('Marks Term 1:Marks Term 4'!I14)</f>
        <v>66.75</v>
      </c>
      <c r="J14" s="7" t="str">
        <f>Calc!A14</f>
        <v>C</v>
      </c>
      <c r="L14" s="7" t="s">
        <v>1262</v>
      </c>
      <c r="M14" s="4">
        <f>COUNTIFS(Grade, L14)</f>
        <v>76</v>
      </c>
      <c r="N14" s="4">
        <f>COUNTIFS(Teacher, $N$9, Grade, L14)</f>
        <v>15</v>
      </c>
      <c r="O14" s="4">
        <f>COUNTIFS(Teacher, $O$9, Grade, $L14)</f>
        <v>16</v>
      </c>
      <c r="P14" s="4">
        <f>COUNTIFS(Teacher, $P$9, Grade, $L14)</f>
        <v>29</v>
      </c>
      <c r="Q14" s="4">
        <f>COUNTIFS(Teacher, $Q$9, Grade, $L14)</f>
        <v>16</v>
      </c>
    </row>
    <row r="15" spans="1:18" x14ac:dyDescent="0.25">
      <c r="A15" s="4" t="s">
        <v>833</v>
      </c>
      <c r="B15" t="s">
        <v>223</v>
      </c>
      <c r="C15" t="s">
        <v>219</v>
      </c>
      <c r="D15" t="s">
        <v>1227</v>
      </c>
      <c r="E15" s="13">
        <f>AVERAGE('Marks Term 1:Marks Term 4'!E15)</f>
        <v>3.5</v>
      </c>
      <c r="F15" s="13">
        <f>AVERAGE('Marks Term 1:Marks Term 4'!F15)</f>
        <v>3.75</v>
      </c>
      <c r="G15" s="13">
        <f>AVERAGE('Marks Term 1:Marks Term 4'!G15)</f>
        <v>10.75</v>
      </c>
      <c r="H15" s="13">
        <f>AVERAGE('Marks Term 1:Marks Term 4'!H15)</f>
        <v>15.5</v>
      </c>
      <c r="I15" s="13">
        <f>AVERAGE('Marks Term 1:Marks Term 4'!I15)</f>
        <v>33.5</v>
      </c>
      <c r="J15" s="7" t="str">
        <f>Calc!A15</f>
        <v>Fail</v>
      </c>
      <c r="L15" s="7" t="s">
        <v>1261</v>
      </c>
      <c r="M15" s="4">
        <f>COUNTIFS(Grade, L15)</f>
        <v>63</v>
      </c>
      <c r="N15" s="4">
        <f>COUNTIFS(Teacher, $N$9, Grade, L15)</f>
        <v>15</v>
      </c>
      <c r="O15" s="4">
        <f>COUNTIFS(Teacher, $O$9, Grade, $L15)</f>
        <v>14</v>
      </c>
      <c r="P15" s="4">
        <f>COUNTIFS(Teacher, $P$9, Grade, $L15)</f>
        <v>16</v>
      </c>
      <c r="Q15" s="4">
        <f>COUNTIFS(Teacher, $Q$9, Grade, $L15)</f>
        <v>18</v>
      </c>
    </row>
    <row r="16" spans="1:18" x14ac:dyDescent="0.25">
      <c r="A16" s="4" t="s">
        <v>967</v>
      </c>
      <c r="B16" t="s">
        <v>543</v>
      </c>
      <c r="C16" t="s">
        <v>542</v>
      </c>
      <c r="D16" t="s">
        <v>1226</v>
      </c>
      <c r="E16" s="13">
        <f>AVERAGE('Marks Term 1:Marks Term 4'!E16)</f>
        <v>5</v>
      </c>
      <c r="F16" s="13">
        <f>AVERAGE('Marks Term 1:Marks Term 4'!F16)</f>
        <v>5.25</v>
      </c>
      <c r="G16" s="13">
        <f>AVERAGE('Marks Term 1:Marks Term 4'!G16)</f>
        <v>14.25</v>
      </c>
      <c r="H16" s="13">
        <f>AVERAGE('Marks Term 1:Marks Term 4'!H16)</f>
        <v>26.75</v>
      </c>
      <c r="I16" s="13">
        <f>AVERAGE('Marks Term 1:Marks Term 4'!I16)</f>
        <v>51.25</v>
      </c>
      <c r="J16" s="7" t="str">
        <f>Calc!A16</f>
        <v>E</v>
      </c>
      <c r="L16" s="7" t="s">
        <v>1260</v>
      </c>
      <c r="M16" s="4">
        <f>COUNTIFS(Grade, L16)</f>
        <v>86</v>
      </c>
      <c r="N16" s="4">
        <f>COUNTIFS(Teacher, $N$9, Grade, L16)</f>
        <v>24</v>
      </c>
      <c r="O16" s="4">
        <f>COUNTIFS(Teacher, $O$9, Grade, $L16)</f>
        <v>16</v>
      </c>
      <c r="P16" s="4">
        <f>COUNTIFS(Teacher, $P$9, Grade, $L16)</f>
        <v>29</v>
      </c>
      <c r="Q16" s="4">
        <f>COUNTIFS(Teacher, $Q$9, Grade, $L16)</f>
        <v>17</v>
      </c>
      <c r="R16" s="4"/>
    </row>
    <row r="17" spans="1:13" x14ac:dyDescent="0.25">
      <c r="A17" s="4" t="s">
        <v>916</v>
      </c>
      <c r="B17" t="s">
        <v>203</v>
      </c>
      <c r="C17" t="s">
        <v>51</v>
      </c>
      <c r="D17" t="s">
        <v>1228</v>
      </c>
      <c r="E17" s="13">
        <f>AVERAGE('Marks Term 1:Marks Term 4'!E17)</f>
        <v>6.25</v>
      </c>
      <c r="F17" s="13">
        <f>AVERAGE('Marks Term 1:Marks Term 4'!F17)</f>
        <v>6.25</v>
      </c>
      <c r="G17" s="13">
        <f>AVERAGE('Marks Term 1:Marks Term 4'!G17)</f>
        <v>19.75</v>
      </c>
      <c r="H17" s="13">
        <f>AVERAGE('Marks Term 1:Marks Term 4'!H17)</f>
        <v>30.25</v>
      </c>
      <c r="I17" s="13">
        <f>AVERAGE('Marks Term 1:Marks Term 4'!I17)</f>
        <v>62.5</v>
      </c>
      <c r="J17" s="7" t="str">
        <f>Calc!A17</f>
        <v>D</v>
      </c>
      <c r="L17" s="7"/>
    </row>
    <row r="18" spans="1:13" x14ac:dyDescent="0.25">
      <c r="A18" s="4" t="s">
        <v>936</v>
      </c>
      <c r="B18" t="s">
        <v>1230</v>
      </c>
      <c r="C18" t="s">
        <v>468</v>
      </c>
      <c r="D18" t="s">
        <v>1227</v>
      </c>
      <c r="E18" s="13">
        <f>AVERAGE('Marks Term 1:Marks Term 4'!E18)</f>
        <v>7.75</v>
      </c>
      <c r="F18" s="13">
        <f>AVERAGE('Marks Term 1:Marks Term 4'!F18)</f>
        <v>8.75</v>
      </c>
      <c r="G18" s="13">
        <f>AVERAGE('Marks Term 1:Marks Term 4'!G18)</f>
        <v>23.75</v>
      </c>
      <c r="H18" s="13">
        <f>AVERAGE('Marks Term 1:Marks Term 4'!H18)</f>
        <v>37.75</v>
      </c>
      <c r="I18" s="13">
        <f>AVERAGE('Marks Term 1:Marks Term 4'!I18)</f>
        <v>78</v>
      </c>
      <c r="J18" s="7" t="str">
        <f>Calc!A18</f>
        <v>B</v>
      </c>
    </row>
    <row r="19" spans="1:13" ht="15.75" thickBot="1" x14ac:dyDescent="0.3">
      <c r="A19" s="4" t="s">
        <v>1160</v>
      </c>
      <c r="B19" t="s">
        <v>436</v>
      </c>
      <c r="C19" t="s">
        <v>437</v>
      </c>
      <c r="D19" t="s">
        <v>1227</v>
      </c>
      <c r="E19" s="13">
        <f>AVERAGE('Marks Term 1:Marks Term 4'!E19)</f>
        <v>7.5</v>
      </c>
      <c r="F19" s="13">
        <f>AVERAGE('Marks Term 1:Marks Term 4'!F19)</f>
        <v>6.25</v>
      </c>
      <c r="G19" s="13">
        <f>AVERAGE('Marks Term 1:Marks Term 4'!G19)</f>
        <v>21.75</v>
      </c>
      <c r="H19" s="13">
        <f>AVERAGE('Marks Term 1:Marks Term 4'!H19)</f>
        <v>40</v>
      </c>
      <c r="I19" s="13">
        <f>AVERAGE('Marks Term 1:Marks Term 4'!I19)</f>
        <v>75.5</v>
      </c>
      <c r="J19" s="7" t="str">
        <f>Calc!A19</f>
        <v>B</v>
      </c>
      <c r="L19" s="12" t="s">
        <v>414</v>
      </c>
      <c r="M19" s="12" t="s">
        <v>1250</v>
      </c>
    </row>
    <row r="20" spans="1:13" x14ac:dyDescent="0.25">
      <c r="A20" s="4" t="s">
        <v>952</v>
      </c>
      <c r="B20" t="s">
        <v>507</v>
      </c>
      <c r="C20" t="s">
        <v>506</v>
      </c>
      <c r="D20" t="s">
        <v>1226</v>
      </c>
      <c r="E20" s="13">
        <f>AVERAGE('Marks Term 1:Marks Term 4'!E20)</f>
        <v>6.25</v>
      </c>
      <c r="F20" s="13">
        <f>AVERAGE('Marks Term 1:Marks Term 4'!F20)</f>
        <v>6.5</v>
      </c>
      <c r="G20" s="13">
        <f>AVERAGE('Marks Term 1:Marks Term 4'!G20)</f>
        <v>17.5</v>
      </c>
      <c r="H20" s="13">
        <f>AVERAGE('Marks Term 1:Marks Term 4'!H20)</f>
        <v>26.25</v>
      </c>
      <c r="I20" s="13">
        <f>AVERAGE('Marks Term 1:Marks Term 4'!I20)</f>
        <v>56.5</v>
      </c>
      <c r="J20" s="7" t="str">
        <f>Calc!A20</f>
        <v>D</v>
      </c>
      <c r="L20" s="7">
        <v>0</v>
      </c>
      <c r="M20" s="7" t="s">
        <v>1266</v>
      </c>
    </row>
    <row r="21" spans="1:13" x14ac:dyDescent="0.25">
      <c r="A21" s="4" t="s">
        <v>892</v>
      </c>
      <c r="B21" t="s">
        <v>375</v>
      </c>
      <c r="C21" t="s">
        <v>372</v>
      </c>
      <c r="D21" t="s">
        <v>1229</v>
      </c>
      <c r="E21" s="13">
        <f>AVERAGE('Marks Term 1:Marks Term 4'!E21)</f>
        <v>3.5</v>
      </c>
      <c r="F21" s="13">
        <f>AVERAGE('Marks Term 1:Marks Term 4'!F21)</f>
        <v>4</v>
      </c>
      <c r="G21" s="13">
        <f>AVERAGE('Marks Term 1:Marks Term 4'!G21)</f>
        <v>9.75</v>
      </c>
      <c r="H21" s="13">
        <f>AVERAGE('Marks Term 1:Marks Term 4'!H21)</f>
        <v>16.25</v>
      </c>
      <c r="I21" s="13">
        <f>AVERAGE('Marks Term 1:Marks Term 4'!I21)</f>
        <v>33.5</v>
      </c>
      <c r="J21" s="7" t="str">
        <f>Calc!A21</f>
        <v>Fail</v>
      </c>
      <c r="L21" s="7">
        <v>35</v>
      </c>
      <c r="M21" s="7" t="s">
        <v>1265</v>
      </c>
    </row>
    <row r="22" spans="1:13" x14ac:dyDescent="0.25">
      <c r="A22" s="4" t="s">
        <v>780</v>
      </c>
      <c r="B22" t="s">
        <v>68</v>
      </c>
      <c r="C22" t="s">
        <v>66</v>
      </c>
      <c r="D22" t="s">
        <v>1227</v>
      </c>
      <c r="E22" s="13">
        <f>AVERAGE('Marks Term 1:Marks Term 4'!E22)</f>
        <v>10</v>
      </c>
      <c r="F22" s="13">
        <f>AVERAGE('Marks Term 1:Marks Term 4'!F22)</f>
        <v>8.75</v>
      </c>
      <c r="G22" s="13">
        <f>AVERAGE('Marks Term 1:Marks Term 4'!G22)</f>
        <v>28</v>
      </c>
      <c r="H22" s="13">
        <f>AVERAGE('Marks Term 1:Marks Term 4'!H22)</f>
        <v>45.5</v>
      </c>
      <c r="I22" s="13">
        <f>AVERAGE('Marks Term 1:Marks Term 4'!I22)</f>
        <v>92.25</v>
      </c>
      <c r="J22" s="7" t="str">
        <f>Calc!A22</f>
        <v>A</v>
      </c>
      <c r="L22" s="7">
        <v>45</v>
      </c>
      <c r="M22" s="7" t="s">
        <v>1264</v>
      </c>
    </row>
    <row r="23" spans="1:13" x14ac:dyDescent="0.25">
      <c r="A23" s="4" t="s">
        <v>1156</v>
      </c>
      <c r="B23" t="s">
        <v>203</v>
      </c>
      <c r="C23" t="s">
        <v>424</v>
      </c>
      <c r="D23" t="s">
        <v>1229</v>
      </c>
      <c r="E23" s="13">
        <f>AVERAGE('Marks Term 1:Marks Term 4'!E23)</f>
        <v>4.5</v>
      </c>
      <c r="F23" s="13">
        <f>AVERAGE('Marks Term 1:Marks Term 4'!F23)</f>
        <v>3.75</v>
      </c>
      <c r="G23" s="13">
        <f>AVERAGE('Marks Term 1:Marks Term 4'!G23)</f>
        <v>15.75</v>
      </c>
      <c r="H23" s="13">
        <f>AVERAGE('Marks Term 1:Marks Term 4'!H23)</f>
        <v>26</v>
      </c>
      <c r="I23" s="13">
        <f>AVERAGE('Marks Term 1:Marks Term 4'!I23)</f>
        <v>50</v>
      </c>
      <c r="J23" s="7" t="str">
        <f>Calc!A23</f>
        <v>E</v>
      </c>
      <c r="L23" s="7">
        <v>55</v>
      </c>
      <c r="M23" s="7" t="s">
        <v>1263</v>
      </c>
    </row>
    <row r="24" spans="1:13" x14ac:dyDescent="0.25">
      <c r="A24" s="4" t="s">
        <v>889</v>
      </c>
      <c r="B24" t="s">
        <v>368</v>
      </c>
      <c r="C24" t="s">
        <v>366</v>
      </c>
      <c r="D24" t="s">
        <v>1226</v>
      </c>
      <c r="E24" s="13">
        <f>AVERAGE('Marks Term 1:Marks Term 4'!E24)</f>
        <v>3.75</v>
      </c>
      <c r="F24" s="13">
        <f>AVERAGE('Marks Term 1:Marks Term 4'!F24)</f>
        <v>4.75</v>
      </c>
      <c r="G24" s="13">
        <f>AVERAGE('Marks Term 1:Marks Term 4'!G24)</f>
        <v>10</v>
      </c>
      <c r="H24" s="13">
        <f>AVERAGE('Marks Term 1:Marks Term 4'!H24)</f>
        <v>23.5</v>
      </c>
      <c r="I24" s="13">
        <f>AVERAGE('Marks Term 1:Marks Term 4'!I24)</f>
        <v>42</v>
      </c>
      <c r="J24" s="7" t="str">
        <f>Calc!A24</f>
        <v>F</v>
      </c>
      <c r="L24" s="7">
        <v>65</v>
      </c>
      <c r="M24" s="7" t="s">
        <v>1262</v>
      </c>
    </row>
    <row r="25" spans="1:13" x14ac:dyDescent="0.25">
      <c r="A25" s="4" t="s">
        <v>949</v>
      </c>
      <c r="B25" t="s">
        <v>502</v>
      </c>
      <c r="C25" t="s">
        <v>501</v>
      </c>
      <c r="D25" t="s">
        <v>1227</v>
      </c>
      <c r="E25" s="13">
        <f>AVERAGE('Marks Term 1:Marks Term 4'!E25)</f>
        <v>5.75</v>
      </c>
      <c r="F25" s="13">
        <f>AVERAGE('Marks Term 1:Marks Term 4'!F25)</f>
        <v>5</v>
      </c>
      <c r="G25" s="13">
        <f>AVERAGE('Marks Term 1:Marks Term 4'!G25)</f>
        <v>16</v>
      </c>
      <c r="H25" s="13">
        <f>AVERAGE('Marks Term 1:Marks Term 4'!H25)</f>
        <v>32.5</v>
      </c>
      <c r="I25" s="13">
        <f>AVERAGE('Marks Term 1:Marks Term 4'!I25)</f>
        <v>59.25</v>
      </c>
      <c r="J25" s="7" t="str">
        <f>Calc!A25</f>
        <v>D</v>
      </c>
      <c r="L25" s="7">
        <v>75</v>
      </c>
      <c r="M25" s="7" t="s">
        <v>1261</v>
      </c>
    </row>
    <row r="26" spans="1:13" x14ac:dyDescent="0.25">
      <c r="A26" s="4" t="s">
        <v>929</v>
      </c>
      <c r="B26" t="s">
        <v>450</v>
      </c>
      <c r="C26" t="s">
        <v>449</v>
      </c>
      <c r="D26" t="s">
        <v>1226</v>
      </c>
      <c r="E26" s="13">
        <f>AVERAGE('Marks Term 1:Marks Term 4'!E26)</f>
        <v>6.75</v>
      </c>
      <c r="F26" s="13">
        <f>AVERAGE('Marks Term 1:Marks Term 4'!F26)</f>
        <v>7.25</v>
      </c>
      <c r="G26" s="13">
        <f>AVERAGE('Marks Term 1:Marks Term 4'!G26)</f>
        <v>20.75</v>
      </c>
      <c r="H26" s="13">
        <f>AVERAGE('Marks Term 1:Marks Term 4'!H26)</f>
        <v>39</v>
      </c>
      <c r="I26" s="13">
        <f>AVERAGE('Marks Term 1:Marks Term 4'!I26)</f>
        <v>73.75</v>
      </c>
      <c r="J26" s="7" t="str">
        <f>Calc!A26</f>
        <v>C</v>
      </c>
      <c r="L26" s="7">
        <v>85</v>
      </c>
      <c r="M26" s="7" t="s">
        <v>1260</v>
      </c>
    </row>
    <row r="27" spans="1:13" x14ac:dyDescent="0.25">
      <c r="A27" s="4" t="s">
        <v>917</v>
      </c>
      <c r="B27" t="s">
        <v>203</v>
      </c>
      <c r="C27" t="s">
        <v>425</v>
      </c>
      <c r="D27" t="s">
        <v>1227</v>
      </c>
      <c r="E27" s="13">
        <f>AVERAGE('Marks Term 1:Marks Term 4'!E27)</f>
        <v>9.5</v>
      </c>
      <c r="F27" s="13">
        <f>AVERAGE('Marks Term 1:Marks Term 4'!F27)</f>
        <v>9</v>
      </c>
      <c r="G27" s="13">
        <f>AVERAGE('Marks Term 1:Marks Term 4'!G27)</f>
        <v>28.75</v>
      </c>
      <c r="H27" s="13">
        <f>AVERAGE('Marks Term 1:Marks Term 4'!H27)</f>
        <v>45</v>
      </c>
      <c r="I27" s="13">
        <f>AVERAGE('Marks Term 1:Marks Term 4'!I27)</f>
        <v>92.25</v>
      </c>
      <c r="J27" s="7" t="str">
        <f>Calc!A27</f>
        <v>A</v>
      </c>
    </row>
    <row r="28" spans="1:13" x14ac:dyDescent="0.25">
      <c r="A28" s="4" t="s">
        <v>1100</v>
      </c>
      <c r="B28" t="s">
        <v>140</v>
      </c>
      <c r="C28" t="s">
        <v>139</v>
      </c>
      <c r="D28" t="s">
        <v>1227</v>
      </c>
      <c r="E28" s="13">
        <f>AVERAGE('Marks Term 1:Marks Term 4'!E28)</f>
        <v>4.25</v>
      </c>
      <c r="F28" s="13">
        <f>AVERAGE('Marks Term 1:Marks Term 4'!F28)</f>
        <v>4</v>
      </c>
      <c r="G28" s="13">
        <f>AVERAGE('Marks Term 1:Marks Term 4'!G28)</f>
        <v>11.75</v>
      </c>
      <c r="H28" s="13">
        <f>AVERAGE('Marks Term 1:Marks Term 4'!H28)</f>
        <v>27</v>
      </c>
      <c r="I28" s="13">
        <f>AVERAGE('Marks Term 1:Marks Term 4'!I28)</f>
        <v>47</v>
      </c>
      <c r="J28" s="7" t="str">
        <f>Calc!A28</f>
        <v>E</v>
      </c>
    </row>
    <row r="29" spans="1:13" x14ac:dyDescent="0.25">
      <c r="A29" s="4" t="s">
        <v>791</v>
      </c>
      <c r="B29" t="s">
        <v>106</v>
      </c>
      <c r="C29" t="s">
        <v>103</v>
      </c>
      <c r="D29" t="s">
        <v>1229</v>
      </c>
      <c r="E29" s="13">
        <f>AVERAGE('Marks Term 1:Marks Term 4'!E29)</f>
        <v>8.5</v>
      </c>
      <c r="F29" s="13">
        <f>AVERAGE('Marks Term 1:Marks Term 4'!F29)</f>
        <v>9</v>
      </c>
      <c r="G29" s="13">
        <f>AVERAGE('Marks Term 1:Marks Term 4'!G29)</f>
        <v>23.5</v>
      </c>
      <c r="H29" s="13">
        <f>AVERAGE('Marks Term 1:Marks Term 4'!H29)</f>
        <v>38.5</v>
      </c>
      <c r="I29" s="13">
        <f>AVERAGE('Marks Term 1:Marks Term 4'!I29)</f>
        <v>79.5</v>
      </c>
      <c r="J29" s="7" t="str">
        <f>Calc!A29</f>
        <v>B</v>
      </c>
    </row>
    <row r="30" spans="1:13" x14ac:dyDescent="0.25">
      <c r="A30" s="4" t="s">
        <v>810</v>
      </c>
      <c r="B30" t="s">
        <v>160</v>
      </c>
      <c r="C30" t="s">
        <v>157</v>
      </c>
      <c r="D30" t="s">
        <v>1228</v>
      </c>
      <c r="E30" s="13">
        <f>AVERAGE('Marks Term 1:Marks Term 4'!E30)</f>
        <v>3.5</v>
      </c>
      <c r="F30" s="13">
        <f>AVERAGE('Marks Term 1:Marks Term 4'!F30)</f>
        <v>4.25</v>
      </c>
      <c r="G30" s="13">
        <f>AVERAGE('Marks Term 1:Marks Term 4'!G30)</f>
        <v>11</v>
      </c>
      <c r="H30" s="13">
        <f>AVERAGE('Marks Term 1:Marks Term 4'!H30)</f>
        <v>15.25</v>
      </c>
      <c r="I30" s="13">
        <f>AVERAGE('Marks Term 1:Marks Term 4'!I30)</f>
        <v>34</v>
      </c>
      <c r="J30" s="7" t="str">
        <f>Calc!A30</f>
        <v>Fail</v>
      </c>
    </row>
    <row r="31" spans="1:13" x14ac:dyDescent="0.25">
      <c r="A31" s="4" t="s">
        <v>802</v>
      </c>
      <c r="B31" t="s">
        <v>132</v>
      </c>
      <c r="C31" t="s">
        <v>130</v>
      </c>
      <c r="D31" t="s">
        <v>1229</v>
      </c>
      <c r="E31" s="13">
        <f>AVERAGE('Marks Term 1:Marks Term 4'!E31)</f>
        <v>4</v>
      </c>
      <c r="F31" s="13">
        <f>AVERAGE('Marks Term 1:Marks Term 4'!F31)</f>
        <v>3</v>
      </c>
      <c r="G31" s="13">
        <f>AVERAGE('Marks Term 1:Marks Term 4'!G31)</f>
        <v>12.75</v>
      </c>
      <c r="H31" s="13">
        <f>AVERAGE('Marks Term 1:Marks Term 4'!H31)</f>
        <v>19</v>
      </c>
      <c r="I31" s="13">
        <f>AVERAGE('Marks Term 1:Marks Term 4'!I31)</f>
        <v>38.75</v>
      </c>
      <c r="J31" s="7" t="str">
        <f>Calc!A31</f>
        <v>F</v>
      </c>
    </row>
    <row r="32" spans="1:13" x14ac:dyDescent="0.25">
      <c r="A32" s="4" t="s">
        <v>1182</v>
      </c>
      <c r="B32" t="s">
        <v>558</v>
      </c>
      <c r="C32" t="s">
        <v>557</v>
      </c>
      <c r="D32" t="s">
        <v>1228</v>
      </c>
      <c r="E32" s="13">
        <f>AVERAGE('Marks Term 1:Marks Term 4'!E32)</f>
        <v>3.5</v>
      </c>
      <c r="F32" s="13">
        <f>AVERAGE('Marks Term 1:Marks Term 4'!F32)</f>
        <v>4.25</v>
      </c>
      <c r="G32" s="13">
        <f>AVERAGE('Marks Term 1:Marks Term 4'!G32)</f>
        <v>12</v>
      </c>
      <c r="H32" s="13">
        <f>AVERAGE('Marks Term 1:Marks Term 4'!H32)</f>
        <v>14</v>
      </c>
      <c r="I32" s="13">
        <f>AVERAGE('Marks Term 1:Marks Term 4'!I32)</f>
        <v>33.75</v>
      </c>
      <c r="J32" s="7" t="str">
        <f>Calc!A32</f>
        <v>Fail</v>
      </c>
    </row>
    <row r="33" spans="1:10" x14ac:dyDescent="0.25">
      <c r="A33" s="4" t="s">
        <v>883</v>
      </c>
      <c r="B33" t="s">
        <v>355</v>
      </c>
      <c r="C33" t="s">
        <v>353</v>
      </c>
      <c r="D33" t="s">
        <v>1228</v>
      </c>
      <c r="E33" s="13">
        <f>AVERAGE('Marks Term 1:Marks Term 4'!E33)</f>
        <v>8.75</v>
      </c>
      <c r="F33" s="13">
        <f>AVERAGE('Marks Term 1:Marks Term 4'!F33)</f>
        <v>8.75</v>
      </c>
      <c r="G33" s="13">
        <f>AVERAGE('Marks Term 1:Marks Term 4'!G33)</f>
        <v>25.75</v>
      </c>
      <c r="H33" s="13">
        <f>AVERAGE('Marks Term 1:Marks Term 4'!H33)</f>
        <v>39</v>
      </c>
      <c r="I33" s="13">
        <f>AVERAGE('Marks Term 1:Marks Term 4'!I33)</f>
        <v>82.25</v>
      </c>
      <c r="J33" s="7" t="str">
        <f>Calc!A33</f>
        <v>B</v>
      </c>
    </row>
    <row r="34" spans="1:10" x14ac:dyDescent="0.25">
      <c r="A34" s="4" t="s">
        <v>940</v>
      </c>
      <c r="B34" t="s">
        <v>1</v>
      </c>
      <c r="C34" t="s">
        <v>475</v>
      </c>
      <c r="D34" t="s">
        <v>1226</v>
      </c>
      <c r="E34" s="13">
        <f>AVERAGE('Marks Term 1:Marks Term 4'!E34)</f>
        <v>8.75</v>
      </c>
      <c r="F34" s="13">
        <f>AVERAGE('Marks Term 1:Marks Term 4'!F34)</f>
        <v>8</v>
      </c>
      <c r="G34" s="13">
        <f>AVERAGE('Marks Term 1:Marks Term 4'!G34)</f>
        <v>25.75</v>
      </c>
      <c r="H34" s="13">
        <f>AVERAGE('Marks Term 1:Marks Term 4'!H34)</f>
        <v>39</v>
      </c>
      <c r="I34" s="13">
        <f>AVERAGE('Marks Term 1:Marks Term 4'!I34)</f>
        <v>81.5</v>
      </c>
      <c r="J34" s="7" t="str">
        <f>Calc!A34</f>
        <v>B</v>
      </c>
    </row>
    <row r="35" spans="1:10" x14ac:dyDescent="0.25">
      <c r="A35" s="4" t="s">
        <v>900</v>
      </c>
      <c r="B35" t="s">
        <v>3</v>
      </c>
      <c r="C35" t="s">
        <v>395</v>
      </c>
      <c r="D35" t="s">
        <v>1226</v>
      </c>
      <c r="E35" s="13">
        <f>AVERAGE('Marks Term 1:Marks Term 4'!E35)</f>
        <v>6.75</v>
      </c>
      <c r="F35" s="13">
        <f>AVERAGE('Marks Term 1:Marks Term 4'!F35)</f>
        <v>7.25</v>
      </c>
      <c r="G35" s="13">
        <f>AVERAGE('Marks Term 1:Marks Term 4'!G35)</f>
        <v>19.25</v>
      </c>
      <c r="H35" s="13">
        <f>AVERAGE('Marks Term 1:Marks Term 4'!H35)</f>
        <v>35.75</v>
      </c>
      <c r="I35" s="13">
        <f>AVERAGE('Marks Term 1:Marks Term 4'!I35)</f>
        <v>69</v>
      </c>
      <c r="J35" s="7" t="str">
        <f>Calc!A35</f>
        <v>C</v>
      </c>
    </row>
    <row r="36" spans="1:10" x14ac:dyDescent="0.25">
      <c r="A36" s="4" t="s">
        <v>996</v>
      </c>
      <c r="B36" t="s">
        <v>620</v>
      </c>
      <c r="C36" t="s">
        <v>619</v>
      </c>
      <c r="D36" t="s">
        <v>1226</v>
      </c>
      <c r="E36" s="13">
        <f>AVERAGE('Marks Term 1:Marks Term 4'!E36)</f>
        <v>4.25</v>
      </c>
      <c r="F36" s="13">
        <f>AVERAGE('Marks Term 1:Marks Term 4'!F36)</f>
        <v>3</v>
      </c>
      <c r="G36" s="13">
        <f>AVERAGE('Marks Term 1:Marks Term 4'!G36)</f>
        <v>15.25</v>
      </c>
      <c r="H36" s="13">
        <f>AVERAGE('Marks Term 1:Marks Term 4'!H36)</f>
        <v>24.25</v>
      </c>
      <c r="I36" s="13">
        <f>AVERAGE('Marks Term 1:Marks Term 4'!I36)</f>
        <v>46.75</v>
      </c>
      <c r="J36" s="7" t="str">
        <f>Calc!A36</f>
        <v>E</v>
      </c>
    </row>
    <row r="37" spans="1:10" x14ac:dyDescent="0.25">
      <c r="A37" s="4" t="s">
        <v>843</v>
      </c>
      <c r="B37" t="s">
        <v>246</v>
      </c>
      <c r="C37" t="s">
        <v>244</v>
      </c>
      <c r="D37" t="s">
        <v>1228</v>
      </c>
      <c r="E37" s="13">
        <f>AVERAGE('Marks Term 1:Marks Term 4'!E37)</f>
        <v>2.25</v>
      </c>
      <c r="F37" s="13">
        <f>AVERAGE('Marks Term 1:Marks Term 4'!F37)</f>
        <v>2</v>
      </c>
      <c r="G37" s="13">
        <f>AVERAGE('Marks Term 1:Marks Term 4'!G37)</f>
        <v>8.25</v>
      </c>
      <c r="H37" s="13">
        <f>AVERAGE('Marks Term 1:Marks Term 4'!H37)</f>
        <v>13.25</v>
      </c>
      <c r="I37" s="13">
        <f>AVERAGE('Marks Term 1:Marks Term 4'!I37)</f>
        <v>25.75</v>
      </c>
      <c r="J37" s="7" t="str">
        <f>Calc!A37</f>
        <v>Fail</v>
      </c>
    </row>
    <row r="38" spans="1:10" x14ac:dyDescent="0.25">
      <c r="A38" s="4" t="s">
        <v>1125</v>
      </c>
      <c r="B38" t="s">
        <v>265</v>
      </c>
      <c r="C38" t="s">
        <v>264</v>
      </c>
      <c r="D38" t="s">
        <v>1228</v>
      </c>
      <c r="E38" s="13">
        <f>AVERAGE('Marks Term 1:Marks Term 4'!E38)</f>
        <v>3.25</v>
      </c>
      <c r="F38" s="13">
        <f>AVERAGE('Marks Term 1:Marks Term 4'!F38)</f>
        <v>2</v>
      </c>
      <c r="G38" s="13">
        <f>AVERAGE('Marks Term 1:Marks Term 4'!G38)</f>
        <v>10.25</v>
      </c>
      <c r="H38" s="13">
        <f>AVERAGE('Marks Term 1:Marks Term 4'!H38)</f>
        <v>15.75</v>
      </c>
      <c r="I38" s="13">
        <f>AVERAGE('Marks Term 1:Marks Term 4'!I38)</f>
        <v>31.25</v>
      </c>
      <c r="J38" s="7" t="str">
        <f>Calc!A38</f>
        <v>Fail</v>
      </c>
    </row>
    <row r="39" spans="1:10" x14ac:dyDescent="0.25">
      <c r="A39" s="4" t="s">
        <v>1171</v>
      </c>
      <c r="B39" t="s">
        <v>498</v>
      </c>
      <c r="C39" t="s">
        <v>497</v>
      </c>
      <c r="D39" t="s">
        <v>1227</v>
      </c>
      <c r="E39" s="13">
        <f>AVERAGE('Marks Term 1:Marks Term 4'!E39)</f>
        <v>6.75</v>
      </c>
      <c r="F39" s="13">
        <f>AVERAGE('Marks Term 1:Marks Term 4'!F39)</f>
        <v>7.5</v>
      </c>
      <c r="G39" s="13">
        <f>AVERAGE('Marks Term 1:Marks Term 4'!G39)</f>
        <v>21</v>
      </c>
      <c r="H39" s="13">
        <f>AVERAGE('Marks Term 1:Marks Term 4'!H39)</f>
        <v>32.75</v>
      </c>
      <c r="I39" s="13">
        <f>AVERAGE('Marks Term 1:Marks Term 4'!I39)</f>
        <v>68</v>
      </c>
      <c r="J39" s="7" t="str">
        <f>Calc!A39</f>
        <v>C</v>
      </c>
    </row>
    <row r="40" spans="1:10" x14ac:dyDescent="0.25">
      <c r="A40" s="4" t="s">
        <v>1174</v>
      </c>
      <c r="B40" t="s">
        <v>529</v>
      </c>
      <c r="C40" t="s">
        <v>528</v>
      </c>
      <c r="D40" t="s">
        <v>1229</v>
      </c>
      <c r="E40" s="13">
        <f>AVERAGE('Marks Term 1:Marks Term 4'!E40)</f>
        <v>8.5</v>
      </c>
      <c r="F40" s="13">
        <f>AVERAGE('Marks Term 1:Marks Term 4'!F40)</f>
        <v>8.5</v>
      </c>
      <c r="G40" s="13">
        <f>AVERAGE('Marks Term 1:Marks Term 4'!G40)</f>
        <v>24</v>
      </c>
      <c r="H40" s="13">
        <f>AVERAGE('Marks Term 1:Marks Term 4'!H40)</f>
        <v>43.25</v>
      </c>
      <c r="I40" s="13">
        <f>AVERAGE('Marks Term 1:Marks Term 4'!I40)</f>
        <v>84.25</v>
      </c>
      <c r="J40" s="7" t="str">
        <f>Calc!A40</f>
        <v>B</v>
      </c>
    </row>
    <row r="41" spans="1:10" x14ac:dyDescent="0.25">
      <c r="A41" s="4" t="s">
        <v>1091</v>
      </c>
      <c r="B41" t="s">
        <v>102</v>
      </c>
      <c r="C41" t="s">
        <v>100</v>
      </c>
      <c r="D41" t="s">
        <v>1229</v>
      </c>
      <c r="E41" s="13">
        <f>AVERAGE('Marks Term 1:Marks Term 4'!E41)</f>
        <v>6.5</v>
      </c>
      <c r="F41" s="13">
        <f>AVERAGE('Marks Term 1:Marks Term 4'!F41)</f>
        <v>6.25</v>
      </c>
      <c r="G41" s="13">
        <f>AVERAGE('Marks Term 1:Marks Term 4'!G41)</f>
        <v>20.25</v>
      </c>
      <c r="H41" s="13">
        <f>AVERAGE('Marks Term 1:Marks Term 4'!H41)</f>
        <v>26.5</v>
      </c>
      <c r="I41" s="13">
        <f>AVERAGE('Marks Term 1:Marks Term 4'!I41)</f>
        <v>59.5</v>
      </c>
      <c r="J41" s="7" t="str">
        <f>Calc!A41</f>
        <v>D</v>
      </c>
    </row>
    <row r="42" spans="1:10" x14ac:dyDescent="0.25">
      <c r="A42" s="4" t="s">
        <v>1142</v>
      </c>
      <c r="B42" t="s">
        <v>324</v>
      </c>
      <c r="C42" t="s">
        <v>321</v>
      </c>
      <c r="D42" t="s">
        <v>1226</v>
      </c>
      <c r="E42" s="13">
        <f>AVERAGE('Marks Term 1:Marks Term 4'!E42)</f>
        <v>9</v>
      </c>
      <c r="F42" s="13">
        <f>AVERAGE('Marks Term 1:Marks Term 4'!F42)</f>
        <v>7.75</v>
      </c>
      <c r="G42" s="13">
        <f>AVERAGE('Marks Term 1:Marks Term 4'!G42)</f>
        <v>27</v>
      </c>
      <c r="H42" s="13">
        <f>AVERAGE('Marks Term 1:Marks Term 4'!H42)</f>
        <v>41.75</v>
      </c>
      <c r="I42" s="13">
        <f>AVERAGE('Marks Term 1:Marks Term 4'!I42)</f>
        <v>85.5</v>
      </c>
      <c r="J42" s="7" t="str">
        <f>Calc!A42</f>
        <v>A</v>
      </c>
    </row>
    <row r="43" spans="1:10" x14ac:dyDescent="0.25">
      <c r="A43" s="4" t="s">
        <v>946</v>
      </c>
      <c r="B43" t="s">
        <v>489</v>
      </c>
      <c r="C43" t="s">
        <v>488</v>
      </c>
      <c r="D43" t="s">
        <v>1226</v>
      </c>
      <c r="E43" s="13">
        <f>AVERAGE('Marks Term 1:Marks Term 4'!E43)</f>
        <v>4.75</v>
      </c>
      <c r="F43" s="13">
        <f>AVERAGE('Marks Term 1:Marks Term 4'!F43)</f>
        <v>4.5</v>
      </c>
      <c r="G43" s="13">
        <f>AVERAGE('Marks Term 1:Marks Term 4'!G43)</f>
        <v>14.5</v>
      </c>
      <c r="H43" s="13">
        <f>AVERAGE('Marks Term 1:Marks Term 4'!H43)</f>
        <v>19.75</v>
      </c>
      <c r="I43" s="13">
        <f>AVERAGE('Marks Term 1:Marks Term 4'!I43)</f>
        <v>43.5</v>
      </c>
      <c r="J43" s="7" t="str">
        <f>Calc!A43</f>
        <v>F</v>
      </c>
    </row>
    <row r="44" spans="1:10" x14ac:dyDescent="0.25">
      <c r="A44" s="4" t="s">
        <v>1096</v>
      </c>
      <c r="B44" t="s">
        <v>134</v>
      </c>
      <c r="C44" t="s">
        <v>131</v>
      </c>
      <c r="D44" t="s">
        <v>1226</v>
      </c>
      <c r="E44" s="13">
        <f>AVERAGE('Marks Term 1:Marks Term 4'!E44)</f>
        <v>8.5</v>
      </c>
      <c r="F44" s="13">
        <f>AVERAGE('Marks Term 1:Marks Term 4'!F44)</f>
        <v>8.25</v>
      </c>
      <c r="G44" s="13">
        <f>AVERAGE('Marks Term 1:Marks Term 4'!G44)</f>
        <v>25</v>
      </c>
      <c r="H44" s="13">
        <f>AVERAGE('Marks Term 1:Marks Term 4'!H44)</f>
        <v>39.25</v>
      </c>
      <c r="I44" s="13">
        <f>AVERAGE('Marks Term 1:Marks Term 4'!I44)</f>
        <v>81</v>
      </c>
      <c r="J44" s="7" t="str">
        <f>Calc!A44</f>
        <v>B</v>
      </c>
    </row>
    <row r="45" spans="1:10" x14ac:dyDescent="0.25">
      <c r="A45" s="4" t="s">
        <v>983</v>
      </c>
      <c r="B45" t="s">
        <v>589</v>
      </c>
      <c r="C45" t="s">
        <v>588</v>
      </c>
      <c r="D45" t="s">
        <v>1227</v>
      </c>
      <c r="E45" s="13">
        <f>AVERAGE('Marks Term 1:Marks Term 4'!E45)</f>
        <v>7.5</v>
      </c>
      <c r="F45" s="13">
        <f>AVERAGE('Marks Term 1:Marks Term 4'!F45)</f>
        <v>8</v>
      </c>
      <c r="G45" s="13">
        <f>AVERAGE('Marks Term 1:Marks Term 4'!G45)</f>
        <v>22.25</v>
      </c>
      <c r="H45" s="13">
        <f>AVERAGE('Marks Term 1:Marks Term 4'!H45)</f>
        <v>38.75</v>
      </c>
      <c r="I45" s="13">
        <f>AVERAGE('Marks Term 1:Marks Term 4'!I45)</f>
        <v>76.5</v>
      </c>
      <c r="J45" s="7" t="str">
        <f>Calc!A45</f>
        <v>B</v>
      </c>
    </row>
    <row r="46" spans="1:10" x14ac:dyDescent="0.25">
      <c r="A46" s="4" t="s">
        <v>779</v>
      </c>
      <c r="B46" t="s">
        <v>63</v>
      </c>
      <c r="C46" t="s">
        <v>61</v>
      </c>
      <c r="D46" t="s">
        <v>1229</v>
      </c>
      <c r="E46" s="13">
        <f>AVERAGE('Marks Term 1:Marks Term 4'!E46)</f>
        <v>3.25</v>
      </c>
      <c r="F46" s="13">
        <f>AVERAGE('Marks Term 1:Marks Term 4'!F46)</f>
        <v>4</v>
      </c>
      <c r="G46" s="13">
        <f>AVERAGE('Marks Term 1:Marks Term 4'!G46)</f>
        <v>11</v>
      </c>
      <c r="H46" s="13">
        <f>AVERAGE('Marks Term 1:Marks Term 4'!H46)</f>
        <v>14.5</v>
      </c>
      <c r="I46" s="13">
        <f>AVERAGE('Marks Term 1:Marks Term 4'!I46)</f>
        <v>32.75</v>
      </c>
      <c r="J46" s="7" t="str">
        <f>Calc!A46</f>
        <v>Fail</v>
      </c>
    </row>
    <row r="47" spans="1:10" x14ac:dyDescent="0.25">
      <c r="A47" s="4" t="s">
        <v>913</v>
      </c>
      <c r="B47" t="s">
        <v>421</v>
      </c>
      <c r="C47" t="s">
        <v>420</v>
      </c>
      <c r="D47" t="s">
        <v>1229</v>
      </c>
      <c r="E47" s="13">
        <f>AVERAGE('Marks Term 1:Marks Term 4'!E47)</f>
        <v>6.75</v>
      </c>
      <c r="F47" s="13">
        <f>AVERAGE('Marks Term 1:Marks Term 4'!F47)</f>
        <v>7.25</v>
      </c>
      <c r="G47" s="13">
        <f>AVERAGE('Marks Term 1:Marks Term 4'!G47)</f>
        <v>19.75</v>
      </c>
      <c r="H47" s="13">
        <f>AVERAGE('Marks Term 1:Marks Term 4'!H47)</f>
        <v>36.75</v>
      </c>
      <c r="I47" s="13">
        <f>AVERAGE('Marks Term 1:Marks Term 4'!I47)</f>
        <v>70.5</v>
      </c>
      <c r="J47" s="7" t="str">
        <f>Calc!A47</f>
        <v>C</v>
      </c>
    </row>
    <row r="48" spans="1:10" x14ac:dyDescent="0.25">
      <c r="A48" s="4" t="s">
        <v>826</v>
      </c>
      <c r="B48" t="s">
        <v>202</v>
      </c>
      <c r="C48" t="s">
        <v>200</v>
      </c>
      <c r="D48" t="s">
        <v>1226</v>
      </c>
      <c r="E48" s="13">
        <f>AVERAGE('Marks Term 1:Marks Term 4'!E48)</f>
        <v>6.75</v>
      </c>
      <c r="F48" s="13">
        <f>AVERAGE('Marks Term 1:Marks Term 4'!F48)</f>
        <v>7</v>
      </c>
      <c r="G48" s="13">
        <f>AVERAGE('Marks Term 1:Marks Term 4'!G48)</f>
        <v>20.75</v>
      </c>
      <c r="H48" s="13">
        <f>AVERAGE('Marks Term 1:Marks Term 4'!H48)</f>
        <v>29.75</v>
      </c>
      <c r="I48" s="13">
        <f>AVERAGE('Marks Term 1:Marks Term 4'!I48)</f>
        <v>64.25</v>
      </c>
      <c r="J48" s="7" t="str">
        <f>Calc!A48</f>
        <v>D</v>
      </c>
    </row>
    <row r="49" spans="1:10" x14ac:dyDescent="0.25">
      <c r="A49" s="4" t="s">
        <v>1132</v>
      </c>
      <c r="B49" t="s">
        <v>296</v>
      </c>
      <c r="C49" t="s">
        <v>106</v>
      </c>
      <c r="D49" t="s">
        <v>1229</v>
      </c>
      <c r="E49" s="13">
        <f>AVERAGE('Marks Term 1:Marks Term 4'!E49)</f>
        <v>4.25</v>
      </c>
      <c r="F49" s="13">
        <f>AVERAGE('Marks Term 1:Marks Term 4'!F49)</f>
        <v>5</v>
      </c>
      <c r="G49" s="13">
        <f>AVERAGE('Marks Term 1:Marks Term 4'!G49)</f>
        <v>13</v>
      </c>
      <c r="H49" s="13">
        <f>AVERAGE('Marks Term 1:Marks Term 4'!H49)</f>
        <v>18.25</v>
      </c>
      <c r="I49" s="13">
        <f>AVERAGE('Marks Term 1:Marks Term 4'!I49)</f>
        <v>40.5</v>
      </c>
      <c r="J49" s="7" t="str">
        <f>Calc!A49</f>
        <v>F</v>
      </c>
    </row>
    <row r="50" spans="1:10" x14ac:dyDescent="0.25">
      <c r="A50" s="4" t="s">
        <v>1170</v>
      </c>
      <c r="B50" t="s">
        <v>496</v>
      </c>
      <c r="C50" t="s">
        <v>495</v>
      </c>
      <c r="D50" t="s">
        <v>1228</v>
      </c>
      <c r="E50" s="13">
        <f>AVERAGE('Marks Term 1:Marks Term 4'!E50)</f>
        <v>5.75</v>
      </c>
      <c r="F50" s="13">
        <f>AVERAGE('Marks Term 1:Marks Term 4'!F50)</f>
        <v>7.25</v>
      </c>
      <c r="G50" s="13">
        <f>AVERAGE('Marks Term 1:Marks Term 4'!G50)</f>
        <v>16.75</v>
      </c>
      <c r="H50" s="13">
        <f>AVERAGE('Marks Term 1:Marks Term 4'!H50)</f>
        <v>28</v>
      </c>
      <c r="I50" s="13">
        <f>AVERAGE('Marks Term 1:Marks Term 4'!I50)</f>
        <v>57.75</v>
      </c>
      <c r="J50" s="7" t="str">
        <f>Calc!A50</f>
        <v>D</v>
      </c>
    </row>
    <row r="51" spans="1:10" x14ac:dyDescent="0.25">
      <c r="A51" s="4" t="s">
        <v>951</v>
      </c>
      <c r="B51" t="s">
        <v>505</v>
      </c>
      <c r="C51" t="s">
        <v>106</v>
      </c>
      <c r="D51" t="s">
        <v>1229</v>
      </c>
      <c r="E51" s="13">
        <f>AVERAGE('Marks Term 1:Marks Term 4'!E51)</f>
        <v>5.75</v>
      </c>
      <c r="F51" s="13">
        <f>AVERAGE('Marks Term 1:Marks Term 4'!F51)</f>
        <v>6.25</v>
      </c>
      <c r="G51" s="13">
        <f>AVERAGE('Marks Term 1:Marks Term 4'!G51)</f>
        <v>17.5</v>
      </c>
      <c r="H51" s="13">
        <f>AVERAGE('Marks Term 1:Marks Term 4'!H51)</f>
        <v>33.25</v>
      </c>
      <c r="I51" s="13">
        <f>AVERAGE('Marks Term 1:Marks Term 4'!I51)</f>
        <v>62.75</v>
      </c>
      <c r="J51" s="7" t="str">
        <f>Calc!A51</f>
        <v>D</v>
      </c>
    </row>
    <row r="52" spans="1:10" x14ac:dyDescent="0.25">
      <c r="A52" s="4" t="s">
        <v>1184</v>
      </c>
      <c r="B52" t="s">
        <v>563</v>
      </c>
      <c r="C52" t="s">
        <v>495</v>
      </c>
      <c r="D52" t="s">
        <v>1228</v>
      </c>
      <c r="E52" s="13">
        <f>AVERAGE('Marks Term 1:Marks Term 4'!E52)</f>
        <v>5.75</v>
      </c>
      <c r="F52" s="13">
        <f>AVERAGE('Marks Term 1:Marks Term 4'!F52)</f>
        <v>5.75</v>
      </c>
      <c r="G52" s="13">
        <f>AVERAGE('Marks Term 1:Marks Term 4'!G52)</f>
        <v>16.5</v>
      </c>
      <c r="H52" s="13">
        <f>AVERAGE('Marks Term 1:Marks Term 4'!H52)</f>
        <v>29</v>
      </c>
      <c r="I52" s="13">
        <f>AVERAGE('Marks Term 1:Marks Term 4'!I52)</f>
        <v>57</v>
      </c>
      <c r="J52" s="7" t="str">
        <f>Calc!A52</f>
        <v>D</v>
      </c>
    </row>
    <row r="53" spans="1:10" x14ac:dyDescent="0.25">
      <c r="A53" s="4" t="s">
        <v>973</v>
      </c>
      <c r="B53" t="s">
        <v>564</v>
      </c>
      <c r="C53" t="s">
        <v>495</v>
      </c>
      <c r="D53" t="s">
        <v>1227</v>
      </c>
      <c r="E53" s="13">
        <f>AVERAGE('Marks Term 1:Marks Term 4'!E53)</f>
        <v>4.5</v>
      </c>
      <c r="F53" s="13">
        <f>AVERAGE('Marks Term 1:Marks Term 4'!F53)</f>
        <v>5</v>
      </c>
      <c r="G53" s="13">
        <f>AVERAGE('Marks Term 1:Marks Term 4'!G53)</f>
        <v>14.25</v>
      </c>
      <c r="H53" s="13">
        <f>AVERAGE('Marks Term 1:Marks Term 4'!H53)</f>
        <v>26.5</v>
      </c>
      <c r="I53" s="13">
        <f>AVERAGE('Marks Term 1:Marks Term 4'!I53)</f>
        <v>50.25</v>
      </c>
      <c r="J53" s="7" t="str">
        <f>Calc!A53</f>
        <v>E</v>
      </c>
    </row>
    <row r="54" spans="1:10" x14ac:dyDescent="0.25">
      <c r="A54" s="4" t="s">
        <v>1009</v>
      </c>
      <c r="B54" t="s">
        <v>648</v>
      </c>
      <c r="C54" t="s">
        <v>106</v>
      </c>
      <c r="D54" t="s">
        <v>1227</v>
      </c>
      <c r="E54" s="13">
        <f>AVERAGE('Marks Term 1:Marks Term 4'!E54)</f>
        <v>3.5</v>
      </c>
      <c r="F54" s="13">
        <f>AVERAGE('Marks Term 1:Marks Term 4'!F54)</f>
        <v>3.25</v>
      </c>
      <c r="G54" s="13">
        <f>AVERAGE('Marks Term 1:Marks Term 4'!G54)</f>
        <v>11</v>
      </c>
      <c r="H54" s="13">
        <f>AVERAGE('Marks Term 1:Marks Term 4'!H54)</f>
        <v>17.75</v>
      </c>
      <c r="I54" s="13">
        <f>AVERAGE('Marks Term 1:Marks Term 4'!I54)</f>
        <v>35.5</v>
      </c>
      <c r="J54" s="7" t="str">
        <f>Calc!A54</f>
        <v>F</v>
      </c>
    </row>
    <row r="55" spans="1:10" x14ac:dyDescent="0.25">
      <c r="A55" s="4" t="s">
        <v>1023</v>
      </c>
      <c r="B55" t="s">
        <v>675</v>
      </c>
      <c r="C55" t="s">
        <v>106</v>
      </c>
      <c r="D55" t="s">
        <v>1227</v>
      </c>
      <c r="E55" s="13">
        <f>AVERAGE('Marks Term 1:Marks Term 4'!E55)</f>
        <v>6.75</v>
      </c>
      <c r="F55" s="13">
        <f>AVERAGE('Marks Term 1:Marks Term 4'!F55)</f>
        <v>6.75</v>
      </c>
      <c r="G55" s="13">
        <f>AVERAGE('Marks Term 1:Marks Term 4'!G55)</f>
        <v>20.5</v>
      </c>
      <c r="H55" s="13">
        <f>AVERAGE('Marks Term 1:Marks Term 4'!H55)</f>
        <v>31</v>
      </c>
      <c r="I55" s="13">
        <f>AVERAGE('Marks Term 1:Marks Term 4'!I55)</f>
        <v>65</v>
      </c>
      <c r="J55" s="7" t="str">
        <f>Calc!A55</f>
        <v>C</v>
      </c>
    </row>
    <row r="56" spans="1:10" x14ac:dyDescent="0.25">
      <c r="A56" s="4" t="s">
        <v>1030</v>
      </c>
      <c r="B56" t="s">
        <v>686</v>
      </c>
      <c r="C56" t="s">
        <v>106</v>
      </c>
      <c r="D56" t="s">
        <v>1226</v>
      </c>
      <c r="E56" s="13">
        <f>AVERAGE('Marks Term 1:Marks Term 4'!E56)</f>
        <v>4.25</v>
      </c>
      <c r="F56" s="13">
        <f>AVERAGE('Marks Term 1:Marks Term 4'!F56)</f>
        <v>3.25</v>
      </c>
      <c r="G56" s="13">
        <f>AVERAGE('Marks Term 1:Marks Term 4'!G56)</f>
        <v>13</v>
      </c>
      <c r="H56" s="13">
        <f>AVERAGE('Marks Term 1:Marks Term 4'!H56)</f>
        <v>23.75</v>
      </c>
      <c r="I56" s="13">
        <f>AVERAGE('Marks Term 1:Marks Term 4'!I56)</f>
        <v>44.25</v>
      </c>
      <c r="J56" s="7" t="str">
        <f>Calc!A56</f>
        <v>F</v>
      </c>
    </row>
    <row r="57" spans="1:10" x14ac:dyDescent="0.25">
      <c r="A57" s="4" t="s">
        <v>1032</v>
      </c>
      <c r="B57" t="s">
        <v>374</v>
      </c>
      <c r="C57" t="s">
        <v>495</v>
      </c>
      <c r="D57" t="s">
        <v>1228</v>
      </c>
      <c r="E57" s="13">
        <f>AVERAGE('Marks Term 1:Marks Term 4'!E57)</f>
        <v>5</v>
      </c>
      <c r="F57" s="13">
        <f>AVERAGE('Marks Term 1:Marks Term 4'!F57)</f>
        <v>5.75</v>
      </c>
      <c r="G57" s="13">
        <f>AVERAGE('Marks Term 1:Marks Term 4'!G57)</f>
        <v>15</v>
      </c>
      <c r="H57" s="13">
        <f>AVERAGE('Marks Term 1:Marks Term 4'!H57)</f>
        <v>28.5</v>
      </c>
      <c r="I57" s="13">
        <f>AVERAGE('Marks Term 1:Marks Term 4'!I57)</f>
        <v>54.25</v>
      </c>
      <c r="J57" s="7" t="str">
        <f>Calc!A57</f>
        <v>E</v>
      </c>
    </row>
    <row r="58" spans="1:10" x14ac:dyDescent="0.25">
      <c r="A58" s="4" t="s">
        <v>1143</v>
      </c>
      <c r="B58" t="s">
        <v>332</v>
      </c>
      <c r="C58" t="s">
        <v>329</v>
      </c>
      <c r="D58" t="s">
        <v>1228</v>
      </c>
      <c r="E58" s="13">
        <f>AVERAGE('Marks Term 1:Marks Term 4'!E58)</f>
        <v>9</v>
      </c>
      <c r="F58" s="13">
        <f>AVERAGE('Marks Term 1:Marks Term 4'!F58)</f>
        <v>9.75</v>
      </c>
      <c r="G58" s="13">
        <f>AVERAGE('Marks Term 1:Marks Term 4'!G58)</f>
        <v>27</v>
      </c>
      <c r="H58" s="13">
        <f>AVERAGE('Marks Term 1:Marks Term 4'!H58)</f>
        <v>48</v>
      </c>
      <c r="I58" s="13">
        <f>AVERAGE('Marks Term 1:Marks Term 4'!I58)</f>
        <v>93.75</v>
      </c>
      <c r="J58" s="7" t="str">
        <f>Calc!A58</f>
        <v>A</v>
      </c>
    </row>
    <row r="59" spans="1:10" x14ac:dyDescent="0.25">
      <c r="A59" s="4" t="s">
        <v>1052</v>
      </c>
      <c r="B59" t="s">
        <v>729</v>
      </c>
      <c r="C59" t="s">
        <v>730</v>
      </c>
      <c r="D59" t="s">
        <v>1227</v>
      </c>
      <c r="E59" s="13">
        <f>AVERAGE('Marks Term 1:Marks Term 4'!E59)</f>
        <v>9</v>
      </c>
      <c r="F59" s="13">
        <f>AVERAGE('Marks Term 1:Marks Term 4'!F59)</f>
        <v>9.5</v>
      </c>
      <c r="G59" s="13">
        <f>AVERAGE('Marks Term 1:Marks Term 4'!G59)</f>
        <v>25.25</v>
      </c>
      <c r="H59" s="13">
        <f>AVERAGE('Marks Term 1:Marks Term 4'!H59)</f>
        <v>38.5</v>
      </c>
      <c r="I59" s="13">
        <f>AVERAGE('Marks Term 1:Marks Term 4'!I59)</f>
        <v>82.25</v>
      </c>
      <c r="J59" s="7" t="str">
        <f>Calc!A59</f>
        <v>B</v>
      </c>
    </row>
    <row r="60" spans="1:10" x14ac:dyDescent="0.25">
      <c r="A60" s="4" t="s">
        <v>837</v>
      </c>
      <c r="B60" t="s">
        <v>235</v>
      </c>
      <c r="C60" t="s">
        <v>233</v>
      </c>
      <c r="D60" t="s">
        <v>1227</v>
      </c>
      <c r="E60" s="13">
        <f>AVERAGE('Marks Term 1:Marks Term 4'!E60)</f>
        <v>4.5</v>
      </c>
      <c r="F60" s="13">
        <f>AVERAGE('Marks Term 1:Marks Term 4'!F60)</f>
        <v>4.25</v>
      </c>
      <c r="G60" s="13">
        <f>AVERAGE('Marks Term 1:Marks Term 4'!G60)</f>
        <v>14.25</v>
      </c>
      <c r="H60" s="13">
        <f>AVERAGE('Marks Term 1:Marks Term 4'!H60)</f>
        <v>19</v>
      </c>
      <c r="I60" s="13">
        <f>AVERAGE('Marks Term 1:Marks Term 4'!I60)</f>
        <v>42</v>
      </c>
      <c r="J60" s="7" t="str">
        <f>Calc!A60</f>
        <v>F</v>
      </c>
    </row>
    <row r="61" spans="1:10" x14ac:dyDescent="0.25">
      <c r="A61" s="4" t="s">
        <v>1045</v>
      </c>
      <c r="B61" t="s">
        <v>710</v>
      </c>
      <c r="C61" t="s">
        <v>109</v>
      </c>
      <c r="D61" t="s">
        <v>1229</v>
      </c>
      <c r="E61" s="13">
        <f>AVERAGE('Marks Term 1:Marks Term 4'!E61)</f>
        <v>3.25</v>
      </c>
      <c r="F61" s="13">
        <f>AVERAGE('Marks Term 1:Marks Term 4'!F61)</f>
        <v>3.75</v>
      </c>
      <c r="G61" s="13">
        <f>AVERAGE('Marks Term 1:Marks Term 4'!G61)</f>
        <v>10.25</v>
      </c>
      <c r="H61" s="13">
        <f>AVERAGE('Marks Term 1:Marks Term 4'!H61)</f>
        <v>18.5</v>
      </c>
      <c r="I61" s="13">
        <f>AVERAGE('Marks Term 1:Marks Term 4'!I61)</f>
        <v>35.75</v>
      </c>
      <c r="J61" s="7" t="str">
        <f>Calc!A61</f>
        <v>F</v>
      </c>
    </row>
    <row r="62" spans="1:10" x14ac:dyDescent="0.25">
      <c r="A62" s="4" t="s">
        <v>918</v>
      </c>
      <c r="B62" t="s">
        <v>203</v>
      </c>
      <c r="C62" t="s">
        <v>426</v>
      </c>
      <c r="D62" t="s">
        <v>1226</v>
      </c>
      <c r="E62" s="13">
        <f>AVERAGE('Marks Term 1:Marks Term 4'!E62)</f>
        <v>7.25</v>
      </c>
      <c r="F62" s="13">
        <f>AVERAGE('Marks Term 1:Marks Term 4'!F62)</f>
        <v>6</v>
      </c>
      <c r="G62" s="13">
        <f>AVERAGE('Marks Term 1:Marks Term 4'!G62)</f>
        <v>20.75</v>
      </c>
      <c r="H62" s="13">
        <f>AVERAGE('Marks Term 1:Marks Term 4'!H62)</f>
        <v>37.75</v>
      </c>
      <c r="I62" s="13">
        <f>AVERAGE('Marks Term 1:Marks Term 4'!I62)</f>
        <v>71.75</v>
      </c>
      <c r="J62" s="7" t="str">
        <f>Calc!A62</f>
        <v>C</v>
      </c>
    </row>
    <row r="63" spans="1:10" x14ac:dyDescent="0.25">
      <c r="A63" s="4" t="s">
        <v>811</v>
      </c>
      <c r="B63" t="s">
        <v>162</v>
      </c>
      <c r="C63" t="s">
        <v>159</v>
      </c>
      <c r="D63" t="s">
        <v>1228</v>
      </c>
      <c r="E63" s="13">
        <f>AVERAGE('Marks Term 1:Marks Term 4'!E63)</f>
        <v>3.5</v>
      </c>
      <c r="F63" s="13">
        <f>AVERAGE('Marks Term 1:Marks Term 4'!F63)</f>
        <v>3.75</v>
      </c>
      <c r="G63" s="13">
        <f>AVERAGE('Marks Term 1:Marks Term 4'!G63)</f>
        <v>9.5</v>
      </c>
      <c r="H63" s="13">
        <f>AVERAGE('Marks Term 1:Marks Term 4'!H63)</f>
        <v>16.5</v>
      </c>
      <c r="I63" s="13">
        <f>AVERAGE('Marks Term 1:Marks Term 4'!I63)</f>
        <v>33.25</v>
      </c>
      <c r="J63" s="7" t="str">
        <f>Calc!A63</f>
        <v>Fail</v>
      </c>
    </row>
    <row r="64" spans="1:10" x14ac:dyDescent="0.25">
      <c r="A64" s="4" t="s">
        <v>891</v>
      </c>
      <c r="B64" t="s">
        <v>371</v>
      </c>
      <c r="C64" t="s">
        <v>159</v>
      </c>
      <c r="D64" t="s">
        <v>1229</v>
      </c>
      <c r="E64" s="13">
        <f>AVERAGE('Marks Term 1:Marks Term 4'!E64)</f>
        <v>5</v>
      </c>
      <c r="F64" s="13">
        <f>AVERAGE('Marks Term 1:Marks Term 4'!F64)</f>
        <v>4.25</v>
      </c>
      <c r="G64" s="13">
        <f>AVERAGE('Marks Term 1:Marks Term 4'!G64)</f>
        <v>13.5</v>
      </c>
      <c r="H64" s="13">
        <f>AVERAGE('Marks Term 1:Marks Term 4'!H64)</f>
        <v>28.25</v>
      </c>
      <c r="I64" s="13">
        <f>AVERAGE('Marks Term 1:Marks Term 4'!I64)</f>
        <v>51</v>
      </c>
      <c r="J64" s="7" t="str">
        <f>Calc!A64</f>
        <v>E</v>
      </c>
    </row>
    <row r="65" spans="1:10" x14ac:dyDescent="0.25">
      <c r="A65" s="4" t="s">
        <v>1109</v>
      </c>
      <c r="B65" t="s">
        <v>195</v>
      </c>
      <c r="C65" t="s">
        <v>192</v>
      </c>
      <c r="D65" t="s">
        <v>1229</v>
      </c>
      <c r="E65" s="13">
        <f>AVERAGE('Marks Term 1:Marks Term 4'!E65)</f>
        <v>4.25</v>
      </c>
      <c r="F65" s="13">
        <f>AVERAGE('Marks Term 1:Marks Term 4'!F65)</f>
        <v>4.75</v>
      </c>
      <c r="G65" s="13">
        <f>AVERAGE('Marks Term 1:Marks Term 4'!G65)</f>
        <v>11.75</v>
      </c>
      <c r="H65" s="13">
        <f>AVERAGE('Marks Term 1:Marks Term 4'!H65)</f>
        <v>22.75</v>
      </c>
      <c r="I65" s="13">
        <f>AVERAGE('Marks Term 1:Marks Term 4'!I65)</f>
        <v>43.5</v>
      </c>
      <c r="J65" s="7" t="str">
        <f>Calc!A65</f>
        <v>F</v>
      </c>
    </row>
    <row r="66" spans="1:10" x14ac:dyDescent="0.25">
      <c r="A66" s="4" t="s">
        <v>945</v>
      </c>
      <c r="B66" t="s">
        <v>487</v>
      </c>
      <c r="C66" t="s">
        <v>192</v>
      </c>
      <c r="D66" t="s">
        <v>1228</v>
      </c>
      <c r="E66" s="13">
        <f>AVERAGE('Marks Term 1:Marks Term 4'!E66)</f>
        <v>4.75</v>
      </c>
      <c r="F66" s="13">
        <f>AVERAGE('Marks Term 1:Marks Term 4'!F66)</f>
        <v>5.25</v>
      </c>
      <c r="G66" s="13">
        <f>AVERAGE('Marks Term 1:Marks Term 4'!G66)</f>
        <v>14.5</v>
      </c>
      <c r="H66" s="13">
        <f>AVERAGE('Marks Term 1:Marks Term 4'!H66)</f>
        <v>22.75</v>
      </c>
      <c r="I66" s="13">
        <f>AVERAGE('Marks Term 1:Marks Term 4'!I66)</f>
        <v>47.25</v>
      </c>
      <c r="J66" s="7" t="str">
        <f>Calc!A66</f>
        <v>E</v>
      </c>
    </row>
    <row r="67" spans="1:10" x14ac:dyDescent="0.25">
      <c r="A67" s="4" t="s">
        <v>866</v>
      </c>
      <c r="B67" t="s">
        <v>312</v>
      </c>
      <c r="C67" t="s">
        <v>310</v>
      </c>
      <c r="D67" t="s">
        <v>1228</v>
      </c>
      <c r="E67" s="13">
        <f>AVERAGE('Marks Term 1:Marks Term 4'!E67)</f>
        <v>8.25</v>
      </c>
      <c r="F67" s="13">
        <f>AVERAGE('Marks Term 1:Marks Term 4'!F67)</f>
        <v>7.5</v>
      </c>
      <c r="G67" s="13">
        <f>AVERAGE('Marks Term 1:Marks Term 4'!G67)</f>
        <v>24.25</v>
      </c>
      <c r="H67" s="13">
        <f>AVERAGE('Marks Term 1:Marks Term 4'!H67)</f>
        <v>43.75</v>
      </c>
      <c r="I67" s="13">
        <f>AVERAGE('Marks Term 1:Marks Term 4'!I67)</f>
        <v>83.75</v>
      </c>
      <c r="J67" s="7" t="str">
        <f>Calc!A67</f>
        <v>B</v>
      </c>
    </row>
    <row r="68" spans="1:10" x14ac:dyDescent="0.25">
      <c r="A68" s="4" t="s">
        <v>1179</v>
      </c>
      <c r="B68" t="s">
        <v>547</v>
      </c>
      <c r="C68" t="s">
        <v>546</v>
      </c>
      <c r="D68" t="s">
        <v>1229</v>
      </c>
      <c r="E68" s="13">
        <f>AVERAGE('Marks Term 1:Marks Term 4'!E68)</f>
        <v>6.5</v>
      </c>
      <c r="F68" s="13">
        <f>AVERAGE('Marks Term 1:Marks Term 4'!F68)</f>
        <v>6</v>
      </c>
      <c r="G68" s="13">
        <f>AVERAGE('Marks Term 1:Marks Term 4'!G68)</f>
        <v>17</v>
      </c>
      <c r="H68" s="13">
        <f>AVERAGE('Marks Term 1:Marks Term 4'!H68)</f>
        <v>30.75</v>
      </c>
      <c r="I68" s="13">
        <f>AVERAGE('Marks Term 1:Marks Term 4'!I68)</f>
        <v>60.25</v>
      </c>
      <c r="J68" s="7" t="str">
        <f>Calc!A68</f>
        <v>D</v>
      </c>
    </row>
    <row r="69" spans="1:10" x14ac:dyDescent="0.25">
      <c r="A69" s="4" t="s">
        <v>846</v>
      </c>
      <c r="B69" t="s">
        <v>255</v>
      </c>
      <c r="C69" t="s">
        <v>253</v>
      </c>
      <c r="D69" t="s">
        <v>1226</v>
      </c>
      <c r="E69" s="13">
        <f>AVERAGE('Marks Term 1:Marks Term 4'!E69)</f>
        <v>9.75</v>
      </c>
      <c r="F69" s="13">
        <f>AVERAGE('Marks Term 1:Marks Term 4'!F69)</f>
        <v>9.5</v>
      </c>
      <c r="G69" s="13">
        <f>AVERAGE('Marks Term 1:Marks Term 4'!G69)</f>
        <v>28.25</v>
      </c>
      <c r="H69" s="13">
        <f>AVERAGE('Marks Term 1:Marks Term 4'!H69)</f>
        <v>46.75</v>
      </c>
      <c r="I69" s="13">
        <f>AVERAGE('Marks Term 1:Marks Term 4'!I69)</f>
        <v>94.25</v>
      </c>
      <c r="J69" s="7" t="str">
        <f>Calc!A69</f>
        <v>A</v>
      </c>
    </row>
    <row r="70" spans="1:10" x14ac:dyDescent="0.25">
      <c r="A70" s="4" t="s">
        <v>1161</v>
      </c>
      <c r="B70" t="s">
        <v>436</v>
      </c>
      <c r="C70" t="s">
        <v>438</v>
      </c>
      <c r="D70" t="s">
        <v>1228</v>
      </c>
      <c r="E70" s="13">
        <f>AVERAGE('Marks Term 1:Marks Term 4'!E70)</f>
        <v>4.5</v>
      </c>
      <c r="F70" s="13">
        <f>AVERAGE('Marks Term 1:Marks Term 4'!F70)</f>
        <v>3.5</v>
      </c>
      <c r="G70" s="13">
        <f>AVERAGE('Marks Term 1:Marks Term 4'!G70)</f>
        <v>13</v>
      </c>
      <c r="H70" s="13">
        <f>AVERAGE('Marks Term 1:Marks Term 4'!H70)</f>
        <v>19</v>
      </c>
      <c r="I70" s="13">
        <f>AVERAGE('Marks Term 1:Marks Term 4'!I70)</f>
        <v>40</v>
      </c>
      <c r="J70" s="7" t="str">
        <f>Calc!A70</f>
        <v>F</v>
      </c>
    </row>
    <row r="71" spans="1:10" x14ac:dyDescent="0.25">
      <c r="A71" s="4" t="s">
        <v>1090</v>
      </c>
      <c r="B71" t="s">
        <v>99</v>
      </c>
      <c r="C71" t="s">
        <v>98</v>
      </c>
      <c r="D71" t="s">
        <v>1226</v>
      </c>
      <c r="E71" s="13">
        <f>AVERAGE('Marks Term 1:Marks Term 4'!E71)</f>
        <v>7.5</v>
      </c>
      <c r="F71" s="13">
        <f>AVERAGE('Marks Term 1:Marks Term 4'!F71)</f>
        <v>7.5</v>
      </c>
      <c r="G71" s="13">
        <f>AVERAGE('Marks Term 1:Marks Term 4'!G71)</f>
        <v>22.75</v>
      </c>
      <c r="H71" s="13">
        <f>AVERAGE('Marks Term 1:Marks Term 4'!H71)</f>
        <v>40</v>
      </c>
      <c r="I71" s="13">
        <f>AVERAGE('Marks Term 1:Marks Term 4'!I71)</f>
        <v>77.75</v>
      </c>
      <c r="J71" s="7" t="str">
        <f>Calc!A71</f>
        <v>B</v>
      </c>
    </row>
    <row r="72" spans="1:10" x14ac:dyDescent="0.25">
      <c r="A72" s="4" t="s">
        <v>1212</v>
      </c>
      <c r="B72" t="s">
        <v>702</v>
      </c>
      <c r="C72" t="s">
        <v>703</v>
      </c>
      <c r="D72" t="s">
        <v>1228</v>
      </c>
      <c r="E72" s="13">
        <f>AVERAGE('Marks Term 1:Marks Term 4'!E72)</f>
        <v>2.5</v>
      </c>
      <c r="F72" s="13">
        <f>AVERAGE('Marks Term 1:Marks Term 4'!F72)</f>
        <v>3</v>
      </c>
      <c r="G72" s="13">
        <f>AVERAGE('Marks Term 1:Marks Term 4'!G72)</f>
        <v>5.75</v>
      </c>
      <c r="H72" s="13">
        <f>AVERAGE('Marks Term 1:Marks Term 4'!H72)</f>
        <v>10.75</v>
      </c>
      <c r="I72" s="13">
        <f>AVERAGE('Marks Term 1:Marks Term 4'!I72)</f>
        <v>22</v>
      </c>
      <c r="J72" s="7" t="str">
        <f>Calc!A72</f>
        <v>Fail</v>
      </c>
    </row>
    <row r="73" spans="1:10" x14ac:dyDescent="0.25">
      <c r="A73" s="4" t="s">
        <v>958</v>
      </c>
      <c r="B73" t="s">
        <v>520</v>
      </c>
      <c r="C73" t="s">
        <v>519</v>
      </c>
      <c r="D73" t="s">
        <v>1228</v>
      </c>
      <c r="E73" s="13">
        <f>AVERAGE('Marks Term 1:Marks Term 4'!E73)</f>
        <v>2.25</v>
      </c>
      <c r="F73" s="13">
        <f>AVERAGE('Marks Term 1:Marks Term 4'!F73)</f>
        <v>3</v>
      </c>
      <c r="G73" s="13">
        <f>AVERAGE('Marks Term 1:Marks Term 4'!G73)</f>
        <v>6</v>
      </c>
      <c r="H73" s="13">
        <f>AVERAGE('Marks Term 1:Marks Term 4'!H73)</f>
        <v>10.75</v>
      </c>
      <c r="I73" s="13">
        <f>AVERAGE('Marks Term 1:Marks Term 4'!I73)</f>
        <v>22</v>
      </c>
      <c r="J73" s="7" t="str">
        <f>Calc!A73</f>
        <v>Fail</v>
      </c>
    </row>
    <row r="74" spans="1:10" x14ac:dyDescent="0.25">
      <c r="A74" s="4" t="s">
        <v>928</v>
      </c>
      <c r="B74" t="s">
        <v>448</v>
      </c>
      <c r="C74" t="s">
        <v>447</v>
      </c>
      <c r="D74" t="s">
        <v>1229</v>
      </c>
      <c r="E74" s="13">
        <f>AVERAGE('Marks Term 1:Marks Term 4'!E74)</f>
        <v>5.75</v>
      </c>
      <c r="F74" s="13">
        <f>AVERAGE('Marks Term 1:Marks Term 4'!F74)</f>
        <v>5.75</v>
      </c>
      <c r="G74" s="13">
        <f>AVERAGE('Marks Term 1:Marks Term 4'!G74)</f>
        <v>16.75</v>
      </c>
      <c r="H74" s="13">
        <f>AVERAGE('Marks Term 1:Marks Term 4'!H74)</f>
        <v>26</v>
      </c>
      <c r="I74" s="13">
        <f>AVERAGE('Marks Term 1:Marks Term 4'!I74)</f>
        <v>54.25</v>
      </c>
      <c r="J74" s="7" t="str">
        <f>Calc!A74</f>
        <v>E</v>
      </c>
    </row>
    <row r="75" spans="1:10" x14ac:dyDescent="0.25">
      <c r="A75" s="4" t="s">
        <v>989</v>
      </c>
      <c r="B75" t="s">
        <v>607</v>
      </c>
      <c r="C75" t="s">
        <v>606</v>
      </c>
      <c r="D75" t="s">
        <v>1227</v>
      </c>
      <c r="E75" s="13">
        <f>AVERAGE('Marks Term 1:Marks Term 4'!E75)</f>
        <v>8.75</v>
      </c>
      <c r="F75" s="13">
        <f>AVERAGE('Marks Term 1:Marks Term 4'!F75)</f>
        <v>8.75</v>
      </c>
      <c r="G75" s="13">
        <f>AVERAGE('Marks Term 1:Marks Term 4'!G75)</f>
        <v>25</v>
      </c>
      <c r="H75" s="13">
        <f>AVERAGE('Marks Term 1:Marks Term 4'!H75)</f>
        <v>41.5</v>
      </c>
      <c r="I75" s="13">
        <f>AVERAGE('Marks Term 1:Marks Term 4'!I75)</f>
        <v>84</v>
      </c>
      <c r="J75" s="7" t="str">
        <f>Calc!A75</f>
        <v>B</v>
      </c>
    </row>
    <row r="76" spans="1:10" x14ac:dyDescent="0.25">
      <c r="A76" s="4" t="s">
        <v>1092</v>
      </c>
      <c r="B76" t="s">
        <v>104</v>
      </c>
      <c r="C76" t="s">
        <v>101</v>
      </c>
      <c r="D76" t="s">
        <v>1228</v>
      </c>
      <c r="E76" s="13">
        <f>AVERAGE('Marks Term 1:Marks Term 4'!E76)</f>
        <v>7.25</v>
      </c>
      <c r="F76" s="13">
        <f>AVERAGE('Marks Term 1:Marks Term 4'!F76)</f>
        <v>7.75</v>
      </c>
      <c r="G76" s="13">
        <f>AVERAGE('Marks Term 1:Marks Term 4'!G76)</f>
        <v>21.5</v>
      </c>
      <c r="H76" s="13">
        <f>AVERAGE('Marks Term 1:Marks Term 4'!H76)</f>
        <v>35</v>
      </c>
      <c r="I76" s="13">
        <f>AVERAGE('Marks Term 1:Marks Term 4'!I76)</f>
        <v>71.5</v>
      </c>
      <c r="J76" s="7" t="str">
        <f>Calc!A76</f>
        <v>C</v>
      </c>
    </row>
    <row r="77" spans="1:10" x14ac:dyDescent="0.25">
      <c r="A77" s="4" t="s">
        <v>1138</v>
      </c>
      <c r="B77" t="s">
        <v>314</v>
      </c>
      <c r="C77" t="s">
        <v>311</v>
      </c>
      <c r="D77" t="s">
        <v>1227</v>
      </c>
      <c r="E77" s="13">
        <f>AVERAGE('Marks Term 1:Marks Term 4'!E77)</f>
        <v>9.5</v>
      </c>
      <c r="F77" s="13">
        <f>AVERAGE('Marks Term 1:Marks Term 4'!F77)</f>
        <v>8.75</v>
      </c>
      <c r="G77" s="13">
        <f>AVERAGE('Marks Term 1:Marks Term 4'!G77)</f>
        <v>28.75</v>
      </c>
      <c r="H77" s="13">
        <f>AVERAGE('Marks Term 1:Marks Term 4'!H77)</f>
        <v>44.25</v>
      </c>
      <c r="I77" s="13">
        <f>AVERAGE('Marks Term 1:Marks Term 4'!I77)</f>
        <v>91.25</v>
      </c>
      <c r="J77" s="7" t="str">
        <f>Calc!A77</f>
        <v>A</v>
      </c>
    </row>
    <row r="78" spans="1:10" x14ac:dyDescent="0.25">
      <c r="A78" s="4" t="s">
        <v>893</v>
      </c>
      <c r="B78" t="s">
        <v>378</v>
      </c>
      <c r="C78" t="s">
        <v>376</v>
      </c>
      <c r="D78" t="s">
        <v>1228</v>
      </c>
      <c r="E78" s="13">
        <f>AVERAGE('Marks Term 1:Marks Term 4'!E78)</f>
        <v>4.75</v>
      </c>
      <c r="F78" s="13">
        <f>AVERAGE('Marks Term 1:Marks Term 4'!F78)</f>
        <v>5.25</v>
      </c>
      <c r="G78" s="13">
        <f>AVERAGE('Marks Term 1:Marks Term 4'!G78)</f>
        <v>14</v>
      </c>
      <c r="H78" s="13">
        <f>AVERAGE('Marks Term 1:Marks Term 4'!H78)</f>
        <v>24.25</v>
      </c>
      <c r="I78" s="13">
        <f>AVERAGE('Marks Term 1:Marks Term 4'!I78)</f>
        <v>48.25</v>
      </c>
      <c r="J78" s="7" t="str">
        <f>Calc!A78</f>
        <v>E</v>
      </c>
    </row>
    <row r="79" spans="1:10" x14ac:dyDescent="0.25">
      <c r="A79" s="4" t="s">
        <v>1063</v>
      </c>
      <c r="B79" t="s">
        <v>750</v>
      </c>
      <c r="C79" t="s">
        <v>751</v>
      </c>
      <c r="D79" t="s">
        <v>1229</v>
      </c>
      <c r="E79" s="13">
        <f>AVERAGE('Marks Term 1:Marks Term 4'!E79)</f>
        <v>7</v>
      </c>
      <c r="F79" s="13">
        <f>AVERAGE('Marks Term 1:Marks Term 4'!F79)</f>
        <v>6.25</v>
      </c>
      <c r="G79" s="13">
        <f>AVERAGE('Marks Term 1:Marks Term 4'!G79)</f>
        <v>20.5</v>
      </c>
      <c r="H79" s="13">
        <f>AVERAGE('Marks Term 1:Marks Term 4'!H79)</f>
        <v>35.75</v>
      </c>
      <c r="I79" s="13">
        <f>AVERAGE('Marks Term 1:Marks Term 4'!I79)</f>
        <v>69.5</v>
      </c>
      <c r="J79" s="7" t="str">
        <f>Calc!A79</f>
        <v>C</v>
      </c>
    </row>
    <row r="80" spans="1:10" x14ac:dyDescent="0.25">
      <c r="A80" s="4" t="s">
        <v>998</v>
      </c>
      <c r="B80" t="s">
        <v>625</v>
      </c>
      <c r="C80" t="s">
        <v>624</v>
      </c>
      <c r="D80" t="s">
        <v>1226</v>
      </c>
      <c r="E80" s="13">
        <f>AVERAGE('Marks Term 1:Marks Term 4'!E80)</f>
        <v>9.25</v>
      </c>
      <c r="F80" s="13">
        <f>AVERAGE('Marks Term 1:Marks Term 4'!F80)</f>
        <v>8.5</v>
      </c>
      <c r="G80" s="13">
        <f>AVERAGE('Marks Term 1:Marks Term 4'!G80)</f>
        <v>24.75</v>
      </c>
      <c r="H80" s="13">
        <f>AVERAGE('Marks Term 1:Marks Term 4'!H80)</f>
        <v>44</v>
      </c>
      <c r="I80" s="13">
        <f>AVERAGE('Marks Term 1:Marks Term 4'!I80)</f>
        <v>86.5</v>
      </c>
      <c r="J80" s="7" t="str">
        <f>Calc!A80</f>
        <v>A</v>
      </c>
    </row>
    <row r="81" spans="1:10" x14ac:dyDescent="0.25">
      <c r="A81" s="4" t="s">
        <v>979</v>
      </c>
      <c r="B81" t="s">
        <v>580</v>
      </c>
      <c r="C81" t="s">
        <v>579</v>
      </c>
      <c r="D81" t="s">
        <v>1228</v>
      </c>
      <c r="E81" s="13">
        <f>AVERAGE('Marks Term 1:Marks Term 4'!E81)</f>
        <v>5</v>
      </c>
      <c r="F81" s="13">
        <f>AVERAGE('Marks Term 1:Marks Term 4'!F81)</f>
        <v>4.5</v>
      </c>
      <c r="G81" s="13">
        <f>AVERAGE('Marks Term 1:Marks Term 4'!G81)</f>
        <v>13</v>
      </c>
      <c r="H81" s="13">
        <f>AVERAGE('Marks Term 1:Marks Term 4'!H81)</f>
        <v>27.5</v>
      </c>
      <c r="I81" s="13">
        <f>AVERAGE('Marks Term 1:Marks Term 4'!I81)</f>
        <v>50</v>
      </c>
      <c r="J81" s="7" t="str">
        <f>Calc!A81</f>
        <v>E</v>
      </c>
    </row>
    <row r="82" spans="1:10" x14ac:dyDescent="0.25">
      <c r="A82" s="4" t="s">
        <v>988</v>
      </c>
      <c r="B82" t="s">
        <v>605</v>
      </c>
      <c r="C82" t="s">
        <v>604</v>
      </c>
      <c r="D82" t="s">
        <v>1229</v>
      </c>
      <c r="E82" s="13">
        <f>AVERAGE('Marks Term 1:Marks Term 4'!E82)</f>
        <v>7</v>
      </c>
      <c r="F82" s="13">
        <f>AVERAGE('Marks Term 1:Marks Term 4'!F82)</f>
        <v>6.5</v>
      </c>
      <c r="G82" s="13">
        <f>AVERAGE('Marks Term 1:Marks Term 4'!G82)</f>
        <v>19.5</v>
      </c>
      <c r="H82" s="13">
        <f>AVERAGE('Marks Term 1:Marks Term 4'!H82)</f>
        <v>41</v>
      </c>
      <c r="I82" s="13">
        <f>AVERAGE('Marks Term 1:Marks Term 4'!I82)</f>
        <v>74</v>
      </c>
      <c r="J82" s="7" t="str">
        <f>Calc!A82</f>
        <v>C</v>
      </c>
    </row>
    <row r="83" spans="1:10" x14ac:dyDescent="0.25">
      <c r="A83" s="4" t="s">
        <v>890</v>
      </c>
      <c r="B83" t="s">
        <v>370</v>
      </c>
      <c r="C83" t="s">
        <v>367</v>
      </c>
      <c r="D83" t="s">
        <v>1228</v>
      </c>
      <c r="E83" s="13">
        <f>AVERAGE('Marks Term 1:Marks Term 4'!E83)</f>
        <v>7.5</v>
      </c>
      <c r="F83" s="13">
        <f>AVERAGE('Marks Term 1:Marks Term 4'!F83)</f>
        <v>7.5</v>
      </c>
      <c r="G83" s="13">
        <f>AVERAGE('Marks Term 1:Marks Term 4'!G83)</f>
        <v>22.5</v>
      </c>
      <c r="H83" s="13">
        <f>AVERAGE('Marks Term 1:Marks Term 4'!H83)</f>
        <v>38.25</v>
      </c>
      <c r="I83" s="13">
        <f>AVERAGE('Marks Term 1:Marks Term 4'!I83)</f>
        <v>75.75</v>
      </c>
      <c r="J83" s="7" t="str">
        <f>Calc!A83</f>
        <v>B</v>
      </c>
    </row>
    <row r="84" spans="1:10" x14ac:dyDescent="0.25">
      <c r="A84" s="4" t="s">
        <v>906</v>
      </c>
      <c r="B84" t="s">
        <v>408</v>
      </c>
      <c r="C84" t="s">
        <v>407</v>
      </c>
      <c r="D84" t="s">
        <v>1229</v>
      </c>
      <c r="E84" s="13">
        <f>AVERAGE('Marks Term 1:Marks Term 4'!E84)</f>
        <v>6.25</v>
      </c>
      <c r="F84" s="13">
        <f>AVERAGE('Marks Term 1:Marks Term 4'!F84)</f>
        <v>6.5</v>
      </c>
      <c r="G84" s="13">
        <f>AVERAGE('Marks Term 1:Marks Term 4'!G84)</f>
        <v>18</v>
      </c>
      <c r="H84" s="13">
        <f>AVERAGE('Marks Term 1:Marks Term 4'!H84)</f>
        <v>30</v>
      </c>
      <c r="I84" s="13">
        <f>AVERAGE('Marks Term 1:Marks Term 4'!I84)</f>
        <v>60.75</v>
      </c>
      <c r="J84" s="7" t="str">
        <f>Calc!A84</f>
        <v>D</v>
      </c>
    </row>
    <row r="85" spans="1:10" x14ac:dyDescent="0.25">
      <c r="A85" s="4" t="s">
        <v>821</v>
      </c>
      <c r="B85" t="s">
        <v>189</v>
      </c>
      <c r="C85" t="s">
        <v>186</v>
      </c>
      <c r="D85" t="s">
        <v>1228</v>
      </c>
      <c r="E85" s="13">
        <f>AVERAGE('Marks Term 1:Marks Term 4'!E85)</f>
        <v>5.25</v>
      </c>
      <c r="F85" s="13">
        <f>AVERAGE('Marks Term 1:Marks Term 4'!F85)</f>
        <v>6</v>
      </c>
      <c r="G85" s="13">
        <f>AVERAGE('Marks Term 1:Marks Term 4'!G85)</f>
        <v>15.25</v>
      </c>
      <c r="H85" s="13">
        <f>AVERAGE('Marks Term 1:Marks Term 4'!H85)</f>
        <v>27</v>
      </c>
      <c r="I85" s="13">
        <f>AVERAGE('Marks Term 1:Marks Term 4'!I85)</f>
        <v>53.5</v>
      </c>
      <c r="J85" s="7" t="str">
        <f>Calc!A85</f>
        <v>E</v>
      </c>
    </row>
    <row r="86" spans="1:10" x14ac:dyDescent="0.25">
      <c r="A86" s="4" t="s">
        <v>992</v>
      </c>
      <c r="B86" t="s">
        <v>611</v>
      </c>
      <c r="C86" t="s">
        <v>612</v>
      </c>
      <c r="D86" t="s">
        <v>1228</v>
      </c>
      <c r="E86" s="13">
        <f>AVERAGE('Marks Term 1:Marks Term 4'!E86)</f>
        <v>4.25</v>
      </c>
      <c r="F86" s="13">
        <f>AVERAGE('Marks Term 1:Marks Term 4'!F86)</f>
        <v>4.25</v>
      </c>
      <c r="G86" s="13">
        <f>AVERAGE('Marks Term 1:Marks Term 4'!G86)</f>
        <v>13</v>
      </c>
      <c r="H86" s="13">
        <f>AVERAGE('Marks Term 1:Marks Term 4'!H86)</f>
        <v>16.25</v>
      </c>
      <c r="I86" s="13">
        <f>AVERAGE('Marks Term 1:Marks Term 4'!I86)</f>
        <v>37.75</v>
      </c>
      <c r="J86" s="7" t="str">
        <f>Calc!A86</f>
        <v>F</v>
      </c>
    </row>
    <row r="87" spans="1:10" x14ac:dyDescent="0.25">
      <c r="A87" s="4" t="s">
        <v>1196</v>
      </c>
      <c r="B87" t="s">
        <v>611</v>
      </c>
      <c r="C87" t="s">
        <v>613</v>
      </c>
      <c r="D87" t="s">
        <v>1229</v>
      </c>
      <c r="E87" s="13">
        <f>AVERAGE('Marks Term 1:Marks Term 4'!E87)</f>
        <v>9</v>
      </c>
      <c r="F87" s="13">
        <f>AVERAGE('Marks Term 1:Marks Term 4'!F87)</f>
        <v>9.5</v>
      </c>
      <c r="G87" s="13">
        <f>AVERAGE('Marks Term 1:Marks Term 4'!G87)</f>
        <v>26.5</v>
      </c>
      <c r="H87" s="13">
        <f>AVERAGE('Marks Term 1:Marks Term 4'!H87)</f>
        <v>43.5</v>
      </c>
      <c r="I87" s="13">
        <f>AVERAGE('Marks Term 1:Marks Term 4'!I87)</f>
        <v>88.5</v>
      </c>
      <c r="J87" s="7" t="str">
        <f>Calc!A87</f>
        <v>A</v>
      </c>
    </row>
    <row r="88" spans="1:10" x14ac:dyDescent="0.25">
      <c r="A88" s="4" t="s">
        <v>901</v>
      </c>
      <c r="B88" t="s">
        <v>398</v>
      </c>
      <c r="C88" t="s">
        <v>397</v>
      </c>
      <c r="D88" t="s">
        <v>1226</v>
      </c>
      <c r="E88" s="13">
        <f>AVERAGE('Marks Term 1:Marks Term 4'!E88)</f>
        <v>9</v>
      </c>
      <c r="F88" s="13">
        <f>AVERAGE('Marks Term 1:Marks Term 4'!F88)</f>
        <v>9.25</v>
      </c>
      <c r="G88" s="13">
        <f>AVERAGE('Marks Term 1:Marks Term 4'!G88)</f>
        <v>27</v>
      </c>
      <c r="H88" s="13">
        <f>AVERAGE('Marks Term 1:Marks Term 4'!H88)</f>
        <v>44.25</v>
      </c>
      <c r="I88" s="13">
        <f>AVERAGE('Marks Term 1:Marks Term 4'!I88)</f>
        <v>89.5</v>
      </c>
      <c r="J88" s="7" t="str">
        <f>Calc!A88</f>
        <v>A</v>
      </c>
    </row>
    <row r="89" spans="1:10" x14ac:dyDescent="0.25">
      <c r="A89" s="4" t="s">
        <v>1111</v>
      </c>
      <c r="B89" t="s">
        <v>204</v>
      </c>
      <c r="C89" t="s">
        <v>201</v>
      </c>
      <c r="D89" t="s">
        <v>1228</v>
      </c>
      <c r="E89" s="13">
        <f>AVERAGE('Marks Term 1:Marks Term 4'!E89)</f>
        <v>6.75</v>
      </c>
      <c r="F89" s="13">
        <f>AVERAGE('Marks Term 1:Marks Term 4'!F89)</f>
        <v>7</v>
      </c>
      <c r="G89" s="13">
        <f>AVERAGE('Marks Term 1:Marks Term 4'!G89)</f>
        <v>19.5</v>
      </c>
      <c r="H89" s="13">
        <f>AVERAGE('Marks Term 1:Marks Term 4'!H89)</f>
        <v>32.25</v>
      </c>
      <c r="I89" s="13">
        <f>AVERAGE('Marks Term 1:Marks Term 4'!I89)</f>
        <v>65.5</v>
      </c>
      <c r="J89" s="7" t="str">
        <f>Calc!A89</f>
        <v>C</v>
      </c>
    </row>
    <row r="90" spans="1:10" x14ac:dyDescent="0.25">
      <c r="A90" s="4" t="s">
        <v>1067</v>
      </c>
      <c r="B90" t="s">
        <v>9</v>
      </c>
      <c r="C90" t="s">
        <v>8</v>
      </c>
      <c r="D90" t="s">
        <v>1229</v>
      </c>
      <c r="E90" s="13">
        <f>AVERAGE('Marks Term 1:Marks Term 4'!E90)</f>
        <v>9.25</v>
      </c>
      <c r="F90" s="13">
        <f>AVERAGE('Marks Term 1:Marks Term 4'!F90)</f>
        <v>8.75</v>
      </c>
      <c r="G90" s="13">
        <f>AVERAGE('Marks Term 1:Marks Term 4'!G90)</f>
        <v>28.25</v>
      </c>
      <c r="H90" s="13">
        <f>AVERAGE('Marks Term 1:Marks Term 4'!H90)</f>
        <v>42.75</v>
      </c>
      <c r="I90" s="13">
        <f>AVERAGE('Marks Term 1:Marks Term 4'!I90)</f>
        <v>89</v>
      </c>
      <c r="J90" s="7" t="str">
        <f>Calc!A90</f>
        <v>A</v>
      </c>
    </row>
    <row r="91" spans="1:10" x14ac:dyDescent="0.25">
      <c r="A91" s="4" t="s">
        <v>923</v>
      </c>
      <c r="B91" t="s">
        <v>210</v>
      </c>
      <c r="C91" t="s">
        <v>439</v>
      </c>
      <c r="D91" t="s">
        <v>1229</v>
      </c>
      <c r="E91" s="13">
        <f>AVERAGE('Marks Term 1:Marks Term 4'!E91)</f>
        <v>7.25</v>
      </c>
      <c r="F91" s="13">
        <f>AVERAGE('Marks Term 1:Marks Term 4'!F91)</f>
        <v>5.5</v>
      </c>
      <c r="G91" s="13">
        <f>AVERAGE('Marks Term 1:Marks Term 4'!G91)</f>
        <v>20.75</v>
      </c>
      <c r="H91" s="13">
        <f>AVERAGE('Marks Term 1:Marks Term 4'!H91)</f>
        <v>36.25</v>
      </c>
      <c r="I91" s="13">
        <f>AVERAGE('Marks Term 1:Marks Term 4'!I91)</f>
        <v>69.75</v>
      </c>
      <c r="J91" s="7" t="str">
        <f>Calc!A91</f>
        <v>C</v>
      </c>
    </row>
    <row r="92" spans="1:10" x14ac:dyDescent="0.25">
      <c r="A92" s="4" t="s">
        <v>1200</v>
      </c>
      <c r="B92" t="s">
        <v>636</v>
      </c>
      <c r="C92" t="s">
        <v>637</v>
      </c>
      <c r="D92" t="s">
        <v>1229</v>
      </c>
      <c r="E92" s="13">
        <f>AVERAGE('Marks Term 1:Marks Term 4'!E92)</f>
        <v>6.75</v>
      </c>
      <c r="F92" s="13">
        <f>AVERAGE('Marks Term 1:Marks Term 4'!F92)</f>
        <v>7</v>
      </c>
      <c r="G92" s="13">
        <f>AVERAGE('Marks Term 1:Marks Term 4'!G92)</f>
        <v>20.25</v>
      </c>
      <c r="H92" s="13">
        <f>AVERAGE('Marks Term 1:Marks Term 4'!H92)</f>
        <v>31</v>
      </c>
      <c r="I92" s="13">
        <f>AVERAGE('Marks Term 1:Marks Term 4'!I92)</f>
        <v>65</v>
      </c>
      <c r="J92" s="7" t="str">
        <f>Calc!A92</f>
        <v>C</v>
      </c>
    </row>
    <row r="93" spans="1:10" x14ac:dyDescent="0.25">
      <c r="A93" s="4" t="s">
        <v>1110</v>
      </c>
      <c r="B93" t="s">
        <v>199</v>
      </c>
      <c r="C93" t="s">
        <v>196</v>
      </c>
      <c r="D93" t="s">
        <v>1228</v>
      </c>
      <c r="E93" s="13">
        <f>AVERAGE('Marks Term 1:Marks Term 4'!E93)</f>
        <v>5</v>
      </c>
      <c r="F93" s="13">
        <f>AVERAGE('Marks Term 1:Marks Term 4'!F93)</f>
        <v>5.25</v>
      </c>
      <c r="G93" s="13">
        <f>AVERAGE('Marks Term 1:Marks Term 4'!G93)</f>
        <v>14.25</v>
      </c>
      <c r="H93" s="13">
        <f>AVERAGE('Marks Term 1:Marks Term 4'!H93)</f>
        <v>25.25</v>
      </c>
      <c r="I93" s="13">
        <f>AVERAGE('Marks Term 1:Marks Term 4'!I93)</f>
        <v>49.75</v>
      </c>
      <c r="J93" s="7" t="str">
        <f>Calc!A93</f>
        <v>E</v>
      </c>
    </row>
    <row r="94" spans="1:10" x14ac:dyDescent="0.25">
      <c r="A94" s="4" t="s">
        <v>772</v>
      </c>
      <c r="B94" t="s">
        <v>35</v>
      </c>
      <c r="C94" t="s">
        <v>33</v>
      </c>
      <c r="D94" t="s">
        <v>1229</v>
      </c>
      <c r="E94" s="13">
        <f>AVERAGE('Marks Term 1:Marks Term 4'!E94)</f>
        <v>6.75</v>
      </c>
      <c r="F94" s="13">
        <f>AVERAGE('Marks Term 1:Marks Term 4'!F94)</f>
        <v>6</v>
      </c>
      <c r="G94" s="13">
        <f>AVERAGE('Marks Term 1:Marks Term 4'!G94)</f>
        <v>22.25</v>
      </c>
      <c r="H94" s="13">
        <f>AVERAGE('Marks Term 1:Marks Term 4'!H94)</f>
        <v>33.25</v>
      </c>
      <c r="I94" s="13">
        <f>AVERAGE('Marks Term 1:Marks Term 4'!I94)</f>
        <v>68.25</v>
      </c>
      <c r="J94" s="7" t="str">
        <f>Calc!A94</f>
        <v>C</v>
      </c>
    </row>
    <row r="95" spans="1:10" x14ac:dyDescent="0.25">
      <c r="A95" s="4" t="s">
        <v>911</v>
      </c>
      <c r="B95" t="s">
        <v>416</v>
      </c>
      <c r="C95" t="s">
        <v>417</v>
      </c>
      <c r="D95" t="s">
        <v>1227</v>
      </c>
      <c r="E95" s="13">
        <f>AVERAGE('Marks Term 1:Marks Term 4'!E95)</f>
        <v>9</v>
      </c>
      <c r="F95" s="13">
        <f>AVERAGE('Marks Term 1:Marks Term 4'!F95)</f>
        <v>8.75</v>
      </c>
      <c r="G95" s="13">
        <f>AVERAGE('Marks Term 1:Marks Term 4'!G95)</f>
        <v>25.75</v>
      </c>
      <c r="H95" s="13">
        <f>AVERAGE('Marks Term 1:Marks Term 4'!H95)</f>
        <v>40.5</v>
      </c>
      <c r="I95" s="13">
        <f>AVERAGE('Marks Term 1:Marks Term 4'!I95)</f>
        <v>84</v>
      </c>
      <c r="J95" s="7" t="str">
        <f>Calc!A95</f>
        <v>B</v>
      </c>
    </row>
    <row r="96" spans="1:10" x14ac:dyDescent="0.25">
      <c r="A96" s="4" t="s">
        <v>885</v>
      </c>
      <c r="B96" t="s">
        <v>362</v>
      </c>
      <c r="C96" t="s">
        <v>358</v>
      </c>
      <c r="D96" t="s">
        <v>1228</v>
      </c>
      <c r="E96" s="13">
        <f>AVERAGE('Marks Term 1:Marks Term 4'!E96)</f>
        <v>9.75</v>
      </c>
      <c r="F96" s="13">
        <f>AVERAGE('Marks Term 1:Marks Term 4'!F96)</f>
        <v>9.25</v>
      </c>
      <c r="G96" s="13">
        <f>AVERAGE('Marks Term 1:Marks Term 4'!G96)</f>
        <v>28</v>
      </c>
      <c r="H96" s="13">
        <f>AVERAGE('Marks Term 1:Marks Term 4'!H96)</f>
        <v>45.5</v>
      </c>
      <c r="I96" s="13">
        <f>AVERAGE('Marks Term 1:Marks Term 4'!I96)</f>
        <v>92.5</v>
      </c>
      <c r="J96" s="7" t="str">
        <f>Calc!A96</f>
        <v>A</v>
      </c>
    </row>
    <row r="97" spans="1:10" x14ac:dyDescent="0.25">
      <c r="A97" s="4" t="s">
        <v>972</v>
      </c>
      <c r="B97" t="s">
        <v>562</v>
      </c>
      <c r="C97" t="s">
        <v>561</v>
      </c>
      <c r="D97" t="s">
        <v>1228</v>
      </c>
      <c r="E97" s="13">
        <f>AVERAGE('Marks Term 1:Marks Term 4'!E97)</f>
        <v>2.25</v>
      </c>
      <c r="F97" s="13">
        <f>AVERAGE('Marks Term 1:Marks Term 4'!F97)</f>
        <v>1.75</v>
      </c>
      <c r="G97" s="13">
        <f>AVERAGE('Marks Term 1:Marks Term 4'!G97)</f>
        <v>3.25</v>
      </c>
      <c r="H97" s="13">
        <f>AVERAGE('Marks Term 1:Marks Term 4'!H97)</f>
        <v>10.5</v>
      </c>
      <c r="I97" s="13">
        <f>AVERAGE('Marks Term 1:Marks Term 4'!I97)</f>
        <v>17.75</v>
      </c>
      <c r="J97" s="7" t="str">
        <f>Calc!A97</f>
        <v>Fail</v>
      </c>
    </row>
    <row r="98" spans="1:10" x14ac:dyDescent="0.25">
      <c r="A98" s="4" t="s">
        <v>963</v>
      </c>
      <c r="B98" t="s">
        <v>529</v>
      </c>
      <c r="C98" t="s">
        <v>530</v>
      </c>
      <c r="D98" t="s">
        <v>1229</v>
      </c>
      <c r="E98" s="13">
        <f>AVERAGE('Marks Term 1:Marks Term 4'!E98)</f>
        <v>9.25</v>
      </c>
      <c r="F98" s="13">
        <f>AVERAGE('Marks Term 1:Marks Term 4'!F98)</f>
        <v>9.25</v>
      </c>
      <c r="G98" s="13">
        <f>AVERAGE('Marks Term 1:Marks Term 4'!G98)</f>
        <v>26.75</v>
      </c>
      <c r="H98" s="13">
        <f>AVERAGE('Marks Term 1:Marks Term 4'!H98)</f>
        <v>40.5</v>
      </c>
      <c r="I98" s="13">
        <f>AVERAGE('Marks Term 1:Marks Term 4'!I98)</f>
        <v>85.75</v>
      </c>
      <c r="J98" s="7" t="str">
        <f>Calc!A98</f>
        <v>A</v>
      </c>
    </row>
    <row r="99" spans="1:10" x14ac:dyDescent="0.25">
      <c r="A99" s="4" t="s">
        <v>768</v>
      </c>
      <c r="B99" t="s">
        <v>25</v>
      </c>
      <c r="C99" t="s">
        <v>23</v>
      </c>
      <c r="D99" t="s">
        <v>1226</v>
      </c>
      <c r="E99" s="13">
        <f>AVERAGE('Marks Term 1:Marks Term 4'!E99)</f>
        <v>6.75</v>
      </c>
      <c r="F99" s="13">
        <f>AVERAGE('Marks Term 1:Marks Term 4'!F99)</f>
        <v>5.5</v>
      </c>
      <c r="G99" s="13">
        <f>AVERAGE('Marks Term 1:Marks Term 4'!G99)</f>
        <v>20.25</v>
      </c>
      <c r="H99" s="13">
        <f>AVERAGE('Marks Term 1:Marks Term 4'!H99)</f>
        <v>38.25</v>
      </c>
      <c r="I99" s="13">
        <f>AVERAGE('Marks Term 1:Marks Term 4'!I99)</f>
        <v>70.75</v>
      </c>
      <c r="J99" s="7" t="str">
        <f>Calc!A99</f>
        <v>C</v>
      </c>
    </row>
    <row r="100" spans="1:10" x14ac:dyDescent="0.25">
      <c r="A100" s="4" t="s">
        <v>975</v>
      </c>
      <c r="B100" t="s">
        <v>569</v>
      </c>
      <c r="C100" t="s">
        <v>568</v>
      </c>
      <c r="D100" t="s">
        <v>1228</v>
      </c>
      <c r="E100" s="13">
        <f>AVERAGE('Marks Term 1:Marks Term 4'!E100)</f>
        <v>8</v>
      </c>
      <c r="F100" s="13">
        <f>AVERAGE('Marks Term 1:Marks Term 4'!F100)</f>
        <v>7.5</v>
      </c>
      <c r="G100" s="13">
        <f>AVERAGE('Marks Term 1:Marks Term 4'!G100)</f>
        <v>24.5</v>
      </c>
      <c r="H100" s="13">
        <f>AVERAGE('Marks Term 1:Marks Term 4'!H100)</f>
        <v>33.75</v>
      </c>
      <c r="I100" s="13">
        <f>AVERAGE('Marks Term 1:Marks Term 4'!I100)</f>
        <v>73.75</v>
      </c>
      <c r="J100" s="7" t="str">
        <f>Calc!A100</f>
        <v>C</v>
      </c>
    </row>
    <row r="101" spans="1:10" x14ac:dyDescent="0.25">
      <c r="A101" s="4" t="s">
        <v>1034</v>
      </c>
      <c r="B101" t="s">
        <v>693</v>
      </c>
      <c r="C101" t="s">
        <v>694</v>
      </c>
      <c r="D101" t="s">
        <v>1229</v>
      </c>
      <c r="E101" s="13">
        <f>AVERAGE('Marks Term 1:Marks Term 4'!E101)</f>
        <v>4.25</v>
      </c>
      <c r="F101" s="13">
        <f>AVERAGE('Marks Term 1:Marks Term 4'!F101)</f>
        <v>3.25</v>
      </c>
      <c r="G101" s="13">
        <f>AVERAGE('Marks Term 1:Marks Term 4'!G101)</f>
        <v>12.75</v>
      </c>
      <c r="H101" s="13">
        <f>AVERAGE('Marks Term 1:Marks Term 4'!H101)</f>
        <v>20.75</v>
      </c>
      <c r="I101" s="13">
        <f>AVERAGE('Marks Term 1:Marks Term 4'!I101)</f>
        <v>41</v>
      </c>
      <c r="J101" s="7" t="str">
        <f>Calc!A101</f>
        <v>F</v>
      </c>
    </row>
    <row r="102" spans="1:10" x14ac:dyDescent="0.25">
      <c r="A102" s="4" t="s">
        <v>1146</v>
      </c>
      <c r="B102" t="s">
        <v>348</v>
      </c>
      <c r="C102" t="s">
        <v>346</v>
      </c>
      <c r="D102" t="s">
        <v>1227</v>
      </c>
      <c r="E102" s="13">
        <f>AVERAGE('Marks Term 1:Marks Term 4'!E102)</f>
        <v>5.5</v>
      </c>
      <c r="F102" s="13">
        <f>AVERAGE('Marks Term 1:Marks Term 4'!F102)</f>
        <v>6.5</v>
      </c>
      <c r="G102" s="13">
        <f>AVERAGE('Marks Term 1:Marks Term 4'!G102)</f>
        <v>16.75</v>
      </c>
      <c r="H102" s="13">
        <f>AVERAGE('Marks Term 1:Marks Term 4'!H102)</f>
        <v>26.5</v>
      </c>
      <c r="I102" s="13">
        <f>AVERAGE('Marks Term 1:Marks Term 4'!I102)</f>
        <v>55.25</v>
      </c>
      <c r="J102" s="7" t="str">
        <f>Calc!A102</f>
        <v>D</v>
      </c>
    </row>
    <row r="103" spans="1:10" x14ac:dyDescent="0.25">
      <c r="A103" s="4" t="s">
        <v>1068</v>
      </c>
      <c r="B103" t="s">
        <v>14</v>
      </c>
      <c r="C103" t="s">
        <v>11</v>
      </c>
      <c r="D103" t="s">
        <v>1229</v>
      </c>
      <c r="E103" s="13">
        <f>AVERAGE('Marks Term 1:Marks Term 4'!E103)</f>
        <v>8.25</v>
      </c>
      <c r="F103" s="13">
        <f>AVERAGE('Marks Term 1:Marks Term 4'!F103)</f>
        <v>8.25</v>
      </c>
      <c r="G103" s="13">
        <f>AVERAGE('Marks Term 1:Marks Term 4'!G103)</f>
        <v>25</v>
      </c>
      <c r="H103" s="13">
        <f>AVERAGE('Marks Term 1:Marks Term 4'!H103)</f>
        <v>38.5</v>
      </c>
      <c r="I103" s="13">
        <f>AVERAGE('Marks Term 1:Marks Term 4'!I103)</f>
        <v>80</v>
      </c>
      <c r="J103" s="7" t="str">
        <f>Calc!A103</f>
        <v>B</v>
      </c>
    </row>
    <row r="104" spans="1:10" x14ac:dyDescent="0.25">
      <c r="A104" s="4" t="s">
        <v>836</v>
      </c>
      <c r="B104" t="s">
        <v>234</v>
      </c>
      <c r="C104" t="s">
        <v>231</v>
      </c>
      <c r="D104" t="s">
        <v>1228</v>
      </c>
      <c r="E104" s="13">
        <f>AVERAGE('Marks Term 1:Marks Term 4'!E104)</f>
        <v>7.5</v>
      </c>
      <c r="F104" s="13">
        <f>AVERAGE('Marks Term 1:Marks Term 4'!F104)</f>
        <v>8</v>
      </c>
      <c r="G104" s="13">
        <f>AVERAGE('Marks Term 1:Marks Term 4'!G104)</f>
        <v>21.75</v>
      </c>
      <c r="H104" s="13">
        <f>AVERAGE('Marks Term 1:Marks Term 4'!H104)</f>
        <v>36.25</v>
      </c>
      <c r="I104" s="13">
        <f>AVERAGE('Marks Term 1:Marks Term 4'!I104)</f>
        <v>73.5</v>
      </c>
      <c r="J104" s="7" t="str">
        <f>Calc!A104</f>
        <v>C</v>
      </c>
    </row>
    <row r="105" spans="1:10" x14ac:dyDescent="0.25">
      <c r="A105" s="4" t="s">
        <v>943</v>
      </c>
      <c r="B105" t="s">
        <v>484</v>
      </c>
      <c r="C105" t="s">
        <v>211</v>
      </c>
      <c r="D105" t="s">
        <v>1227</v>
      </c>
      <c r="E105" s="13">
        <f>AVERAGE('Marks Term 1:Marks Term 4'!E105)</f>
        <v>8.25</v>
      </c>
      <c r="F105" s="13">
        <f>AVERAGE('Marks Term 1:Marks Term 4'!F105)</f>
        <v>7.5</v>
      </c>
      <c r="G105" s="13">
        <f>AVERAGE('Marks Term 1:Marks Term 4'!G105)</f>
        <v>24</v>
      </c>
      <c r="H105" s="13">
        <f>AVERAGE('Marks Term 1:Marks Term 4'!H105)</f>
        <v>41.25</v>
      </c>
      <c r="I105" s="13">
        <f>AVERAGE('Marks Term 1:Marks Term 4'!I105)</f>
        <v>81</v>
      </c>
      <c r="J105" s="7" t="str">
        <f>Calc!A105</f>
        <v>B</v>
      </c>
    </row>
    <row r="106" spans="1:10" x14ac:dyDescent="0.25">
      <c r="A106" s="4" t="s">
        <v>1169</v>
      </c>
      <c r="B106" t="s">
        <v>491</v>
      </c>
      <c r="C106" t="s">
        <v>490</v>
      </c>
      <c r="D106" t="s">
        <v>1227</v>
      </c>
      <c r="E106" s="13">
        <f>AVERAGE('Marks Term 1:Marks Term 4'!E106)</f>
        <v>5.5</v>
      </c>
      <c r="F106" s="13">
        <f>AVERAGE('Marks Term 1:Marks Term 4'!F106)</f>
        <v>5.25</v>
      </c>
      <c r="G106" s="13">
        <f>AVERAGE('Marks Term 1:Marks Term 4'!G106)</f>
        <v>15.25</v>
      </c>
      <c r="H106" s="13">
        <f>AVERAGE('Marks Term 1:Marks Term 4'!H106)</f>
        <v>23.5</v>
      </c>
      <c r="I106" s="13">
        <f>AVERAGE('Marks Term 1:Marks Term 4'!I106)</f>
        <v>49.5</v>
      </c>
      <c r="J106" s="7" t="str">
        <f>Calc!A106</f>
        <v>E</v>
      </c>
    </row>
    <row r="107" spans="1:10" x14ac:dyDescent="0.25">
      <c r="A107" s="4" t="s">
        <v>796</v>
      </c>
      <c r="B107" t="s">
        <v>120</v>
      </c>
      <c r="C107" t="s">
        <v>121</v>
      </c>
      <c r="D107" t="s">
        <v>1228</v>
      </c>
      <c r="E107" s="13">
        <f>AVERAGE('Marks Term 1:Marks Term 4'!E107)</f>
        <v>8.75</v>
      </c>
      <c r="F107" s="13">
        <f>AVERAGE('Marks Term 1:Marks Term 4'!F107)</f>
        <v>8.25</v>
      </c>
      <c r="G107" s="13">
        <f>AVERAGE('Marks Term 1:Marks Term 4'!G107)</f>
        <v>25.25</v>
      </c>
      <c r="H107" s="13">
        <f>AVERAGE('Marks Term 1:Marks Term 4'!H107)</f>
        <v>41.75</v>
      </c>
      <c r="I107" s="13">
        <f>AVERAGE('Marks Term 1:Marks Term 4'!I107)</f>
        <v>84</v>
      </c>
      <c r="J107" s="7" t="str">
        <f>Calc!A107</f>
        <v>B</v>
      </c>
    </row>
    <row r="108" spans="1:10" x14ac:dyDescent="0.25">
      <c r="A108" s="4" t="s">
        <v>1192</v>
      </c>
      <c r="B108" t="s">
        <v>599</v>
      </c>
      <c r="C108" t="s">
        <v>598</v>
      </c>
      <c r="D108" t="s">
        <v>1229</v>
      </c>
      <c r="E108" s="13">
        <f>AVERAGE('Marks Term 1:Marks Term 4'!E108)</f>
        <v>9.5</v>
      </c>
      <c r="F108" s="13">
        <f>AVERAGE('Marks Term 1:Marks Term 4'!F108)</f>
        <v>8</v>
      </c>
      <c r="G108" s="13">
        <f>AVERAGE('Marks Term 1:Marks Term 4'!G108)</f>
        <v>27.5</v>
      </c>
      <c r="H108" s="13">
        <f>AVERAGE('Marks Term 1:Marks Term 4'!H108)</f>
        <v>45.25</v>
      </c>
      <c r="I108" s="13">
        <f>AVERAGE('Marks Term 1:Marks Term 4'!I108)</f>
        <v>90.25</v>
      </c>
      <c r="J108" s="7" t="str">
        <f>Calc!A108</f>
        <v>A</v>
      </c>
    </row>
    <row r="109" spans="1:10" x14ac:dyDescent="0.25">
      <c r="A109" s="4" t="s">
        <v>1140</v>
      </c>
      <c r="B109" t="s">
        <v>320</v>
      </c>
      <c r="C109" t="s">
        <v>318</v>
      </c>
      <c r="D109" t="s">
        <v>1226</v>
      </c>
      <c r="E109" s="13">
        <f>AVERAGE('Marks Term 1:Marks Term 4'!E109)</f>
        <v>6.25</v>
      </c>
      <c r="F109" s="13">
        <f>AVERAGE('Marks Term 1:Marks Term 4'!F109)</f>
        <v>6.5</v>
      </c>
      <c r="G109" s="13">
        <f>AVERAGE('Marks Term 1:Marks Term 4'!G109)</f>
        <v>20.25</v>
      </c>
      <c r="H109" s="13">
        <f>AVERAGE('Marks Term 1:Marks Term 4'!H109)</f>
        <v>26.75</v>
      </c>
      <c r="I109" s="13">
        <f>AVERAGE('Marks Term 1:Marks Term 4'!I109)</f>
        <v>59.75</v>
      </c>
      <c r="J109" s="7" t="str">
        <f>Calc!A109</f>
        <v>D</v>
      </c>
    </row>
    <row r="110" spans="1:10" x14ac:dyDescent="0.25">
      <c r="A110" s="4" t="s">
        <v>859</v>
      </c>
      <c r="B110" t="s">
        <v>293</v>
      </c>
      <c r="C110" t="s">
        <v>290</v>
      </c>
      <c r="D110" t="s">
        <v>1226</v>
      </c>
      <c r="E110" s="13">
        <f>AVERAGE('Marks Term 1:Marks Term 4'!E110)</f>
        <v>6.5</v>
      </c>
      <c r="F110" s="13">
        <f>AVERAGE('Marks Term 1:Marks Term 4'!F110)</f>
        <v>6.75</v>
      </c>
      <c r="G110" s="13">
        <f>AVERAGE('Marks Term 1:Marks Term 4'!G110)</f>
        <v>17.75</v>
      </c>
      <c r="H110" s="13">
        <f>AVERAGE('Marks Term 1:Marks Term 4'!H110)</f>
        <v>29.25</v>
      </c>
      <c r="I110" s="13">
        <f>AVERAGE('Marks Term 1:Marks Term 4'!I110)</f>
        <v>60.25</v>
      </c>
      <c r="J110" s="7" t="str">
        <f>Calc!A110</f>
        <v>D</v>
      </c>
    </row>
    <row r="111" spans="1:10" x14ac:dyDescent="0.25">
      <c r="A111" s="4" t="s">
        <v>1210</v>
      </c>
      <c r="B111" t="s">
        <v>687</v>
      </c>
      <c r="C111" t="s">
        <v>688</v>
      </c>
      <c r="D111" t="s">
        <v>1229</v>
      </c>
      <c r="E111" s="13">
        <f>AVERAGE('Marks Term 1:Marks Term 4'!E111)</f>
        <v>3</v>
      </c>
      <c r="F111" s="13">
        <f>AVERAGE('Marks Term 1:Marks Term 4'!F111)</f>
        <v>3.75</v>
      </c>
      <c r="G111" s="13">
        <f>AVERAGE('Marks Term 1:Marks Term 4'!G111)</f>
        <v>6</v>
      </c>
      <c r="H111" s="13">
        <f>AVERAGE('Marks Term 1:Marks Term 4'!H111)</f>
        <v>12.5</v>
      </c>
      <c r="I111" s="13">
        <f>AVERAGE('Marks Term 1:Marks Term 4'!I111)</f>
        <v>25.25</v>
      </c>
      <c r="J111" s="7" t="str">
        <f>Calc!A111</f>
        <v>Fail</v>
      </c>
    </row>
    <row r="112" spans="1:10" x14ac:dyDescent="0.25">
      <c r="A112" s="4" t="s">
        <v>1077</v>
      </c>
      <c r="B112" t="s">
        <v>51</v>
      </c>
      <c r="C112" t="s">
        <v>48</v>
      </c>
      <c r="D112" t="s">
        <v>1229</v>
      </c>
      <c r="E112" s="13">
        <f>AVERAGE('Marks Term 1:Marks Term 4'!E112)</f>
        <v>1.5</v>
      </c>
      <c r="F112" s="13">
        <f>AVERAGE('Marks Term 1:Marks Term 4'!F112)</f>
        <v>1.75</v>
      </c>
      <c r="G112" s="13">
        <f>AVERAGE('Marks Term 1:Marks Term 4'!G112)</f>
        <v>5.25</v>
      </c>
      <c r="H112" s="13">
        <f>AVERAGE('Marks Term 1:Marks Term 4'!H112)</f>
        <v>7</v>
      </c>
      <c r="I112" s="13">
        <f>AVERAGE('Marks Term 1:Marks Term 4'!I112)</f>
        <v>15.5</v>
      </c>
      <c r="J112" s="7" t="str">
        <f>Calc!A112</f>
        <v>Fail</v>
      </c>
    </row>
    <row r="113" spans="1:10" x14ac:dyDescent="0.25">
      <c r="A113" s="4" t="s">
        <v>1222</v>
      </c>
      <c r="B113" t="s">
        <v>746</v>
      </c>
      <c r="C113" t="s">
        <v>48</v>
      </c>
      <c r="D113" t="s">
        <v>1227</v>
      </c>
      <c r="E113" s="13">
        <f>AVERAGE('Marks Term 1:Marks Term 4'!E113)</f>
        <v>4.25</v>
      </c>
      <c r="F113" s="13">
        <f>AVERAGE('Marks Term 1:Marks Term 4'!F113)</f>
        <v>3.75</v>
      </c>
      <c r="G113" s="13">
        <f>AVERAGE('Marks Term 1:Marks Term 4'!G113)</f>
        <v>13.5</v>
      </c>
      <c r="H113" s="13">
        <f>AVERAGE('Marks Term 1:Marks Term 4'!H113)</f>
        <v>23.5</v>
      </c>
      <c r="I113" s="13">
        <f>AVERAGE('Marks Term 1:Marks Term 4'!I113)</f>
        <v>45</v>
      </c>
      <c r="J113" s="7" t="str">
        <f>Calc!A113</f>
        <v>E</v>
      </c>
    </row>
    <row r="114" spans="1:10" x14ac:dyDescent="0.25">
      <c r="A114" s="4" t="s">
        <v>1053</v>
      </c>
      <c r="B114" t="s">
        <v>522</v>
      </c>
      <c r="C114" t="s">
        <v>734</v>
      </c>
      <c r="D114" t="s">
        <v>1226</v>
      </c>
      <c r="E114" s="13">
        <f>AVERAGE('Marks Term 1:Marks Term 4'!E114)</f>
        <v>7</v>
      </c>
      <c r="F114" s="13">
        <f>AVERAGE('Marks Term 1:Marks Term 4'!F114)</f>
        <v>7.5</v>
      </c>
      <c r="G114" s="13">
        <f>AVERAGE('Marks Term 1:Marks Term 4'!G114)</f>
        <v>20</v>
      </c>
      <c r="H114" s="13">
        <f>AVERAGE('Marks Term 1:Marks Term 4'!H114)</f>
        <v>36.25</v>
      </c>
      <c r="I114" s="13">
        <f>AVERAGE('Marks Term 1:Marks Term 4'!I114)</f>
        <v>70.75</v>
      </c>
      <c r="J114" s="7" t="str">
        <f>Calc!A114</f>
        <v>C</v>
      </c>
    </row>
    <row r="115" spans="1:10" x14ac:dyDescent="0.25">
      <c r="A115" s="4" t="s">
        <v>773</v>
      </c>
      <c r="B115" t="s">
        <v>39</v>
      </c>
      <c r="C115" t="s">
        <v>36</v>
      </c>
      <c r="D115" t="s">
        <v>1226</v>
      </c>
      <c r="E115" s="13">
        <f>AVERAGE('Marks Term 1:Marks Term 4'!E115)</f>
        <v>5.75</v>
      </c>
      <c r="F115" s="13">
        <f>AVERAGE('Marks Term 1:Marks Term 4'!F115)</f>
        <v>5.25</v>
      </c>
      <c r="G115" s="13">
        <f>AVERAGE('Marks Term 1:Marks Term 4'!G115)</f>
        <v>14.75</v>
      </c>
      <c r="H115" s="13">
        <f>AVERAGE('Marks Term 1:Marks Term 4'!H115)</f>
        <v>28.75</v>
      </c>
      <c r="I115" s="13">
        <f>AVERAGE('Marks Term 1:Marks Term 4'!I115)</f>
        <v>54.5</v>
      </c>
      <c r="J115" s="7" t="str">
        <f>Calc!A115</f>
        <v>E</v>
      </c>
    </row>
    <row r="116" spans="1:10" x14ac:dyDescent="0.25">
      <c r="A116" s="4" t="s">
        <v>1075</v>
      </c>
      <c r="B116" t="s">
        <v>47</v>
      </c>
      <c r="C116" t="s">
        <v>46</v>
      </c>
      <c r="D116" t="s">
        <v>1227</v>
      </c>
      <c r="E116" s="13">
        <f>AVERAGE('Marks Term 1:Marks Term 4'!E116)</f>
        <v>9.75</v>
      </c>
      <c r="F116" s="13">
        <f>AVERAGE('Marks Term 1:Marks Term 4'!F116)</f>
        <v>10</v>
      </c>
      <c r="G116" s="13">
        <f>AVERAGE('Marks Term 1:Marks Term 4'!G116)</f>
        <v>27</v>
      </c>
      <c r="H116" s="13">
        <f>AVERAGE('Marks Term 1:Marks Term 4'!H116)</f>
        <v>43.5</v>
      </c>
      <c r="I116" s="13">
        <f>AVERAGE('Marks Term 1:Marks Term 4'!I116)</f>
        <v>90.25</v>
      </c>
      <c r="J116" s="7" t="str">
        <f>Calc!A116</f>
        <v>A</v>
      </c>
    </row>
    <row r="117" spans="1:10" x14ac:dyDescent="0.25">
      <c r="A117" s="4" t="s">
        <v>872</v>
      </c>
      <c r="B117" t="s">
        <v>330</v>
      </c>
      <c r="C117" t="s">
        <v>327</v>
      </c>
      <c r="D117" t="s">
        <v>1226</v>
      </c>
      <c r="E117" s="13">
        <f>AVERAGE('Marks Term 1:Marks Term 4'!E117)</f>
        <v>6.75</v>
      </c>
      <c r="F117" s="13">
        <f>AVERAGE('Marks Term 1:Marks Term 4'!F117)</f>
        <v>6.5</v>
      </c>
      <c r="G117" s="13">
        <f>AVERAGE('Marks Term 1:Marks Term 4'!G117)</f>
        <v>20.25</v>
      </c>
      <c r="H117" s="13">
        <f>AVERAGE('Marks Term 1:Marks Term 4'!H117)</f>
        <v>32.25</v>
      </c>
      <c r="I117" s="13">
        <f>AVERAGE('Marks Term 1:Marks Term 4'!I117)</f>
        <v>65.75</v>
      </c>
      <c r="J117" s="7" t="str">
        <f>Calc!A117</f>
        <v>C</v>
      </c>
    </row>
    <row r="118" spans="1:10" x14ac:dyDescent="0.25">
      <c r="A118" s="4" t="s">
        <v>1028</v>
      </c>
      <c r="B118" t="s">
        <v>683</v>
      </c>
      <c r="C118" t="s">
        <v>46</v>
      </c>
      <c r="D118" t="s">
        <v>1229</v>
      </c>
      <c r="E118" s="13">
        <f>AVERAGE('Marks Term 1:Marks Term 4'!E118)</f>
        <v>4.25</v>
      </c>
      <c r="F118" s="13">
        <f>AVERAGE('Marks Term 1:Marks Term 4'!F118)</f>
        <v>3.75</v>
      </c>
      <c r="G118" s="13">
        <f>AVERAGE('Marks Term 1:Marks Term 4'!G118)</f>
        <v>13.25</v>
      </c>
      <c r="H118" s="13">
        <f>AVERAGE('Marks Term 1:Marks Term 4'!H118)</f>
        <v>22.5</v>
      </c>
      <c r="I118" s="13">
        <f>AVERAGE('Marks Term 1:Marks Term 4'!I118)</f>
        <v>43.75</v>
      </c>
      <c r="J118" s="7" t="str">
        <f>Calc!A118</f>
        <v>F</v>
      </c>
    </row>
    <row r="119" spans="1:10" x14ac:dyDescent="0.25">
      <c r="A119" s="4" t="s">
        <v>1031</v>
      </c>
      <c r="B119" t="s">
        <v>690</v>
      </c>
      <c r="C119" t="s">
        <v>46</v>
      </c>
      <c r="D119" t="s">
        <v>1228</v>
      </c>
      <c r="E119" s="13">
        <f>AVERAGE('Marks Term 1:Marks Term 4'!E119)</f>
        <v>5.75</v>
      </c>
      <c r="F119" s="13">
        <f>AVERAGE('Marks Term 1:Marks Term 4'!F119)</f>
        <v>5.75</v>
      </c>
      <c r="G119" s="13">
        <f>AVERAGE('Marks Term 1:Marks Term 4'!G119)</f>
        <v>16</v>
      </c>
      <c r="H119" s="13">
        <f>AVERAGE('Marks Term 1:Marks Term 4'!H119)</f>
        <v>22.5</v>
      </c>
      <c r="I119" s="13">
        <f>AVERAGE('Marks Term 1:Marks Term 4'!I119)</f>
        <v>50</v>
      </c>
      <c r="J119" s="7" t="str">
        <f>Calc!A119</f>
        <v>E</v>
      </c>
    </row>
    <row r="120" spans="1:10" x14ac:dyDescent="0.25">
      <c r="A120" s="4" t="s">
        <v>924</v>
      </c>
      <c r="B120" t="s">
        <v>441</v>
      </c>
      <c r="C120" t="s">
        <v>440</v>
      </c>
      <c r="D120" t="s">
        <v>1226</v>
      </c>
      <c r="E120" s="13">
        <f>AVERAGE('Marks Term 1:Marks Term 4'!E120)</f>
        <v>5.75</v>
      </c>
      <c r="F120" s="13">
        <f>AVERAGE('Marks Term 1:Marks Term 4'!F120)</f>
        <v>6</v>
      </c>
      <c r="G120" s="13">
        <f>AVERAGE('Marks Term 1:Marks Term 4'!G120)</f>
        <v>14.5</v>
      </c>
      <c r="H120" s="13">
        <f>AVERAGE('Marks Term 1:Marks Term 4'!H120)</f>
        <v>33.5</v>
      </c>
      <c r="I120" s="13">
        <f>AVERAGE('Marks Term 1:Marks Term 4'!I120)</f>
        <v>59.75</v>
      </c>
      <c r="J120" s="7" t="str">
        <f>Calc!A120</f>
        <v>D</v>
      </c>
    </row>
    <row r="121" spans="1:10" x14ac:dyDescent="0.25">
      <c r="A121" s="4" t="s">
        <v>886</v>
      </c>
      <c r="B121" t="s">
        <v>363</v>
      </c>
      <c r="C121" t="s">
        <v>360</v>
      </c>
      <c r="D121" t="s">
        <v>1229</v>
      </c>
      <c r="E121" s="13">
        <f>AVERAGE('Marks Term 1:Marks Term 4'!E121)</f>
        <v>9.75</v>
      </c>
      <c r="F121" s="13">
        <f>AVERAGE('Marks Term 1:Marks Term 4'!F121)</f>
        <v>8.5</v>
      </c>
      <c r="G121" s="13">
        <f>AVERAGE('Marks Term 1:Marks Term 4'!G121)</f>
        <v>27.75</v>
      </c>
      <c r="H121" s="13">
        <f>AVERAGE('Marks Term 1:Marks Term 4'!H121)</f>
        <v>47.75</v>
      </c>
      <c r="I121" s="13">
        <f>AVERAGE('Marks Term 1:Marks Term 4'!I121)</f>
        <v>93.75</v>
      </c>
      <c r="J121" s="7" t="str">
        <f>Calc!A121</f>
        <v>A</v>
      </c>
    </row>
    <row r="122" spans="1:10" x14ac:dyDescent="0.25">
      <c r="A122" s="4" t="s">
        <v>1177</v>
      </c>
      <c r="B122" t="s">
        <v>541</v>
      </c>
      <c r="C122" t="s">
        <v>540</v>
      </c>
      <c r="D122" t="s">
        <v>1227</v>
      </c>
      <c r="E122" s="13">
        <f>AVERAGE('Marks Term 1:Marks Term 4'!E122)</f>
        <v>4</v>
      </c>
      <c r="F122" s="13">
        <f>AVERAGE('Marks Term 1:Marks Term 4'!F122)</f>
        <v>5.5</v>
      </c>
      <c r="G122" s="13">
        <f>AVERAGE('Marks Term 1:Marks Term 4'!G122)</f>
        <v>13</v>
      </c>
      <c r="H122" s="13">
        <f>AVERAGE('Marks Term 1:Marks Term 4'!H122)</f>
        <v>19.75</v>
      </c>
      <c r="I122" s="13">
        <f>AVERAGE('Marks Term 1:Marks Term 4'!I122)</f>
        <v>42.25</v>
      </c>
      <c r="J122" s="7" t="str">
        <f>Calc!A122</f>
        <v>F</v>
      </c>
    </row>
    <row r="123" spans="1:10" x14ac:dyDescent="0.25">
      <c r="A123" s="4" t="s">
        <v>777</v>
      </c>
      <c r="B123" t="s">
        <v>53</v>
      </c>
      <c r="C123" t="s">
        <v>50</v>
      </c>
      <c r="D123" t="s">
        <v>1226</v>
      </c>
      <c r="E123" s="13">
        <f>AVERAGE('Marks Term 1:Marks Term 4'!E123)</f>
        <v>1.5</v>
      </c>
      <c r="F123" s="13">
        <f>AVERAGE('Marks Term 1:Marks Term 4'!F123)</f>
        <v>2.75</v>
      </c>
      <c r="G123" s="13">
        <f>AVERAGE('Marks Term 1:Marks Term 4'!G123)</f>
        <v>4.25</v>
      </c>
      <c r="H123" s="13">
        <f>AVERAGE('Marks Term 1:Marks Term 4'!H123)</f>
        <v>12.5</v>
      </c>
      <c r="I123" s="13">
        <f>AVERAGE('Marks Term 1:Marks Term 4'!I123)</f>
        <v>21</v>
      </c>
      <c r="J123" s="7" t="str">
        <f>Calc!A123</f>
        <v>Fail</v>
      </c>
    </row>
    <row r="124" spans="1:10" x14ac:dyDescent="0.25">
      <c r="A124" s="4" t="s">
        <v>926</v>
      </c>
      <c r="B124" t="s">
        <v>445</v>
      </c>
      <c r="C124" t="s">
        <v>444</v>
      </c>
      <c r="D124" t="s">
        <v>1228</v>
      </c>
      <c r="E124" s="13">
        <f>AVERAGE('Marks Term 1:Marks Term 4'!E124)</f>
        <v>8.25</v>
      </c>
      <c r="F124" s="13">
        <f>AVERAGE('Marks Term 1:Marks Term 4'!F124)</f>
        <v>8.5</v>
      </c>
      <c r="G124" s="13">
        <f>AVERAGE('Marks Term 1:Marks Term 4'!G124)</f>
        <v>25.5</v>
      </c>
      <c r="H124" s="13">
        <f>AVERAGE('Marks Term 1:Marks Term 4'!H124)</f>
        <v>38</v>
      </c>
      <c r="I124" s="13">
        <f>AVERAGE('Marks Term 1:Marks Term 4'!I124)</f>
        <v>80.25</v>
      </c>
      <c r="J124" s="7" t="str">
        <f>Calc!A124</f>
        <v>B</v>
      </c>
    </row>
    <row r="125" spans="1:10" x14ac:dyDescent="0.25">
      <c r="A125" s="4" t="s">
        <v>985</v>
      </c>
      <c r="B125" t="s">
        <v>592</v>
      </c>
      <c r="C125" t="s">
        <v>593</v>
      </c>
      <c r="D125" t="s">
        <v>1226</v>
      </c>
      <c r="E125" s="13">
        <f>AVERAGE('Marks Term 1:Marks Term 4'!E125)</f>
        <v>8</v>
      </c>
      <c r="F125" s="13">
        <f>AVERAGE('Marks Term 1:Marks Term 4'!F125)</f>
        <v>7.5</v>
      </c>
      <c r="G125" s="13">
        <f>AVERAGE('Marks Term 1:Marks Term 4'!G125)</f>
        <v>22</v>
      </c>
      <c r="H125" s="13">
        <f>AVERAGE('Marks Term 1:Marks Term 4'!H125)</f>
        <v>37.25</v>
      </c>
      <c r="I125" s="13">
        <f>AVERAGE('Marks Term 1:Marks Term 4'!I125)</f>
        <v>74.75</v>
      </c>
      <c r="J125" s="7" t="str">
        <f>Calc!A125</f>
        <v>C</v>
      </c>
    </row>
    <row r="126" spans="1:10" x14ac:dyDescent="0.25">
      <c r="A126" s="4" t="s">
        <v>1187</v>
      </c>
      <c r="B126" t="s">
        <v>575</v>
      </c>
      <c r="C126" t="s">
        <v>220</v>
      </c>
      <c r="D126" t="s">
        <v>1229</v>
      </c>
      <c r="E126" s="13">
        <f>AVERAGE('Marks Term 1:Marks Term 4'!E126)</f>
        <v>4.25</v>
      </c>
      <c r="F126" s="13">
        <f>AVERAGE('Marks Term 1:Marks Term 4'!F126)</f>
        <v>4.25</v>
      </c>
      <c r="G126" s="13">
        <f>AVERAGE('Marks Term 1:Marks Term 4'!G126)</f>
        <v>12.25</v>
      </c>
      <c r="H126" s="13">
        <f>AVERAGE('Marks Term 1:Marks Term 4'!H126)</f>
        <v>21</v>
      </c>
      <c r="I126" s="13">
        <f>AVERAGE('Marks Term 1:Marks Term 4'!I126)</f>
        <v>41.75</v>
      </c>
      <c r="J126" s="7" t="str">
        <f>Calc!A126</f>
        <v>F</v>
      </c>
    </row>
    <row r="127" spans="1:10" x14ac:dyDescent="0.25">
      <c r="A127" s="4" t="s">
        <v>797</v>
      </c>
      <c r="B127" t="s">
        <v>124</v>
      </c>
      <c r="C127" t="s">
        <v>122</v>
      </c>
      <c r="D127" t="s">
        <v>1226</v>
      </c>
      <c r="E127" s="13">
        <f>AVERAGE('Marks Term 1:Marks Term 4'!E127)</f>
        <v>8.75</v>
      </c>
      <c r="F127" s="13">
        <f>AVERAGE('Marks Term 1:Marks Term 4'!F127)</f>
        <v>7.75</v>
      </c>
      <c r="G127" s="13">
        <f>AVERAGE('Marks Term 1:Marks Term 4'!G127)</f>
        <v>26</v>
      </c>
      <c r="H127" s="13">
        <f>AVERAGE('Marks Term 1:Marks Term 4'!H127)</f>
        <v>45.5</v>
      </c>
      <c r="I127" s="13">
        <f>AVERAGE('Marks Term 1:Marks Term 4'!I127)</f>
        <v>88</v>
      </c>
      <c r="J127" s="7" t="str">
        <f>Calc!A127</f>
        <v>A</v>
      </c>
    </row>
    <row r="128" spans="1:10" x14ac:dyDescent="0.25">
      <c r="A128" s="4" t="s">
        <v>898</v>
      </c>
      <c r="B128" t="s">
        <v>391</v>
      </c>
      <c r="C128" t="s">
        <v>390</v>
      </c>
      <c r="D128" t="s">
        <v>1229</v>
      </c>
      <c r="E128" s="13">
        <f>AVERAGE('Marks Term 1:Marks Term 4'!E128)</f>
        <v>3.5</v>
      </c>
      <c r="F128" s="13">
        <f>AVERAGE('Marks Term 1:Marks Term 4'!F128)</f>
        <v>3.75</v>
      </c>
      <c r="G128" s="13">
        <f>AVERAGE('Marks Term 1:Marks Term 4'!G128)</f>
        <v>10.5</v>
      </c>
      <c r="H128" s="13">
        <f>AVERAGE('Marks Term 1:Marks Term 4'!H128)</f>
        <v>18.75</v>
      </c>
      <c r="I128" s="13">
        <f>AVERAGE('Marks Term 1:Marks Term 4'!I128)</f>
        <v>36.5</v>
      </c>
      <c r="J128" s="7" t="str">
        <f>Calc!A128</f>
        <v>F</v>
      </c>
    </row>
    <row r="129" spans="1:10" x14ac:dyDescent="0.25">
      <c r="A129" s="4" t="s">
        <v>941</v>
      </c>
      <c r="B129" t="s">
        <v>1</v>
      </c>
      <c r="C129" t="s">
        <v>476</v>
      </c>
      <c r="D129" t="s">
        <v>1226</v>
      </c>
      <c r="E129" s="13">
        <f>AVERAGE('Marks Term 1:Marks Term 4'!E129)</f>
        <v>3.25</v>
      </c>
      <c r="F129" s="13">
        <f>AVERAGE('Marks Term 1:Marks Term 4'!F129)</f>
        <v>3.75</v>
      </c>
      <c r="G129" s="13">
        <f>AVERAGE('Marks Term 1:Marks Term 4'!G129)</f>
        <v>9.5</v>
      </c>
      <c r="H129" s="13">
        <f>AVERAGE('Marks Term 1:Marks Term 4'!H129)</f>
        <v>18.25</v>
      </c>
      <c r="I129" s="13">
        <f>AVERAGE('Marks Term 1:Marks Term 4'!I129)</f>
        <v>34.75</v>
      </c>
      <c r="J129" s="7" t="str">
        <f>Calc!A129</f>
        <v>Fail</v>
      </c>
    </row>
    <row r="130" spans="1:10" x14ac:dyDescent="0.25">
      <c r="A130" s="4" t="s">
        <v>813</v>
      </c>
      <c r="B130" t="s">
        <v>170</v>
      </c>
      <c r="C130" t="s">
        <v>153</v>
      </c>
      <c r="D130" t="s">
        <v>1229</v>
      </c>
      <c r="E130" s="13">
        <f>AVERAGE('Marks Term 1:Marks Term 4'!E130)</f>
        <v>5</v>
      </c>
      <c r="F130" s="13">
        <f>AVERAGE('Marks Term 1:Marks Term 4'!F130)</f>
        <v>6</v>
      </c>
      <c r="G130" s="13">
        <f>AVERAGE('Marks Term 1:Marks Term 4'!G130)</f>
        <v>16.5</v>
      </c>
      <c r="H130" s="13">
        <f>AVERAGE('Marks Term 1:Marks Term 4'!H130)</f>
        <v>25.75</v>
      </c>
      <c r="I130" s="13">
        <f>AVERAGE('Marks Term 1:Marks Term 4'!I130)</f>
        <v>53.25</v>
      </c>
      <c r="J130" s="7" t="str">
        <f>Calc!A130</f>
        <v>E</v>
      </c>
    </row>
    <row r="131" spans="1:10" x14ac:dyDescent="0.25">
      <c r="A131" s="4" t="s">
        <v>980</v>
      </c>
      <c r="B131" t="s">
        <v>583</v>
      </c>
      <c r="C131" t="s">
        <v>582</v>
      </c>
      <c r="D131" t="s">
        <v>1227</v>
      </c>
      <c r="E131" s="13">
        <f>AVERAGE('Marks Term 1:Marks Term 4'!E131)</f>
        <v>3.75</v>
      </c>
      <c r="F131" s="13">
        <f>AVERAGE('Marks Term 1:Marks Term 4'!F131)</f>
        <v>3.5</v>
      </c>
      <c r="G131" s="13">
        <f>AVERAGE('Marks Term 1:Marks Term 4'!G131)</f>
        <v>8.75</v>
      </c>
      <c r="H131" s="13">
        <f>AVERAGE('Marks Term 1:Marks Term 4'!H131)</f>
        <v>19.5</v>
      </c>
      <c r="I131" s="13">
        <f>AVERAGE('Marks Term 1:Marks Term 4'!I131)</f>
        <v>35.5</v>
      </c>
      <c r="J131" s="7" t="str">
        <f>Calc!A131</f>
        <v>F</v>
      </c>
    </row>
    <row r="132" spans="1:10" x14ac:dyDescent="0.25">
      <c r="A132" s="4" t="s">
        <v>1176</v>
      </c>
      <c r="B132" t="s">
        <v>539</v>
      </c>
      <c r="C132" t="s">
        <v>538</v>
      </c>
      <c r="D132" t="s">
        <v>1228</v>
      </c>
      <c r="E132" s="13">
        <f>AVERAGE('Marks Term 1:Marks Term 4'!E132)</f>
        <v>6</v>
      </c>
      <c r="F132" s="13">
        <f>AVERAGE('Marks Term 1:Marks Term 4'!F132)</f>
        <v>6</v>
      </c>
      <c r="G132" s="13">
        <f>AVERAGE('Marks Term 1:Marks Term 4'!G132)</f>
        <v>17</v>
      </c>
      <c r="H132" s="13">
        <f>AVERAGE('Marks Term 1:Marks Term 4'!H132)</f>
        <v>32.25</v>
      </c>
      <c r="I132" s="13">
        <f>AVERAGE('Marks Term 1:Marks Term 4'!I132)</f>
        <v>61.25</v>
      </c>
      <c r="J132" s="7" t="str">
        <f>Calc!A132</f>
        <v>D</v>
      </c>
    </row>
    <row r="133" spans="1:10" x14ac:dyDescent="0.25">
      <c r="A133" s="4" t="s">
        <v>823</v>
      </c>
      <c r="B133" t="s">
        <v>193</v>
      </c>
      <c r="C133" t="s">
        <v>190</v>
      </c>
      <c r="D133" t="s">
        <v>1227</v>
      </c>
      <c r="E133" s="13">
        <f>AVERAGE('Marks Term 1:Marks Term 4'!E133)</f>
        <v>9.5</v>
      </c>
      <c r="F133" s="13">
        <f>AVERAGE('Marks Term 1:Marks Term 4'!F133)</f>
        <v>9</v>
      </c>
      <c r="G133" s="13">
        <f>AVERAGE('Marks Term 1:Marks Term 4'!G133)</f>
        <v>26</v>
      </c>
      <c r="H133" s="13">
        <f>AVERAGE('Marks Term 1:Marks Term 4'!H133)</f>
        <v>43.75</v>
      </c>
      <c r="I133" s="13">
        <f>AVERAGE('Marks Term 1:Marks Term 4'!I133)</f>
        <v>88.25</v>
      </c>
      <c r="J133" s="7" t="str">
        <f>Calc!A133</f>
        <v>A</v>
      </c>
    </row>
    <row r="134" spans="1:10" x14ac:dyDescent="0.25">
      <c r="A134" s="4" t="s">
        <v>1024</v>
      </c>
      <c r="B134" t="s">
        <v>676</v>
      </c>
      <c r="C134" t="s">
        <v>677</v>
      </c>
      <c r="D134" t="s">
        <v>1228</v>
      </c>
      <c r="E134" s="13">
        <f>AVERAGE('Marks Term 1:Marks Term 4'!E134)</f>
        <v>9.5</v>
      </c>
      <c r="F134" s="13">
        <f>AVERAGE('Marks Term 1:Marks Term 4'!F134)</f>
        <v>10</v>
      </c>
      <c r="G134" s="13">
        <f>AVERAGE('Marks Term 1:Marks Term 4'!G134)</f>
        <v>27</v>
      </c>
      <c r="H134" s="13">
        <f>AVERAGE('Marks Term 1:Marks Term 4'!H134)</f>
        <v>42.5</v>
      </c>
      <c r="I134" s="13">
        <f>AVERAGE('Marks Term 1:Marks Term 4'!I134)</f>
        <v>89</v>
      </c>
      <c r="J134" s="7" t="str">
        <f>Calc!A134</f>
        <v>A</v>
      </c>
    </row>
    <row r="135" spans="1:10" x14ac:dyDescent="0.25">
      <c r="A135" s="4" t="s">
        <v>766</v>
      </c>
      <c r="B135" t="s">
        <v>22</v>
      </c>
      <c r="C135" t="s">
        <v>19</v>
      </c>
      <c r="D135" t="s">
        <v>1228</v>
      </c>
      <c r="E135" s="13">
        <f>AVERAGE('Marks Term 1:Marks Term 4'!E135)</f>
        <v>9</v>
      </c>
      <c r="F135" s="13">
        <f>AVERAGE('Marks Term 1:Marks Term 4'!F135)</f>
        <v>8.75</v>
      </c>
      <c r="G135" s="13">
        <f>AVERAGE('Marks Term 1:Marks Term 4'!G135)</f>
        <v>26.25</v>
      </c>
      <c r="H135" s="13">
        <f>AVERAGE('Marks Term 1:Marks Term 4'!H135)</f>
        <v>45.5</v>
      </c>
      <c r="I135" s="13">
        <f>AVERAGE('Marks Term 1:Marks Term 4'!I135)</f>
        <v>89.5</v>
      </c>
      <c r="J135" s="7" t="str">
        <f>Calc!A135</f>
        <v>A</v>
      </c>
    </row>
    <row r="136" spans="1:10" x14ac:dyDescent="0.25">
      <c r="A136" s="4" t="s">
        <v>853</v>
      </c>
      <c r="B136" t="s">
        <v>276</v>
      </c>
      <c r="C136" t="s">
        <v>273</v>
      </c>
      <c r="D136" t="s">
        <v>1228</v>
      </c>
      <c r="E136" s="13">
        <f>AVERAGE('Marks Term 1:Marks Term 4'!E136)</f>
        <v>6</v>
      </c>
      <c r="F136" s="13">
        <f>AVERAGE('Marks Term 1:Marks Term 4'!F136)</f>
        <v>6.5</v>
      </c>
      <c r="G136" s="13">
        <f>AVERAGE('Marks Term 1:Marks Term 4'!G136)</f>
        <v>18.25</v>
      </c>
      <c r="H136" s="13">
        <f>AVERAGE('Marks Term 1:Marks Term 4'!H136)</f>
        <v>26.25</v>
      </c>
      <c r="I136" s="13">
        <f>AVERAGE('Marks Term 1:Marks Term 4'!I136)</f>
        <v>57</v>
      </c>
      <c r="J136" s="7" t="str">
        <f>Calc!A136</f>
        <v>D</v>
      </c>
    </row>
    <row r="137" spans="1:10" x14ac:dyDescent="0.25">
      <c r="A137" s="4" t="s">
        <v>1157</v>
      </c>
      <c r="B137" t="s">
        <v>203</v>
      </c>
      <c r="C137" t="s">
        <v>427</v>
      </c>
      <c r="D137" t="s">
        <v>1229</v>
      </c>
      <c r="E137" s="13">
        <f>AVERAGE('Marks Term 1:Marks Term 4'!E137)</f>
        <v>8.5</v>
      </c>
      <c r="F137" s="13">
        <f>AVERAGE('Marks Term 1:Marks Term 4'!F137)</f>
        <v>8.25</v>
      </c>
      <c r="G137" s="13">
        <f>AVERAGE('Marks Term 1:Marks Term 4'!G137)</f>
        <v>25.5</v>
      </c>
      <c r="H137" s="13">
        <f>AVERAGE('Marks Term 1:Marks Term 4'!H137)</f>
        <v>43.75</v>
      </c>
      <c r="I137" s="13">
        <f>AVERAGE('Marks Term 1:Marks Term 4'!I137)</f>
        <v>86</v>
      </c>
      <c r="J137" s="7" t="str">
        <f>Calc!A137</f>
        <v>A</v>
      </c>
    </row>
    <row r="138" spans="1:10" x14ac:dyDescent="0.25">
      <c r="A138" s="4" t="s">
        <v>767</v>
      </c>
      <c r="B138" t="s">
        <v>22</v>
      </c>
      <c r="C138" t="s">
        <v>21</v>
      </c>
      <c r="D138" t="s">
        <v>1227</v>
      </c>
      <c r="E138" s="13">
        <f>AVERAGE('Marks Term 1:Marks Term 4'!E138)</f>
        <v>8.5</v>
      </c>
      <c r="F138" s="13">
        <f>AVERAGE('Marks Term 1:Marks Term 4'!F138)</f>
        <v>9.25</v>
      </c>
      <c r="G138" s="13">
        <f>AVERAGE('Marks Term 1:Marks Term 4'!G138)</f>
        <v>24.25</v>
      </c>
      <c r="H138" s="13">
        <f>AVERAGE('Marks Term 1:Marks Term 4'!H138)</f>
        <v>42.75</v>
      </c>
      <c r="I138" s="13">
        <f>AVERAGE('Marks Term 1:Marks Term 4'!I138)</f>
        <v>84.75</v>
      </c>
      <c r="J138" s="7" t="str">
        <f>Calc!A138</f>
        <v>B</v>
      </c>
    </row>
    <row r="139" spans="1:10" x14ac:dyDescent="0.25">
      <c r="A139" s="4" t="s">
        <v>782</v>
      </c>
      <c r="B139" t="s">
        <v>72</v>
      </c>
      <c r="C139" t="s">
        <v>69</v>
      </c>
      <c r="D139" t="s">
        <v>1228</v>
      </c>
      <c r="E139" s="13">
        <f>AVERAGE('Marks Term 1:Marks Term 4'!E139)</f>
        <v>8.25</v>
      </c>
      <c r="F139" s="13">
        <f>AVERAGE('Marks Term 1:Marks Term 4'!F139)</f>
        <v>6.5</v>
      </c>
      <c r="G139" s="13">
        <f>AVERAGE('Marks Term 1:Marks Term 4'!G139)</f>
        <v>25.25</v>
      </c>
      <c r="H139" s="13">
        <f>AVERAGE('Marks Term 1:Marks Term 4'!H139)</f>
        <v>40</v>
      </c>
      <c r="I139" s="13">
        <f>AVERAGE('Marks Term 1:Marks Term 4'!I139)</f>
        <v>80</v>
      </c>
      <c r="J139" s="7" t="str">
        <f>Calc!A139</f>
        <v>B</v>
      </c>
    </row>
    <row r="140" spans="1:10" x14ac:dyDescent="0.25">
      <c r="A140" s="4" t="s">
        <v>1172</v>
      </c>
      <c r="B140" t="s">
        <v>500</v>
      </c>
      <c r="C140" t="s">
        <v>499</v>
      </c>
      <c r="D140" t="s">
        <v>1229</v>
      </c>
      <c r="E140" s="13">
        <f>AVERAGE('Marks Term 1:Marks Term 4'!E140)</f>
        <v>6.5</v>
      </c>
      <c r="F140" s="13">
        <f>AVERAGE('Marks Term 1:Marks Term 4'!F140)</f>
        <v>7.5</v>
      </c>
      <c r="G140" s="13">
        <f>AVERAGE('Marks Term 1:Marks Term 4'!G140)</f>
        <v>20.5</v>
      </c>
      <c r="H140" s="13">
        <f>AVERAGE('Marks Term 1:Marks Term 4'!H140)</f>
        <v>32.75</v>
      </c>
      <c r="I140" s="13">
        <f>AVERAGE('Marks Term 1:Marks Term 4'!I140)</f>
        <v>67.25</v>
      </c>
      <c r="J140" s="7" t="str">
        <f>Calc!A140</f>
        <v>C</v>
      </c>
    </row>
    <row r="141" spans="1:10" x14ac:dyDescent="0.25">
      <c r="A141" s="4" t="s">
        <v>1185</v>
      </c>
      <c r="B141" t="s">
        <v>567</v>
      </c>
      <c r="C141" t="s">
        <v>499</v>
      </c>
      <c r="D141" t="s">
        <v>1227</v>
      </c>
      <c r="E141" s="13">
        <f>AVERAGE('Marks Term 1:Marks Term 4'!E141)</f>
        <v>7.5</v>
      </c>
      <c r="F141" s="13">
        <f>AVERAGE('Marks Term 1:Marks Term 4'!F141)</f>
        <v>7.75</v>
      </c>
      <c r="G141" s="13">
        <f>AVERAGE('Marks Term 1:Marks Term 4'!G141)</f>
        <v>23</v>
      </c>
      <c r="H141" s="13">
        <f>AVERAGE('Marks Term 1:Marks Term 4'!H141)</f>
        <v>35.5</v>
      </c>
      <c r="I141" s="13">
        <f>AVERAGE('Marks Term 1:Marks Term 4'!I141)</f>
        <v>73.75</v>
      </c>
      <c r="J141" s="7" t="str">
        <f>Calc!A141</f>
        <v>C</v>
      </c>
    </row>
    <row r="142" spans="1:10" x14ac:dyDescent="0.25">
      <c r="A142" s="4" t="s">
        <v>1206</v>
      </c>
      <c r="B142" t="s">
        <v>666</v>
      </c>
      <c r="C142" t="s">
        <v>667</v>
      </c>
      <c r="D142" t="s">
        <v>1228</v>
      </c>
      <c r="E142" s="13">
        <f>AVERAGE('Marks Term 1:Marks Term 4'!E142)</f>
        <v>2.75</v>
      </c>
      <c r="F142" s="13">
        <f>AVERAGE('Marks Term 1:Marks Term 4'!F142)</f>
        <v>2.75</v>
      </c>
      <c r="G142" s="13">
        <f>AVERAGE('Marks Term 1:Marks Term 4'!G142)</f>
        <v>6.75</v>
      </c>
      <c r="H142" s="13">
        <f>AVERAGE('Marks Term 1:Marks Term 4'!H142)</f>
        <v>11</v>
      </c>
      <c r="I142" s="13">
        <f>AVERAGE('Marks Term 1:Marks Term 4'!I142)</f>
        <v>23.25</v>
      </c>
      <c r="J142" s="7" t="str">
        <f>Calc!A142</f>
        <v>Fail</v>
      </c>
    </row>
    <row r="143" spans="1:10" x14ac:dyDescent="0.25">
      <c r="A143" s="4" t="s">
        <v>769</v>
      </c>
      <c r="B143" t="s">
        <v>29</v>
      </c>
      <c r="C143" t="s">
        <v>26</v>
      </c>
      <c r="D143" t="s">
        <v>1226</v>
      </c>
      <c r="E143" s="13">
        <f>AVERAGE('Marks Term 1:Marks Term 4'!E143)</f>
        <v>5.75</v>
      </c>
      <c r="F143" s="13">
        <f>AVERAGE('Marks Term 1:Marks Term 4'!F143)</f>
        <v>6</v>
      </c>
      <c r="G143" s="13">
        <f>AVERAGE('Marks Term 1:Marks Term 4'!G143)</f>
        <v>16.75</v>
      </c>
      <c r="H143" s="13">
        <f>AVERAGE('Marks Term 1:Marks Term 4'!H143)</f>
        <v>23</v>
      </c>
      <c r="I143" s="13">
        <f>AVERAGE('Marks Term 1:Marks Term 4'!I143)</f>
        <v>51.5</v>
      </c>
      <c r="J143" s="7" t="str">
        <f>Calc!A143</f>
        <v>E</v>
      </c>
    </row>
    <row r="144" spans="1:10" x14ac:dyDescent="0.25">
      <c r="A144" s="4" t="s">
        <v>816</v>
      </c>
      <c r="B144" t="s">
        <v>177</v>
      </c>
      <c r="C144" t="s">
        <v>26</v>
      </c>
      <c r="D144" t="s">
        <v>1229</v>
      </c>
      <c r="E144" s="13">
        <f>AVERAGE('Marks Term 1:Marks Term 4'!E144)</f>
        <v>9</v>
      </c>
      <c r="F144" s="13">
        <f>AVERAGE('Marks Term 1:Marks Term 4'!F144)</f>
        <v>8.75</v>
      </c>
      <c r="G144" s="13">
        <f>AVERAGE('Marks Term 1:Marks Term 4'!G144)</f>
        <v>25</v>
      </c>
      <c r="H144" s="13">
        <f>AVERAGE('Marks Term 1:Marks Term 4'!H144)</f>
        <v>45.25</v>
      </c>
      <c r="I144" s="13">
        <f>AVERAGE('Marks Term 1:Marks Term 4'!I144)</f>
        <v>88</v>
      </c>
      <c r="J144" s="7" t="str">
        <f>Calc!A144</f>
        <v>A</v>
      </c>
    </row>
    <row r="145" spans="1:10" x14ac:dyDescent="0.25">
      <c r="A145" s="4" t="s">
        <v>1151</v>
      </c>
      <c r="B145" t="s">
        <v>385</v>
      </c>
      <c r="C145" t="s">
        <v>26</v>
      </c>
      <c r="D145" t="s">
        <v>1228</v>
      </c>
      <c r="E145" s="13">
        <f>AVERAGE('Marks Term 1:Marks Term 4'!E145)</f>
        <v>9.5</v>
      </c>
      <c r="F145" s="13">
        <f>AVERAGE('Marks Term 1:Marks Term 4'!F145)</f>
        <v>9</v>
      </c>
      <c r="G145" s="13">
        <f>AVERAGE('Marks Term 1:Marks Term 4'!G145)</f>
        <v>29.25</v>
      </c>
      <c r="H145" s="13">
        <f>AVERAGE('Marks Term 1:Marks Term 4'!H145)</f>
        <v>43</v>
      </c>
      <c r="I145" s="13">
        <f>AVERAGE('Marks Term 1:Marks Term 4'!I145)</f>
        <v>90.75</v>
      </c>
      <c r="J145" s="7" t="str">
        <f>Calc!A145</f>
        <v>A</v>
      </c>
    </row>
    <row r="146" spans="1:10" x14ac:dyDescent="0.25">
      <c r="A146" s="4" t="s">
        <v>1159</v>
      </c>
      <c r="B146" t="s">
        <v>436</v>
      </c>
      <c r="C146" t="s">
        <v>26</v>
      </c>
      <c r="D146" t="s">
        <v>1229</v>
      </c>
      <c r="E146" s="13">
        <f>AVERAGE('Marks Term 1:Marks Term 4'!E146)</f>
        <v>6.5</v>
      </c>
      <c r="F146" s="13">
        <f>AVERAGE('Marks Term 1:Marks Term 4'!F146)</f>
        <v>6.25</v>
      </c>
      <c r="G146" s="13">
        <f>AVERAGE('Marks Term 1:Marks Term 4'!G146)</f>
        <v>20.25</v>
      </c>
      <c r="H146" s="13">
        <f>AVERAGE('Marks Term 1:Marks Term 4'!H146)</f>
        <v>31.5</v>
      </c>
      <c r="I146" s="13">
        <f>AVERAGE('Marks Term 1:Marks Term 4'!I146)</f>
        <v>64.5</v>
      </c>
      <c r="J146" s="7" t="str">
        <f>Calc!A146</f>
        <v>D</v>
      </c>
    </row>
    <row r="147" spans="1:10" x14ac:dyDescent="0.25">
      <c r="A147" s="4" t="s">
        <v>1020</v>
      </c>
      <c r="B147" t="s">
        <v>669</v>
      </c>
      <c r="C147" t="s">
        <v>26</v>
      </c>
      <c r="D147" t="s">
        <v>1229</v>
      </c>
      <c r="E147" s="13">
        <f>AVERAGE('Marks Term 1:Marks Term 4'!E147)</f>
        <v>4.75</v>
      </c>
      <c r="F147" s="13">
        <f>AVERAGE('Marks Term 1:Marks Term 4'!F147)</f>
        <v>4.5</v>
      </c>
      <c r="G147" s="13">
        <f>AVERAGE('Marks Term 1:Marks Term 4'!G147)</f>
        <v>13.75</v>
      </c>
      <c r="H147" s="13">
        <f>AVERAGE('Marks Term 1:Marks Term 4'!H147)</f>
        <v>22.75</v>
      </c>
      <c r="I147" s="13">
        <f>AVERAGE('Marks Term 1:Marks Term 4'!I147)</f>
        <v>45.75</v>
      </c>
      <c r="J147" s="7" t="str">
        <f>Calc!A147</f>
        <v>E</v>
      </c>
    </row>
    <row r="148" spans="1:10" x14ac:dyDescent="0.25">
      <c r="A148" s="4" t="s">
        <v>1046</v>
      </c>
      <c r="B148" t="s">
        <v>714</v>
      </c>
      <c r="C148" t="s">
        <v>715</v>
      </c>
      <c r="D148" t="s">
        <v>1226</v>
      </c>
      <c r="E148" s="13">
        <f>AVERAGE('Marks Term 1:Marks Term 4'!E148)</f>
        <v>6.75</v>
      </c>
      <c r="F148" s="13">
        <f>AVERAGE('Marks Term 1:Marks Term 4'!F148)</f>
        <v>6.75</v>
      </c>
      <c r="G148" s="13">
        <f>AVERAGE('Marks Term 1:Marks Term 4'!G148)</f>
        <v>22.25</v>
      </c>
      <c r="H148" s="13">
        <f>AVERAGE('Marks Term 1:Marks Term 4'!H148)</f>
        <v>34.25</v>
      </c>
      <c r="I148" s="13">
        <f>AVERAGE('Marks Term 1:Marks Term 4'!I148)</f>
        <v>70</v>
      </c>
      <c r="J148" s="7" t="str">
        <f>Calc!A148</f>
        <v>C</v>
      </c>
    </row>
    <row r="149" spans="1:10" x14ac:dyDescent="0.25">
      <c r="A149" s="4" t="s">
        <v>1218</v>
      </c>
      <c r="B149" t="s">
        <v>727</v>
      </c>
      <c r="C149" t="s">
        <v>728</v>
      </c>
      <c r="D149" t="s">
        <v>1226</v>
      </c>
      <c r="E149" s="13">
        <f>AVERAGE('Marks Term 1:Marks Term 4'!E149)</f>
        <v>8</v>
      </c>
      <c r="F149" s="13">
        <f>AVERAGE('Marks Term 1:Marks Term 4'!F149)</f>
        <v>7.5</v>
      </c>
      <c r="G149" s="13">
        <f>AVERAGE('Marks Term 1:Marks Term 4'!G149)</f>
        <v>23.75</v>
      </c>
      <c r="H149" s="13">
        <f>AVERAGE('Marks Term 1:Marks Term 4'!H149)</f>
        <v>44.75</v>
      </c>
      <c r="I149" s="13">
        <f>AVERAGE('Marks Term 1:Marks Term 4'!I149)</f>
        <v>84</v>
      </c>
      <c r="J149" s="7" t="str">
        <f>Calc!A149</f>
        <v>B</v>
      </c>
    </row>
    <row r="150" spans="1:10" x14ac:dyDescent="0.25">
      <c r="A150" s="4" t="s">
        <v>794</v>
      </c>
      <c r="B150" t="s">
        <v>118</v>
      </c>
      <c r="C150" t="s">
        <v>116</v>
      </c>
      <c r="D150" t="s">
        <v>1228</v>
      </c>
      <c r="E150" s="13">
        <f>AVERAGE('Marks Term 1:Marks Term 4'!E150)</f>
        <v>6.25</v>
      </c>
      <c r="F150" s="13">
        <f>AVERAGE('Marks Term 1:Marks Term 4'!F150)</f>
        <v>6.25</v>
      </c>
      <c r="G150" s="13">
        <f>AVERAGE('Marks Term 1:Marks Term 4'!G150)</f>
        <v>19.25</v>
      </c>
      <c r="H150" s="13">
        <f>AVERAGE('Marks Term 1:Marks Term 4'!H150)</f>
        <v>32.5</v>
      </c>
      <c r="I150" s="13">
        <f>AVERAGE('Marks Term 1:Marks Term 4'!I150)</f>
        <v>64.25</v>
      </c>
      <c r="J150" s="7" t="str">
        <f>Calc!A150</f>
        <v>D</v>
      </c>
    </row>
    <row r="151" spans="1:10" x14ac:dyDescent="0.25">
      <c r="A151" s="4" t="s">
        <v>1136</v>
      </c>
      <c r="B151" t="s">
        <v>305</v>
      </c>
      <c r="C151" t="s">
        <v>303</v>
      </c>
      <c r="D151" t="s">
        <v>1228</v>
      </c>
      <c r="E151" s="13">
        <f>AVERAGE('Marks Term 1:Marks Term 4'!E151)</f>
        <v>8.5</v>
      </c>
      <c r="F151" s="13">
        <f>AVERAGE('Marks Term 1:Marks Term 4'!F151)</f>
        <v>7.75</v>
      </c>
      <c r="G151" s="13">
        <f>AVERAGE('Marks Term 1:Marks Term 4'!G151)</f>
        <v>24.5</v>
      </c>
      <c r="H151" s="13">
        <f>AVERAGE('Marks Term 1:Marks Term 4'!H151)</f>
        <v>44.75</v>
      </c>
      <c r="I151" s="13">
        <f>AVERAGE('Marks Term 1:Marks Term 4'!I151)</f>
        <v>85.5</v>
      </c>
      <c r="J151" s="7" t="str">
        <f>Calc!A151</f>
        <v>A</v>
      </c>
    </row>
    <row r="152" spans="1:10" x14ac:dyDescent="0.25">
      <c r="A152" s="4" t="s">
        <v>855</v>
      </c>
      <c r="B152" t="s">
        <v>279</v>
      </c>
      <c r="C152" t="s">
        <v>277</v>
      </c>
      <c r="D152" t="s">
        <v>1229</v>
      </c>
      <c r="E152" s="13">
        <f>AVERAGE('Marks Term 1:Marks Term 4'!E152)</f>
        <v>6</v>
      </c>
      <c r="F152" s="13">
        <f>AVERAGE('Marks Term 1:Marks Term 4'!F152)</f>
        <v>6</v>
      </c>
      <c r="G152" s="13">
        <f>AVERAGE('Marks Term 1:Marks Term 4'!G152)</f>
        <v>18</v>
      </c>
      <c r="H152" s="13">
        <f>AVERAGE('Marks Term 1:Marks Term 4'!H152)</f>
        <v>27.75</v>
      </c>
      <c r="I152" s="13">
        <f>AVERAGE('Marks Term 1:Marks Term 4'!I152)</f>
        <v>57.75</v>
      </c>
      <c r="J152" s="7" t="str">
        <f>Calc!A152</f>
        <v>D</v>
      </c>
    </row>
    <row r="153" spans="1:10" x14ac:dyDescent="0.25">
      <c r="A153" s="4" t="s">
        <v>815</v>
      </c>
      <c r="B153" t="s">
        <v>176</v>
      </c>
      <c r="C153" t="s">
        <v>174</v>
      </c>
      <c r="D153" t="s">
        <v>1226</v>
      </c>
      <c r="E153" s="13">
        <f>AVERAGE('Marks Term 1:Marks Term 4'!E153)</f>
        <v>5.75</v>
      </c>
      <c r="F153" s="13">
        <f>AVERAGE('Marks Term 1:Marks Term 4'!F153)</f>
        <v>5</v>
      </c>
      <c r="G153" s="13">
        <f>AVERAGE('Marks Term 1:Marks Term 4'!G153)</f>
        <v>16.5</v>
      </c>
      <c r="H153" s="13">
        <f>AVERAGE('Marks Term 1:Marks Term 4'!H153)</f>
        <v>26</v>
      </c>
      <c r="I153" s="13">
        <f>AVERAGE('Marks Term 1:Marks Term 4'!I153)</f>
        <v>53.25</v>
      </c>
      <c r="J153" s="7" t="str">
        <f>Calc!A153</f>
        <v>E</v>
      </c>
    </row>
    <row r="154" spans="1:10" x14ac:dyDescent="0.25">
      <c r="A154" s="4" t="s">
        <v>1147</v>
      </c>
      <c r="B154" t="s">
        <v>350</v>
      </c>
      <c r="C154" t="s">
        <v>174</v>
      </c>
      <c r="D154" t="s">
        <v>1228</v>
      </c>
      <c r="E154" s="13">
        <f>AVERAGE('Marks Term 1:Marks Term 4'!E154)</f>
        <v>7</v>
      </c>
      <c r="F154" s="13">
        <f>AVERAGE('Marks Term 1:Marks Term 4'!F154)</f>
        <v>6.25</v>
      </c>
      <c r="G154" s="13">
        <f>AVERAGE('Marks Term 1:Marks Term 4'!G154)</f>
        <v>23</v>
      </c>
      <c r="H154" s="13">
        <f>AVERAGE('Marks Term 1:Marks Term 4'!H154)</f>
        <v>41.5</v>
      </c>
      <c r="I154" s="13">
        <f>AVERAGE('Marks Term 1:Marks Term 4'!I154)</f>
        <v>77.75</v>
      </c>
      <c r="J154" s="7" t="str">
        <f>Calc!A154</f>
        <v>B</v>
      </c>
    </row>
    <row r="155" spans="1:10" x14ac:dyDescent="0.25">
      <c r="A155" s="4" t="s">
        <v>1004</v>
      </c>
      <c r="B155" t="s">
        <v>638</v>
      </c>
      <c r="C155" t="s">
        <v>639</v>
      </c>
      <c r="D155" t="s">
        <v>1227</v>
      </c>
      <c r="E155" s="13">
        <f>AVERAGE('Marks Term 1:Marks Term 4'!E155)</f>
        <v>4.25</v>
      </c>
      <c r="F155" s="13">
        <f>AVERAGE('Marks Term 1:Marks Term 4'!F155)</f>
        <v>3.75</v>
      </c>
      <c r="G155" s="13">
        <f>AVERAGE('Marks Term 1:Marks Term 4'!G155)</f>
        <v>12</v>
      </c>
      <c r="H155" s="13">
        <f>AVERAGE('Marks Term 1:Marks Term 4'!H155)</f>
        <v>23</v>
      </c>
      <c r="I155" s="13">
        <f>AVERAGE('Marks Term 1:Marks Term 4'!I155)</f>
        <v>43</v>
      </c>
      <c r="J155" s="7" t="str">
        <f>Calc!A155</f>
        <v>F</v>
      </c>
    </row>
    <row r="156" spans="1:10" x14ac:dyDescent="0.25">
      <c r="A156" s="4" t="s">
        <v>959</v>
      </c>
      <c r="B156" t="s">
        <v>521</v>
      </c>
      <c r="C156" t="s">
        <v>446</v>
      </c>
      <c r="D156" t="s">
        <v>1227</v>
      </c>
      <c r="E156" s="13">
        <f>AVERAGE('Marks Term 1:Marks Term 4'!E156)</f>
        <v>3.75</v>
      </c>
      <c r="F156" s="13">
        <f>AVERAGE('Marks Term 1:Marks Term 4'!F156)</f>
        <v>2.75</v>
      </c>
      <c r="G156" s="13">
        <f>AVERAGE('Marks Term 1:Marks Term 4'!G156)</f>
        <v>13.5</v>
      </c>
      <c r="H156" s="13">
        <f>AVERAGE('Marks Term 1:Marks Term 4'!H156)</f>
        <v>19</v>
      </c>
      <c r="I156" s="13">
        <f>AVERAGE('Marks Term 1:Marks Term 4'!I156)</f>
        <v>39</v>
      </c>
      <c r="J156" s="7" t="str">
        <f>Calc!A156</f>
        <v>F</v>
      </c>
    </row>
    <row r="157" spans="1:10" x14ac:dyDescent="0.25">
      <c r="A157" s="4" t="s">
        <v>909</v>
      </c>
      <c r="B157" t="s">
        <v>414</v>
      </c>
      <c r="C157" t="s">
        <v>413</v>
      </c>
      <c r="D157" t="s">
        <v>1228</v>
      </c>
      <c r="E157" s="13">
        <f>AVERAGE('Marks Term 1:Marks Term 4'!E157)</f>
        <v>7.75</v>
      </c>
      <c r="F157" s="13">
        <f>AVERAGE('Marks Term 1:Marks Term 4'!F157)</f>
        <v>7</v>
      </c>
      <c r="G157" s="13">
        <f>AVERAGE('Marks Term 1:Marks Term 4'!G157)</f>
        <v>23</v>
      </c>
      <c r="H157" s="13">
        <f>AVERAGE('Marks Term 1:Marks Term 4'!H157)</f>
        <v>36</v>
      </c>
      <c r="I157" s="13">
        <f>AVERAGE('Marks Term 1:Marks Term 4'!I157)</f>
        <v>73.75</v>
      </c>
      <c r="J157" s="7" t="str">
        <f>Calc!A157</f>
        <v>C</v>
      </c>
    </row>
    <row r="158" spans="1:10" x14ac:dyDescent="0.25">
      <c r="A158" s="4" t="s">
        <v>1069</v>
      </c>
      <c r="B158" t="s">
        <v>18</v>
      </c>
      <c r="C158" t="s">
        <v>15</v>
      </c>
      <c r="D158" t="s">
        <v>1229</v>
      </c>
      <c r="E158" s="13">
        <f>AVERAGE('Marks Term 1:Marks Term 4'!E158)</f>
        <v>8.75</v>
      </c>
      <c r="F158" s="13">
        <f>AVERAGE('Marks Term 1:Marks Term 4'!F158)</f>
        <v>8</v>
      </c>
      <c r="G158" s="13">
        <f>AVERAGE('Marks Term 1:Marks Term 4'!G158)</f>
        <v>24.75</v>
      </c>
      <c r="H158" s="13">
        <f>AVERAGE('Marks Term 1:Marks Term 4'!H158)</f>
        <v>38</v>
      </c>
      <c r="I158" s="13">
        <f>AVERAGE('Marks Term 1:Marks Term 4'!I158)</f>
        <v>79.5</v>
      </c>
      <c r="J158" s="7" t="str">
        <f>Calc!A158</f>
        <v>B</v>
      </c>
    </row>
    <row r="159" spans="1:10" x14ac:dyDescent="0.25">
      <c r="A159" s="4" t="s">
        <v>1129</v>
      </c>
      <c r="B159" t="s">
        <v>283</v>
      </c>
      <c r="C159" t="s">
        <v>280</v>
      </c>
      <c r="D159" t="s">
        <v>1228</v>
      </c>
      <c r="E159" s="13">
        <f>AVERAGE('Marks Term 1:Marks Term 4'!E159)</f>
        <v>6.75</v>
      </c>
      <c r="F159" s="13">
        <f>AVERAGE('Marks Term 1:Marks Term 4'!F159)</f>
        <v>7</v>
      </c>
      <c r="G159" s="13">
        <f>AVERAGE('Marks Term 1:Marks Term 4'!G159)</f>
        <v>21.5</v>
      </c>
      <c r="H159" s="13">
        <f>AVERAGE('Marks Term 1:Marks Term 4'!H159)</f>
        <v>35.75</v>
      </c>
      <c r="I159" s="13">
        <f>AVERAGE('Marks Term 1:Marks Term 4'!I159)</f>
        <v>71</v>
      </c>
      <c r="J159" s="7" t="str">
        <f>Calc!A159</f>
        <v>C</v>
      </c>
    </row>
    <row r="160" spans="1:10" x14ac:dyDescent="0.25">
      <c r="A160" s="4" t="s">
        <v>1036</v>
      </c>
      <c r="B160" t="s">
        <v>696</v>
      </c>
      <c r="C160" t="s">
        <v>697</v>
      </c>
      <c r="D160" t="s">
        <v>1226</v>
      </c>
      <c r="E160" s="13">
        <f>AVERAGE('Marks Term 1:Marks Term 4'!E160)</f>
        <v>5.5</v>
      </c>
      <c r="F160" s="13">
        <f>AVERAGE('Marks Term 1:Marks Term 4'!F160)</f>
        <v>5.75</v>
      </c>
      <c r="G160" s="13">
        <f>AVERAGE('Marks Term 1:Marks Term 4'!G160)</f>
        <v>15.25</v>
      </c>
      <c r="H160" s="13">
        <f>AVERAGE('Marks Term 1:Marks Term 4'!H160)</f>
        <v>25.5</v>
      </c>
      <c r="I160" s="13">
        <f>AVERAGE('Marks Term 1:Marks Term 4'!I160)</f>
        <v>52</v>
      </c>
      <c r="J160" s="7" t="str">
        <f>Calc!A160</f>
        <v>E</v>
      </c>
    </row>
    <row r="161" spans="1:10" x14ac:dyDescent="0.25">
      <c r="A161" s="4" t="s">
        <v>1049</v>
      </c>
      <c r="B161" t="s">
        <v>722</v>
      </c>
      <c r="C161" t="s">
        <v>697</v>
      </c>
      <c r="D161" t="s">
        <v>1227</v>
      </c>
      <c r="E161" s="13">
        <f>AVERAGE('Marks Term 1:Marks Term 4'!E161)</f>
        <v>8.5</v>
      </c>
      <c r="F161" s="13">
        <f>AVERAGE('Marks Term 1:Marks Term 4'!F161)</f>
        <v>8.25</v>
      </c>
      <c r="G161" s="13">
        <f>AVERAGE('Marks Term 1:Marks Term 4'!G161)</f>
        <v>25.5</v>
      </c>
      <c r="H161" s="13">
        <f>AVERAGE('Marks Term 1:Marks Term 4'!H161)</f>
        <v>42.75</v>
      </c>
      <c r="I161" s="13">
        <f>AVERAGE('Marks Term 1:Marks Term 4'!I161)</f>
        <v>85</v>
      </c>
      <c r="J161" s="7" t="str">
        <f>Calc!A161</f>
        <v>A</v>
      </c>
    </row>
    <row r="162" spans="1:10" x14ac:dyDescent="0.25">
      <c r="A162" s="4" t="s">
        <v>1145</v>
      </c>
      <c r="B162" t="s">
        <v>342</v>
      </c>
      <c r="C162" t="s">
        <v>339</v>
      </c>
      <c r="D162" t="s">
        <v>1226</v>
      </c>
      <c r="E162" s="13">
        <f>AVERAGE('Marks Term 1:Marks Term 4'!E162)</f>
        <v>3</v>
      </c>
      <c r="F162" s="13">
        <f>AVERAGE('Marks Term 1:Marks Term 4'!F162)</f>
        <v>2.5</v>
      </c>
      <c r="G162" s="13">
        <f>AVERAGE('Marks Term 1:Marks Term 4'!G162)</f>
        <v>9.25</v>
      </c>
      <c r="H162" s="13">
        <f>AVERAGE('Marks Term 1:Marks Term 4'!H162)</f>
        <v>17.5</v>
      </c>
      <c r="I162" s="13">
        <f>AVERAGE('Marks Term 1:Marks Term 4'!I162)</f>
        <v>32.25</v>
      </c>
      <c r="J162" s="7" t="str">
        <f>Calc!A162</f>
        <v>Fail</v>
      </c>
    </row>
    <row r="163" spans="1:10" x14ac:dyDescent="0.25">
      <c r="A163" s="4" t="s">
        <v>800</v>
      </c>
      <c r="B163" t="s">
        <v>129</v>
      </c>
      <c r="C163" t="s">
        <v>127</v>
      </c>
      <c r="D163" t="s">
        <v>1229</v>
      </c>
      <c r="E163" s="13">
        <f>AVERAGE('Marks Term 1:Marks Term 4'!E163)</f>
        <v>9.25</v>
      </c>
      <c r="F163" s="13">
        <f>AVERAGE('Marks Term 1:Marks Term 4'!F163)</f>
        <v>9</v>
      </c>
      <c r="G163" s="13">
        <f>AVERAGE('Marks Term 1:Marks Term 4'!G163)</f>
        <v>26.25</v>
      </c>
      <c r="H163" s="13">
        <f>AVERAGE('Marks Term 1:Marks Term 4'!H163)</f>
        <v>42.5</v>
      </c>
      <c r="I163" s="13">
        <f>AVERAGE('Marks Term 1:Marks Term 4'!I163)</f>
        <v>87</v>
      </c>
      <c r="J163" s="7" t="str">
        <f>Calc!A163</f>
        <v>A</v>
      </c>
    </row>
    <row r="164" spans="1:10" x14ac:dyDescent="0.25">
      <c r="A164" s="4" t="s">
        <v>1178</v>
      </c>
      <c r="B164" t="s">
        <v>544</v>
      </c>
      <c r="C164" t="s">
        <v>314</v>
      </c>
      <c r="D164" t="s">
        <v>1227</v>
      </c>
      <c r="E164" s="13">
        <f>AVERAGE('Marks Term 1:Marks Term 4'!E164)</f>
        <v>2</v>
      </c>
      <c r="F164" s="13">
        <f>AVERAGE('Marks Term 1:Marks Term 4'!F164)</f>
        <v>2.25</v>
      </c>
      <c r="G164" s="13">
        <f>AVERAGE('Marks Term 1:Marks Term 4'!G164)</f>
        <v>5</v>
      </c>
      <c r="H164" s="13">
        <f>AVERAGE('Marks Term 1:Marks Term 4'!H164)</f>
        <v>11.25</v>
      </c>
      <c r="I164" s="13">
        <f>AVERAGE('Marks Term 1:Marks Term 4'!I164)</f>
        <v>20.5</v>
      </c>
      <c r="J164" s="7" t="str">
        <f>Calc!A164</f>
        <v>Fail</v>
      </c>
    </row>
    <row r="165" spans="1:10" x14ac:dyDescent="0.25">
      <c r="A165" s="4" t="s">
        <v>1057</v>
      </c>
      <c r="B165" t="s">
        <v>721</v>
      </c>
      <c r="C165" t="s">
        <v>740</v>
      </c>
      <c r="D165" t="s">
        <v>1226</v>
      </c>
      <c r="E165" s="13">
        <f>AVERAGE('Marks Term 1:Marks Term 4'!E165)</f>
        <v>5.75</v>
      </c>
      <c r="F165" s="13">
        <f>AVERAGE('Marks Term 1:Marks Term 4'!F165)</f>
        <v>6.75</v>
      </c>
      <c r="G165" s="13">
        <f>AVERAGE('Marks Term 1:Marks Term 4'!G165)</f>
        <v>14.25</v>
      </c>
      <c r="H165" s="13">
        <f>AVERAGE('Marks Term 1:Marks Term 4'!H165)</f>
        <v>28</v>
      </c>
      <c r="I165" s="13">
        <f>AVERAGE('Marks Term 1:Marks Term 4'!I165)</f>
        <v>54.75</v>
      </c>
      <c r="J165" s="7" t="str">
        <f>Calc!A165</f>
        <v>E</v>
      </c>
    </row>
    <row r="166" spans="1:10" x14ac:dyDescent="0.25">
      <c r="A166" s="4" t="s">
        <v>835</v>
      </c>
      <c r="B166" t="s">
        <v>232</v>
      </c>
      <c r="C166" t="s">
        <v>229</v>
      </c>
      <c r="D166" t="s">
        <v>1228</v>
      </c>
      <c r="E166" s="13">
        <f>AVERAGE('Marks Term 1:Marks Term 4'!E166)</f>
        <v>6.5</v>
      </c>
      <c r="F166" s="13">
        <f>AVERAGE('Marks Term 1:Marks Term 4'!F166)</f>
        <v>7</v>
      </c>
      <c r="G166" s="13">
        <f>AVERAGE('Marks Term 1:Marks Term 4'!G166)</f>
        <v>22</v>
      </c>
      <c r="H166" s="13">
        <f>AVERAGE('Marks Term 1:Marks Term 4'!H166)</f>
        <v>34.25</v>
      </c>
      <c r="I166" s="13">
        <f>AVERAGE('Marks Term 1:Marks Term 4'!I166)</f>
        <v>69.75</v>
      </c>
      <c r="J166" s="7" t="str">
        <f>Calc!A166</f>
        <v>C</v>
      </c>
    </row>
    <row r="167" spans="1:10" x14ac:dyDescent="0.25">
      <c r="A167" s="4" t="s">
        <v>1117</v>
      </c>
      <c r="B167" t="s">
        <v>230</v>
      </c>
      <c r="C167" t="s">
        <v>227</v>
      </c>
      <c r="D167" t="s">
        <v>1227</v>
      </c>
      <c r="E167" s="13">
        <f>AVERAGE('Marks Term 1:Marks Term 4'!E167)</f>
        <v>9.5</v>
      </c>
      <c r="F167" s="13">
        <f>AVERAGE('Marks Term 1:Marks Term 4'!F167)</f>
        <v>8.75</v>
      </c>
      <c r="G167" s="13">
        <f>AVERAGE('Marks Term 1:Marks Term 4'!G167)</f>
        <v>28.25</v>
      </c>
      <c r="H167" s="13">
        <f>AVERAGE('Marks Term 1:Marks Term 4'!H167)</f>
        <v>47.75</v>
      </c>
      <c r="I167" s="13">
        <f>AVERAGE('Marks Term 1:Marks Term 4'!I167)</f>
        <v>94.25</v>
      </c>
      <c r="J167" s="7" t="str">
        <f>Calc!A167</f>
        <v>A</v>
      </c>
    </row>
    <row r="168" spans="1:10" x14ac:dyDescent="0.25">
      <c r="A168" s="4" t="s">
        <v>809</v>
      </c>
      <c r="B168" t="s">
        <v>156</v>
      </c>
      <c r="C168" t="s">
        <v>154</v>
      </c>
      <c r="D168" t="s">
        <v>1227</v>
      </c>
      <c r="E168" s="13">
        <f>AVERAGE('Marks Term 1:Marks Term 4'!E168)</f>
        <v>8.75</v>
      </c>
      <c r="F168" s="13">
        <f>AVERAGE('Marks Term 1:Marks Term 4'!F168)</f>
        <v>7.5</v>
      </c>
      <c r="G168" s="13">
        <f>AVERAGE('Marks Term 1:Marks Term 4'!G168)</f>
        <v>23</v>
      </c>
      <c r="H168" s="13">
        <f>AVERAGE('Marks Term 1:Marks Term 4'!H168)</f>
        <v>43.5</v>
      </c>
      <c r="I168" s="13">
        <f>AVERAGE('Marks Term 1:Marks Term 4'!I168)</f>
        <v>82.75</v>
      </c>
      <c r="J168" s="7" t="str">
        <f>Calc!A168</f>
        <v>B</v>
      </c>
    </row>
    <row r="169" spans="1:10" x14ac:dyDescent="0.25">
      <c r="A169" s="4" t="s">
        <v>784</v>
      </c>
      <c r="B169" t="s">
        <v>78</v>
      </c>
      <c r="C169" t="s">
        <v>75</v>
      </c>
      <c r="D169" t="s">
        <v>1228</v>
      </c>
      <c r="E169" s="13">
        <f>AVERAGE('Marks Term 1:Marks Term 4'!E169)</f>
        <v>5</v>
      </c>
      <c r="F169" s="13">
        <f>AVERAGE('Marks Term 1:Marks Term 4'!F169)</f>
        <v>5</v>
      </c>
      <c r="G169" s="13">
        <f>AVERAGE('Marks Term 1:Marks Term 4'!G169)</f>
        <v>12.5</v>
      </c>
      <c r="H169" s="13">
        <f>AVERAGE('Marks Term 1:Marks Term 4'!H169)</f>
        <v>26.5</v>
      </c>
      <c r="I169" s="13">
        <f>AVERAGE('Marks Term 1:Marks Term 4'!I169)</f>
        <v>49</v>
      </c>
      <c r="J169" s="7" t="str">
        <f>Calc!A169</f>
        <v>E</v>
      </c>
    </row>
    <row r="170" spans="1:10" x14ac:dyDescent="0.25">
      <c r="A170" s="4" t="s">
        <v>1173</v>
      </c>
      <c r="B170" t="s">
        <v>513</v>
      </c>
      <c r="C170" t="s">
        <v>512</v>
      </c>
      <c r="D170" t="s">
        <v>1226</v>
      </c>
      <c r="E170" s="13">
        <f>AVERAGE('Marks Term 1:Marks Term 4'!E170)</f>
        <v>5.75</v>
      </c>
      <c r="F170" s="13">
        <f>AVERAGE('Marks Term 1:Marks Term 4'!F170)</f>
        <v>6.75</v>
      </c>
      <c r="G170" s="13">
        <f>AVERAGE('Marks Term 1:Marks Term 4'!G170)</f>
        <v>17.25</v>
      </c>
      <c r="H170" s="13">
        <f>AVERAGE('Marks Term 1:Marks Term 4'!H170)</f>
        <v>30.75</v>
      </c>
      <c r="I170" s="13">
        <f>AVERAGE('Marks Term 1:Marks Term 4'!I170)</f>
        <v>60.5</v>
      </c>
      <c r="J170" s="7" t="str">
        <f>Calc!A170</f>
        <v>D</v>
      </c>
    </row>
    <row r="171" spans="1:10" x14ac:dyDescent="0.25">
      <c r="A171" s="4" t="s">
        <v>793</v>
      </c>
      <c r="B171" t="s">
        <v>115</v>
      </c>
      <c r="C171" t="s">
        <v>112</v>
      </c>
      <c r="D171" t="s">
        <v>1228</v>
      </c>
      <c r="E171" s="13">
        <f>AVERAGE('Marks Term 1:Marks Term 4'!E171)</f>
        <v>5</v>
      </c>
      <c r="F171" s="13">
        <f>AVERAGE('Marks Term 1:Marks Term 4'!F171)</f>
        <v>4.5</v>
      </c>
      <c r="G171" s="13">
        <f>AVERAGE('Marks Term 1:Marks Term 4'!G171)</f>
        <v>14.5</v>
      </c>
      <c r="H171" s="13">
        <f>AVERAGE('Marks Term 1:Marks Term 4'!H171)</f>
        <v>30</v>
      </c>
      <c r="I171" s="13">
        <f>AVERAGE('Marks Term 1:Marks Term 4'!I171)</f>
        <v>54</v>
      </c>
      <c r="J171" s="7" t="str">
        <f>Calc!A171</f>
        <v>E</v>
      </c>
    </row>
    <row r="172" spans="1:10" x14ac:dyDescent="0.25">
      <c r="A172" s="4" t="s">
        <v>830</v>
      </c>
      <c r="B172" t="s">
        <v>216</v>
      </c>
      <c r="C172" t="s">
        <v>112</v>
      </c>
      <c r="D172" t="s">
        <v>1229</v>
      </c>
      <c r="E172" s="13">
        <f>AVERAGE('Marks Term 1:Marks Term 4'!E172)</f>
        <v>8.25</v>
      </c>
      <c r="F172" s="13">
        <f>AVERAGE('Marks Term 1:Marks Term 4'!F172)</f>
        <v>8</v>
      </c>
      <c r="G172" s="13">
        <f>AVERAGE('Marks Term 1:Marks Term 4'!G172)</f>
        <v>24.75</v>
      </c>
      <c r="H172" s="13">
        <f>AVERAGE('Marks Term 1:Marks Term 4'!H172)</f>
        <v>41.5</v>
      </c>
      <c r="I172" s="13">
        <f>AVERAGE('Marks Term 1:Marks Term 4'!I172)</f>
        <v>82.5</v>
      </c>
      <c r="J172" s="7" t="str">
        <f>Calc!A172</f>
        <v>B</v>
      </c>
    </row>
    <row r="173" spans="1:10" x14ac:dyDescent="0.25">
      <c r="A173" s="4" t="s">
        <v>839</v>
      </c>
      <c r="B173" t="s">
        <v>238</v>
      </c>
      <c r="C173" t="s">
        <v>112</v>
      </c>
      <c r="D173" t="s">
        <v>1229</v>
      </c>
      <c r="E173" s="13">
        <f>AVERAGE('Marks Term 1:Marks Term 4'!E173)</f>
        <v>5.75</v>
      </c>
      <c r="F173" s="13">
        <f>AVERAGE('Marks Term 1:Marks Term 4'!F173)</f>
        <v>6</v>
      </c>
      <c r="G173" s="13">
        <f>AVERAGE('Marks Term 1:Marks Term 4'!G173)</f>
        <v>18.5</v>
      </c>
      <c r="H173" s="13">
        <f>AVERAGE('Marks Term 1:Marks Term 4'!H173)</f>
        <v>30.75</v>
      </c>
      <c r="I173" s="13">
        <f>AVERAGE('Marks Term 1:Marks Term 4'!I173)</f>
        <v>61</v>
      </c>
      <c r="J173" s="7" t="str">
        <f>Calc!A173</f>
        <v>D</v>
      </c>
    </row>
    <row r="174" spans="1:10" x14ac:dyDescent="0.25">
      <c r="A174" s="4" t="s">
        <v>1120</v>
      </c>
      <c r="B174" t="s">
        <v>248</v>
      </c>
      <c r="C174" t="s">
        <v>112</v>
      </c>
      <c r="D174" t="s">
        <v>1226</v>
      </c>
      <c r="E174" s="13">
        <f>AVERAGE('Marks Term 1:Marks Term 4'!E174)</f>
        <v>5.5</v>
      </c>
      <c r="F174" s="13">
        <f>AVERAGE('Marks Term 1:Marks Term 4'!F174)</f>
        <v>4.75</v>
      </c>
      <c r="G174" s="13">
        <f>AVERAGE('Marks Term 1:Marks Term 4'!G174)</f>
        <v>17.25</v>
      </c>
      <c r="H174" s="13">
        <f>AVERAGE('Marks Term 1:Marks Term 4'!H174)</f>
        <v>29.25</v>
      </c>
      <c r="I174" s="13">
        <f>AVERAGE('Marks Term 1:Marks Term 4'!I174)</f>
        <v>56.75</v>
      </c>
      <c r="J174" s="7" t="str">
        <f>Calc!A174</f>
        <v>D</v>
      </c>
    </row>
    <row r="175" spans="1:10" x14ac:dyDescent="0.25">
      <c r="A175" s="4" t="s">
        <v>1162</v>
      </c>
      <c r="B175" t="s">
        <v>454</v>
      </c>
      <c r="C175" t="s">
        <v>453</v>
      </c>
      <c r="D175" t="s">
        <v>1227</v>
      </c>
      <c r="E175" s="13">
        <f>AVERAGE('Marks Term 1:Marks Term 4'!E175)</f>
        <v>5.75</v>
      </c>
      <c r="F175" s="13">
        <f>AVERAGE('Marks Term 1:Marks Term 4'!F175)</f>
        <v>5.75</v>
      </c>
      <c r="G175" s="13">
        <f>AVERAGE('Marks Term 1:Marks Term 4'!G175)</f>
        <v>18.75</v>
      </c>
      <c r="H175" s="13">
        <f>AVERAGE('Marks Term 1:Marks Term 4'!H175)</f>
        <v>29.75</v>
      </c>
      <c r="I175" s="13">
        <f>AVERAGE('Marks Term 1:Marks Term 4'!I175)</f>
        <v>60</v>
      </c>
      <c r="J175" s="7" t="str">
        <f>Calc!A175</f>
        <v>D</v>
      </c>
    </row>
    <row r="176" spans="1:10" x14ac:dyDescent="0.25">
      <c r="A176" s="4" t="s">
        <v>888</v>
      </c>
      <c r="B176" t="s">
        <v>365</v>
      </c>
      <c r="C176" t="s">
        <v>364</v>
      </c>
      <c r="D176" t="s">
        <v>1229</v>
      </c>
      <c r="E176" s="13">
        <f>AVERAGE('Marks Term 1:Marks Term 4'!E176)</f>
        <v>9</v>
      </c>
      <c r="F176" s="13">
        <f>AVERAGE('Marks Term 1:Marks Term 4'!F176)</f>
        <v>9</v>
      </c>
      <c r="G176" s="13">
        <f>AVERAGE('Marks Term 1:Marks Term 4'!G176)</f>
        <v>26</v>
      </c>
      <c r="H176" s="13">
        <f>AVERAGE('Marks Term 1:Marks Term 4'!H176)</f>
        <v>42.25</v>
      </c>
      <c r="I176" s="13">
        <f>AVERAGE('Marks Term 1:Marks Term 4'!I176)</f>
        <v>86.25</v>
      </c>
      <c r="J176" s="7" t="str">
        <f>Calc!A176</f>
        <v>A</v>
      </c>
    </row>
    <row r="177" spans="1:10" x14ac:dyDescent="0.25">
      <c r="A177" s="4" t="s">
        <v>1181</v>
      </c>
      <c r="B177" t="s">
        <v>554</v>
      </c>
      <c r="C177" t="s">
        <v>553</v>
      </c>
      <c r="D177" t="s">
        <v>1229</v>
      </c>
      <c r="E177" s="13">
        <f>AVERAGE('Marks Term 1:Marks Term 4'!E177)</f>
        <v>9.5</v>
      </c>
      <c r="F177" s="13">
        <f>AVERAGE('Marks Term 1:Marks Term 4'!F177)</f>
        <v>9.25</v>
      </c>
      <c r="G177" s="13">
        <f>AVERAGE('Marks Term 1:Marks Term 4'!G177)</f>
        <v>28.75</v>
      </c>
      <c r="H177" s="13">
        <f>AVERAGE('Marks Term 1:Marks Term 4'!H177)</f>
        <v>47</v>
      </c>
      <c r="I177" s="13">
        <f>AVERAGE('Marks Term 1:Marks Term 4'!I177)</f>
        <v>94.5</v>
      </c>
      <c r="J177" s="7" t="str">
        <f>Calc!A177</f>
        <v>A</v>
      </c>
    </row>
    <row r="178" spans="1:10" x14ac:dyDescent="0.25">
      <c r="A178" s="4" t="s">
        <v>1040</v>
      </c>
      <c r="B178" t="s">
        <v>704</v>
      </c>
      <c r="C178" t="s">
        <v>553</v>
      </c>
      <c r="D178" t="s">
        <v>1229</v>
      </c>
      <c r="E178" s="13">
        <f>AVERAGE('Marks Term 1:Marks Term 4'!E178)</f>
        <v>9.5</v>
      </c>
      <c r="F178" s="13">
        <f>AVERAGE('Marks Term 1:Marks Term 4'!F178)</f>
        <v>8.5</v>
      </c>
      <c r="G178" s="13">
        <f>AVERAGE('Marks Term 1:Marks Term 4'!G178)</f>
        <v>28.25</v>
      </c>
      <c r="H178" s="13">
        <f>AVERAGE('Marks Term 1:Marks Term 4'!H178)</f>
        <v>44.5</v>
      </c>
      <c r="I178" s="13">
        <f>AVERAGE('Marks Term 1:Marks Term 4'!I178)</f>
        <v>90.75</v>
      </c>
      <c r="J178" s="7" t="str">
        <f>Calc!A178</f>
        <v>A</v>
      </c>
    </row>
    <row r="179" spans="1:10" x14ac:dyDescent="0.25">
      <c r="A179" s="4" t="s">
        <v>1190</v>
      </c>
      <c r="B179" t="s">
        <v>587</v>
      </c>
      <c r="C179" t="s">
        <v>586</v>
      </c>
      <c r="D179" t="s">
        <v>1227</v>
      </c>
      <c r="E179" s="13">
        <f>AVERAGE('Marks Term 1:Marks Term 4'!E179)</f>
        <v>9.5</v>
      </c>
      <c r="F179" s="13">
        <f>AVERAGE('Marks Term 1:Marks Term 4'!F179)</f>
        <v>9.25</v>
      </c>
      <c r="G179" s="13">
        <f>AVERAGE('Marks Term 1:Marks Term 4'!G179)</f>
        <v>27.75</v>
      </c>
      <c r="H179" s="13">
        <f>AVERAGE('Marks Term 1:Marks Term 4'!H179)</f>
        <v>44.75</v>
      </c>
      <c r="I179" s="13">
        <f>AVERAGE('Marks Term 1:Marks Term 4'!I179)</f>
        <v>91.25</v>
      </c>
      <c r="J179" s="7" t="str">
        <f>Calc!A179</f>
        <v>A</v>
      </c>
    </row>
    <row r="180" spans="1:10" x14ac:dyDescent="0.25">
      <c r="A180" s="4" t="s">
        <v>817</v>
      </c>
      <c r="B180" t="s">
        <v>181</v>
      </c>
      <c r="C180" t="s">
        <v>178</v>
      </c>
      <c r="D180" t="s">
        <v>1227</v>
      </c>
      <c r="E180" s="13">
        <f>AVERAGE('Marks Term 1:Marks Term 4'!E180)</f>
        <v>6.25</v>
      </c>
      <c r="F180" s="13">
        <f>AVERAGE('Marks Term 1:Marks Term 4'!F180)</f>
        <v>6.5</v>
      </c>
      <c r="G180" s="13">
        <f>AVERAGE('Marks Term 1:Marks Term 4'!G180)</f>
        <v>17</v>
      </c>
      <c r="H180" s="13">
        <f>AVERAGE('Marks Term 1:Marks Term 4'!H180)</f>
        <v>30.5</v>
      </c>
      <c r="I180" s="13">
        <f>AVERAGE('Marks Term 1:Marks Term 4'!I180)</f>
        <v>60.25</v>
      </c>
      <c r="J180" s="7" t="str">
        <f>Calc!A180</f>
        <v>D</v>
      </c>
    </row>
    <row r="181" spans="1:10" x14ac:dyDescent="0.25">
      <c r="A181" s="4" t="s">
        <v>1126</v>
      </c>
      <c r="B181" t="s">
        <v>267</v>
      </c>
      <c r="C181" t="s">
        <v>266</v>
      </c>
      <c r="D181" t="s">
        <v>1228</v>
      </c>
      <c r="E181" s="13">
        <f>AVERAGE('Marks Term 1:Marks Term 4'!E181)</f>
        <v>9.5</v>
      </c>
      <c r="F181" s="13">
        <f>AVERAGE('Marks Term 1:Marks Term 4'!F181)</f>
        <v>9.5</v>
      </c>
      <c r="G181" s="13">
        <f>AVERAGE('Marks Term 1:Marks Term 4'!G181)</f>
        <v>26</v>
      </c>
      <c r="H181" s="13">
        <f>AVERAGE('Marks Term 1:Marks Term 4'!H181)</f>
        <v>48</v>
      </c>
      <c r="I181" s="13">
        <f>AVERAGE('Marks Term 1:Marks Term 4'!I181)</f>
        <v>93</v>
      </c>
      <c r="J181" s="7" t="str">
        <f>Calc!A181</f>
        <v>A</v>
      </c>
    </row>
    <row r="182" spans="1:10" x14ac:dyDescent="0.25">
      <c r="A182" s="4" t="s">
        <v>1191</v>
      </c>
      <c r="B182" t="s">
        <v>590</v>
      </c>
      <c r="C182" t="s">
        <v>361</v>
      </c>
      <c r="D182" t="s">
        <v>1227</v>
      </c>
      <c r="E182" s="13">
        <f>AVERAGE('Marks Term 1:Marks Term 4'!E182)</f>
        <v>2.75</v>
      </c>
      <c r="F182" s="13">
        <f>AVERAGE('Marks Term 1:Marks Term 4'!F182)</f>
        <v>2.75</v>
      </c>
      <c r="G182" s="13">
        <f>AVERAGE('Marks Term 1:Marks Term 4'!G182)</f>
        <v>8.5</v>
      </c>
      <c r="H182" s="13">
        <f>AVERAGE('Marks Term 1:Marks Term 4'!H182)</f>
        <v>13</v>
      </c>
      <c r="I182" s="13">
        <f>AVERAGE('Marks Term 1:Marks Term 4'!I182)</f>
        <v>27</v>
      </c>
      <c r="J182" s="7" t="str">
        <f>Calc!A182</f>
        <v>Fail</v>
      </c>
    </row>
    <row r="183" spans="1:10" x14ac:dyDescent="0.25">
      <c r="A183" s="4" t="s">
        <v>820</v>
      </c>
      <c r="B183" t="s">
        <v>187</v>
      </c>
      <c r="C183" t="s">
        <v>184</v>
      </c>
      <c r="D183" t="s">
        <v>1226</v>
      </c>
      <c r="E183" s="13">
        <f>AVERAGE('Marks Term 1:Marks Term 4'!E183)</f>
        <v>3.25</v>
      </c>
      <c r="F183" s="13">
        <f>AVERAGE('Marks Term 1:Marks Term 4'!F183)</f>
        <v>3.75</v>
      </c>
      <c r="G183" s="13">
        <f>AVERAGE('Marks Term 1:Marks Term 4'!G183)</f>
        <v>7.5</v>
      </c>
      <c r="H183" s="13">
        <f>AVERAGE('Marks Term 1:Marks Term 4'!H183)</f>
        <v>15.25</v>
      </c>
      <c r="I183" s="13">
        <f>AVERAGE('Marks Term 1:Marks Term 4'!I183)</f>
        <v>29.75</v>
      </c>
      <c r="J183" s="7" t="str">
        <f>Calc!A183</f>
        <v>Fail</v>
      </c>
    </row>
    <row r="184" spans="1:10" x14ac:dyDescent="0.25">
      <c r="A184" s="4" t="s">
        <v>863</v>
      </c>
      <c r="B184" t="s">
        <v>304</v>
      </c>
      <c r="C184" t="s">
        <v>302</v>
      </c>
      <c r="D184" t="s">
        <v>1229</v>
      </c>
      <c r="E184" s="13">
        <f>AVERAGE('Marks Term 1:Marks Term 4'!E184)</f>
        <v>5.25</v>
      </c>
      <c r="F184" s="13">
        <f>AVERAGE('Marks Term 1:Marks Term 4'!F184)</f>
        <v>5.75</v>
      </c>
      <c r="G184" s="13">
        <f>AVERAGE('Marks Term 1:Marks Term 4'!G184)</f>
        <v>19</v>
      </c>
      <c r="H184" s="13">
        <f>AVERAGE('Marks Term 1:Marks Term 4'!H184)</f>
        <v>26</v>
      </c>
      <c r="I184" s="13">
        <f>AVERAGE('Marks Term 1:Marks Term 4'!I184)</f>
        <v>56</v>
      </c>
      <c r="J184" s="7" t="str">
        <f>Calc!A184</f>
        <v>D</v>
      </c>
    </row>
    <row r="185" spans="1:10" x14ac:dyDescent="0.25">
      <c r="A185" s="4" t="s">
        <v>803</v>
      </c>
      <c r="B185" t="s">
        <v>143</v>
      </c>
      <c r="C185" t="s">
        <v>141</v>
      </c>
      <c r="D185" t="s">
        <v>1229</v>
      </c>
      <c r="E185" s="13">
        <f>AVERAGE('Marks Term 1:Marks Term 4'!E185)</f>
        <v>4.25</v>
      </c>
      <c r="F185" s="13">
        <f>AVERAGE('Marks Term 1:Marks Term 4'!F185)</f>
        <v>4</v>
      </c>
      <c r="G185" s="13">
        <f>AVERAGE('Marks Term 1:Marks Term 4'!G185)</f>
        <v>11.25</v>
      </c>
      <c r="H185" s="13">
        <f>AVERAGE('Marks Term 1:Marks Term 4'!H185)</f>
        <v>20</v>
      </c>
      <c r="I185" s="13">
        <f>AVERAGE('Marks Term 1:Marks Term 4'!I185)</f>
        <v>39.5</v>
      </c>
      <c r="J185" s="7" t="str">
        <f>Calc!A185</f>
        <v>F</v>
      </c>
    </row>
    <row r="186" spans="1:10" x14ac:dyDescent="0.25">
      <c r="A186" s="4" t="s">
        <v>1155</v>
      </c>
      <c r="B186" t="s">
        <v>400</v>
      </c>
      <c r="C186" t="s">
        <v>399</v>
      </c>
      <c r="D186" t="s">
        <v>1228</v>
      </c>
      <c r="E186" s="13">
        <f>AVERAGE('Marks Term 1:Marks Term 4'!E186)</f>
        <v>8.5</v>
      </c>
      <c r="F186" s="13">
        <f>AVERAGE('Marks Term 1:Marks Term 4'!F186)</f>
        <v>8</v>
      </c>
      <c r="G186" s="13">
        <f>AVERAGE('Marks Term 1:Marks Term 4'!G186)</f>
        <v>25.5</v>
      </c>
      <c r="H186" s="13">
        <f>AVERAGE('Marks Term 1:Marks Term 4'!H186)</f>
        <v>46.25</v>
      </c>
      <c r="I186" s="13">
        <f>AVERAGE('Marks Term 1:Marks Term 4'!I186)</f>
        <v>88.25</v>
      </c>
      <c r="J186" s="7" t="str">
        <f>Calc!A186</f>
        <v>A</v>
      </c>
    </row>
    <row r="187" spans="1:10" x14ac:dyDescent="0.25">
      <c r="A187" s="4" t="s">
        <v>775</v>
      </c>
      <c r="B187" t="s">
        <v>45</v>
      </c>
      <c r="C187" t="s">
        <v>42</v>
      </c>
      <c r="D187" t="s">
        <v>1228</v>
      </c>
      <c r="E187" s="13">
        <f>AVERAGE('Marks Term 1:Marks Term 4'!E187)</f>
        <v>1.75</v>
      </c>
      <c r="F187" s="13">
        <f>AVERAGE('Marks Term 1:Marks Term 4'!F187)</f>
        <v>2</v>
      </c>
      <c r="G187" s="13">
        <f>AVERAGE('Marks Term 1:Marks Term 4'!G187)</f>
        <v>3.25</v>
      </c>
      <c r="H187" s="13">
        <f>AVERAGE('Marks Term 1:Marks Term 4'!H187)</f>
        <v>12.75</v>
      </c>
      <c r="I187" s="13">
        <f>AVERAGE('Marks Term 1:Marks Term 4'!I187)</f>
        <v>19.75</v>
      </c>
      <c r="J187" s="7" t="str">
        <f>Calc!A187</f>
        <v>Fail</v>
      </c>
    </row>
    <row r="188" spans="1:10" x14ac:dyDescent="0.25">
      <c r="A188" s="4" t="s">
        <v>822</v>
      </c>
      <c r="B188" t="s">
        <v>191</v>
      </c>
      <c r="C188" t="s">
        <v>188</v>
      </c>
      <c r="D188" t="s">
        <v>1226</v>
      </c>
      <c r="E188" s="13">
        <f>AVERAGE('Marks Term 1:Marks Term 4'!E188)</f>
        <v>9.25</v>
      </c>
      <c r="F188" s="13">
        <f>AVERAGE('Marks Term 1:Marks Term 4'!F188)</f>
        <v>8</v>
      </c>
      <c r="G188" s="13">
        <f>AVERAGE('Marks Term 1:Marks Term 4'!G188)</f>
        <v>27.25</v>
      </c>
      <c r="H188" s="13">
        <f>AVERAGE('Marks Term 1:Marks Term 4'!H188)</f>
        <v>45.5</v>
      </c>
      <c r="I188" s="13">
        <f>AVERAGE('Marks Term 1:Marks Term 4'!I188)</f>
        <v>90</v>
      </c>
      <c r="J188" s="7" t="str">
        <f>Calc!A188</f>
        <v>A</v>
      </c>
    </row>
    <row r="189" spans="1:10" x14ac:dyDescent="0.25">
      <c r="A189" s="4" t="s">
        <v>838</v>
      </c>
      <c r="B189" t="s">
        <v>236</v>
      </c>
      <c r="C189" t="s">
        <v>188</v>
      </c>
      <c r="D189" t="s">
        <v>1228</v>
      </c>
      <c r="E189" s="13">
        <f>AVERAGE('Marks Term 1:Marks Term 4'!E189)</f>
        <v>4.25</v>
      </c>
      <c r="F189" s="13">
        <f>AVERAGE('Marks Term 1:Marks Term 4'!F189)</f>
        <v>3.25</v>
      </c>
      <c r="G189" s="13">
        <f>AVERAGE('Marks Term 1:Marks Term 4'!G189)</f>
        <v>13.25</v>
      </c>
      <c r="H189" s="13">
        <f>AVERAGE('Marks Term 1:Marks Term 4'!H189)</f>
        <v>19.75</v>
      </c>
      <c r="I189" s="13">
        <f>AVERAGE('Marks Term 1:Marks Term 4'!I189)</f>
        <v>40.5</v>
      </c>
      <c r="J189" s="7" t="str">
        <f>Calc!A189</f>
        <v>F</v>
      </c>
    </row>
    <row r="190" spans="1:10" x14ac:dyDescent="0.25">
      <c r="A190" s="4" t="s">
        <v>849</v>
      </c>
      <c r="B190" t="s">
        <v>265</v>
      </c>
      <c r="C190" t="s">
        <v>188</v>
      </c>
      <c r="D190" t="s">
        <v>1228</v>
      </c>
      <c r="E190" s="13">
        <f>AVERAGE('Marks Term 1:Marks Term 4'!E190)</f>
        <v>7.25</v>
      </c>
      <c r="F190" s="13">
        <f>AVERAGE('Marks Term 1:Marks Term 4'!F190)</f>
        <v>7</v>
      </c>
      <c r="G190" s="13">
        <f>AVERAGE('Marks Term 1:Marks Term 4'!G190)</f>
        <v>22</v>
      </c>
      <c r="H190" s="13">
        <f>AVERAGE('Marks Term 1:Marks Term 4'!H190)</f>
        <v>34.5</v>
      </c>
      <c r="I190" s="13">
        <f>AVERAGE('Marks Term 1:Marks Term 4'!I190)</f>
        <v>70.75</v>
      </c>
      <c r="J190" s="7" t="str">
        <f>Calc!A190</f>
        <v>C</v>
      </c>
    </row>
    <row r="191" spans="1:10" x14ac:dyDescent="0.25">
      <c r="A191" s="4" t="s">
        <v>868</v>
      </c>
      <c r="B191" t="s">
        <v>317</v>
      </c>
      <c r="C191" t="s">
        <v>316</v>
      </c>
      <c r="D191" t="s">
        <v>1226</v>
      </c>
      <c r="E191" s="13">
        <f>AVERAGE('Marks Term 1:Marks Term 4'!E191)</f>
        <v>2.75</v>
      </c>
      <c r="F191" s="13">
        <f>AVERAGE('Marks Term 1:Marks Term 4'!F191)</f>
        <v>1.5</v>
      </c>
      <c r="G191" s="13">
        <f>AVERAGE('Marks Term 1:Marks Term 4'!G191)</f>
        <v>8</v>
      </c>
      <c r="H191" s="13">
        <f>AVERAGE('Marks Term 1:Marks Term 4'!H191)</f>
        <v>11.5</v>
      </c>
      <c r="I191" s="13">
        <f>AVERAGE('Marks Term 1:Marks Term 4'!I191)</f>
        <v>23.75</v>
      </c>
      <c r="J191" s="7" t="str">
        <f>Calc!A191</f>
        <v>Fail</v>
      </c>
    </row>
    <row r="192" spans="1:10" x14ac:dyDescent="0.25">
      <c r="A192" s="4" t="s">
        <v>832</v>
      </c>
      <c r="B192" t="s">
        <v>221</v>
      </c>
      <c r="C192" t="s">
        <v>217</v>
      </c>
      <c r="D192" t="s">
        <v>1229</v>
      </c>
      <c r="E192" s="13">
        <f>AVERAGE('Marks Term 1:Marks Term 4'!E192)</f>
        <v>7</v>
      </c>
      <c r="F192" s="13">
        <f>AVERAGE('Marks Term 1:Marks Term 4'!F192)</f>
        <v>8</v>
      </c>
      <c r="G192" s="13">
        <f>AVERAGE('Marks Term 1:Marks Term 4'!G192)</f>
        <v>20</v>
      </c>
      <c r="H192" s="13">
        <f>AVERAGE('Marks Term 1:Marks Term 4'!H192)</f>
        <v>37.75</v>
      </c>
      <c r="I192" s="13">
        <f>AVERAGE('Marks Term 1:Marks Term 4'!I192)</f>
        <v>72.75</v>
      </c>
      <c r="J192" s="7" t="str">
        <f>Calc!A192</f>
        <v>C</v>
      </c>
    </row>
    <row r="193" spans="1:10" x14ac:dyDescent="0.25">
      <c r="A193" s="4" t="s">
        <v>852</v>
      </c>
      <c r="B193" t="s">
        <v>274</v>
      </c>
      <c r="C193" t="s">
        <v>108</v>
      </c>
      <c r="D193" t="s">
        <v>1229</v>
      </c>
      <c r="E193" s="13">
        <f>AVERAGE('Marks Term 1:Marks Term 4'!E193)</f>
        <v>6.5</v>
      </c>
      <c r="F193" s="13">
        <f>AVERAGE('Marks Term 1:Marks Term 4'!F193)</f>
        <v>7</v>
      </c>
      <c r="G193" s="13">
        <f>AVERAGE('Marks Term 1:Marks Term 4'!G193)</f>
        <v>18.25</v>
      </c>
      <c r="H193" s="13">
        <f>AVERAGE('Marks Term 1:Marks Term 4'!H193)</f>
        <v>31.5</v>
      </c>
      <c r="I193" s="13">
        <f>AVERAGE('Marks Term 1:Marks Term 4'!I193)</f>
        <v>63.25</v>
      </c>
      <c r="J193" s="7" t="str">
        <f>Calc!A193</f>
        <v>D</v>
      </c>
    </row>
    <row r="194" spans="1:10" x14ac:dyDescent="0.25">
      <c r="A194" s="4" t="s">
        <v>1128</v>
      </c>
      <c r="B194" t="s">
        <v>281</v>
      </c>
      <c r="C194" t="s">
        <v>217</v>
      </c>
      <c r="D194" t="s">
        <v>1228</v>
      </c>
      <c r="E194" s="13">
        <f>AVERAGE('Marks Term 1:Marks Term 4'!E194)</f>
        <v>7.25</v>
      </c>
      <c r="F194" s="13">
        <f>AVERAGE('Marks Term 1:Marks Term 4'!F194)</f>
        <v>5.75</v>
      </c>
      <c r="G194" s="13">
        <f>AVERAGE('Marks Term 1:Marks Term 4'!G194)</f>
        <v>20.5</v>
      </c>
      <c r="H194" s="13">
        <f>AVERAGE('Marks Term 1:Marks Term 4'!H194)</f>
        <v>34.5</v>
      </c>
      <c r="I194" s="13">
        <f>AVERAGE('Marks Term 1:Marks Term 4'!I194)</f>
        <v>68</v>
      </c>
      <c r="J194" s="7" t="str">
        <f>Calc!A194</f>
        <v>C</v>
      </c>
    </row>
    <row r="195" spans="1:10" x14ac:dyDescent="0.25">
      <c r="A195" s="4" t="s">
        <v>878</v>
      </c>
      <c r="B195" t="s">
        <v>345</v>
      </c>
      <c r="C195" t="s">
        <v>108</v>
      </c>
      <c r="D195" t="s">
        <v>1228</v>
      </c>
      <c r="E195" s="13">
        <f>AVERAGE('Marks Term 1:Marks Term 4'!E195)</f>
        <v>9.25</v>
      </c>
      <c r="F195" s="13">
        <f>AVERAGE('Marks Term 1:Marks Term 4'!F195)</f>
        <v>8.5</v>
      </c>
      <c r="G195" s="13">
        <f>AVERAGE('Marks Term 1:Marks Term 4'!G195)</f>
        <v>26.5</v>
      </c>
      <c r="H195" s="13">
        <f>AVERAGE('Marks Term 1:Marks Term 4'!H195)</f>
        <v>45</v>
      </c>
      <c r="I195" s="13">
        <f>AVERAGE('Marks Term 1:Marks Term 4'!I195)</f>
        <v>89.25</v>
      </c>
      <c r="J195" s="7" t="str">
        <f>Calc!A195</f>
        <v>A</v>
      </c>
    </row>
    <row r="196" spans="1:10" x14ac:dyDescent="0.25">
      <c r="A196" s="4" t="s">
        <v>887</v>
      </c>
      <c r="B196" t="s">
        <v>365</v>
      </c>
      <c r="C196" t="s">
        <v>108</v>
      </c>
      <c r="D196" t="s">
        <v>1228</v>
      </c>
      <c r="E196" s="13">
        <f>AVERAGE('Marks Term 1:Marks Term 4'!E196)</f>
        <v>7</v>
      </c>
      <c r="F196" s="13">
        <f>AVERAGE('Marks Term 1:Marks Term 4'!F196)</f>
        <v>7.25</v>
      </c>
      <c r="G196" s="13">
        <f>AVERAGE('Marks Term 1:Marks Term 4'!G196)</f>
        <v>22</v>
      </c>
      <c r="H196" s="13">
        <f>AVERAGE('Marks Term 1:Marks Term 4'!H196)</f>
        <v>29</v>
      </c>
      <c r="I196" s="13">
        <f>AVERAGE('Marks Term 1:Marks Term 4'!I196)</f>
        <v>65.25</v>
      </c>
      <c r="J196" s="7" t="str">
        <f>Calc!A196</f>
        <v>C</v>
      </c>
    </row>
    <row r="197" spans="1:10" x14ac:dyDescent="0.25">
      <c r="A197" s="4" t="s">
        <v>982</v>
      </c>
      <c r="B197" t="s">
        <v>247</v>
      </c>
      <c r="C197" t="s">
        <v>217</v>
      </c>
      <c r="D197" t="s">
        <v>1228</v>
      </c>
      <c r="E197" s="13">
        <f>AVERAGE('Marks Term 1:Marks Term 4'!E197)</f>
        <v>6.25</v>
      </c>
      <c r="F197" s="13">
        <f>AVERAGE('Marks Term 1:Marks Term 4'!F197)</f>
        <v>7.5</v>
      </c>
      <c r="G197" s="13">
        <f>AVERAGE('Marks Term 1:Marks Term 4'!G197)</f>
        <v>15.75</v>
      </c>
      <c r="H197" s="13">
        <f>AVERAGE('Marks Term 1:Marks Term 4'!H197)</f>
        <v>28.5</v>
      </c>
      <c r="I197" s="13">
        <f>AVERAGE('Marks Term 1:Marks Term 4'!I197)</f>
        <v>58</v>
      </c>
      <c r="J197" s="7" t="str">
        <f>Calc!A197</f>
        <v>D</v>
      </c>
    </row>
    <row r="198" spans="1:10" x14ac:dyDescent="0.25">
      <c r="A198" s="4" t="s">
        <v>1016</v>
      </c>
      <c r="B198" t="s">
        <v>663</v>
      </c>
      <c r="C198" t="s">
        <v>108</v>
      </c>
      <c r="D198" t="s">
        <v>1227</v>
      </c>
      <c r="E198" s="13">
        <f>AVERAGE('Marks Term 1:Marks Term 4'!E198)</f>
        <v>8.5</v>
      </c>
      <c r="F198" s="13">
        <f>AVERAGE('Marks Term 1:Marks Term 4'!F198)</f>
        <v>7.25</v>
      </c>
      <c r="G198" s="13">
        <f>AVERAGE('Marks Term 1:Marks Term 4'!G198)</f>
        <v>24</v>
      </c>
      <c r="H198" s="13">
        <f>AVERAGE('Marks Term 1:Marks Term 4'!H198)</f>
        <v>39.25</v>
      </c>
      <c r="I198" s="13">
        <f>AVERAGE('Marks Term 1:Marks Term 4'!I198)</f>
        <v>79</v>
      </c>
      <c r="J198" s="7" t="str">
        <f>Calc!A198</f>
        <v>B</v>
      </c>
    </row>
    <row r="199" spans="1:10" x14ac:dyDescent="0.25">
      <c r="A199" s="4" t="s">
        <v>1025</v>
      </c>
      <c r="B199" t="s">
        <v>678</v>
      </c>
      <c r="C199" t="s">
        <v>108</v>
      </c>
      <c r="D199" t="s">
        <v>1228</v>
      </c>
      <c r="E199" s="13">
        <f>AVERAGE('Marks Term 1:Marks Term 4'!E199)</f>
        <v>5.75</v>
      </c>
      <c r="F199" s="13">
        <f>AVERAGE('Marks Term 1:Marks Term 4'!F199)</f>
        <v>5.25</v>
      </c>
      <c r="G199" s="13">
        <f>AVERAGE('Marks Term 1:Marks Term 4'!G199)</f>
        <v>16.5</v>
      </c>
      <c r="H199" s="13">
        <f>AVERAGE('Marks Term 1:Marks Term 4'!H199)</f>
        <v>27.25</v>
      </c>
      <c r="I199" s="13">
        <f>AVERAGE('Marks Term 1:Marks Term 4'!I199)</f>
        <v>54.75</v>
      </c>
      <c r="J199" s="7" t="str">
        <f>Calc!A199</f>
        <v>E</v>
      </c>
    </row>
    <row r="200" spans="1:10" x14ac:dyDescent="0.25">
      <c r="A200" s="4" t="s">
        <v>1035</v>
      </c>
      <c r="B200" t="s">
        <v>695</v>
      </c>
      <c r="C200" t="s">
        <v>108</v>
      </c>
      <c r="D200" t="s">
        <v>1227</v>
      </c>
      <c r="E200" s="13">
        <f>AVERAGE('Marks Term 1:Marks Term 4'!E200)</f>
        <v>4.25</v>
      </c>
      <c r="F200" s="13">
        <f>AVERAGE('Marks Term 1:Marks Term 4'!F200)</f>
        <v>4</v>
      </c>
      <c r="G200" s="13">
        <f>AVERAGE('Marks Term 1:Marks Term 4'!G200)</f>
        <v>12</v>
      </c>
      <c r="H200" s="13">
        <f>AVERAGE('Marks Term 1:Marks Term 4'!H200)</f>
        <v>21.75</v>
      </c>
      <c r="I200" s="13">
        <f>AVERAGE('Marks Term 1:Marks Term 4'!I200)</f>
        <v>42</v>
      </c>
      <c r="J200" s="7" t="str">
        <f>Calc!A200</f>
        <v>F</v>
      </c>
    </row>
    <row r="201" spans="1:10" x14ac:dyDescent="0.25">
      <c r="A201" s="4" t="s">
        <v>1215</v>
      </c>
      <c r="B201" t="s">
        <v>713</v>
      </c>
      <c r="C201" t="s">
        <v>217</v>
      </c>
      <c r="D201" t="s">
        <v>1226</v>
      </c>
      <c r="E201" s="13">
        <f>AVERAGE('Marks Term 1:Marks Term 4'!E201)</f>
        <v>4</v>
      </c>
      <c r="F201" s="13">
        <f>AVERAGE('Marks Term 1:Marks Term 4'!F201)</f>
        <v>3.5</v>
      </c>
      <c r="G201" s="13">
        <f>AVERAGE('Marks Term 1:Marks Term 4'!G201)</f>
        <v>11.5</v>
      </c>
      <c r="H201" s="13">
        <f>AVERAGE('Marks Term 1:Marks Term 4'!H201)</f>
        <v>24</v>
      </c>
      <c r="I201" s="13">
        <f>AVERAGE('Marks Term 1:Marks Term 4'!I201)</f>
        <v>43</v>
      </c>
      <c r="J201" s="7" t="str">
        <f>Calc!A201</f>
        <v>F</v>
      </c>
    </row>
    <row r="202" spans="1:10" x14ac:dyDescent="0.25">
      <c r="A202" s="4" t="s">
        <v>799</v>
      </c>
      <c r="B202" t="s">
        <v>126</v>
      </c>
      <c r="C202" t="s">
        <v>125</v>
      </c>
      <c r="D202" t="s">
        <v>1227</v>
      </c>
      <c r="E202" s="13">
        <f>AVERAGE('Marks Term 1:Marks Term 4'!E202)</f>
        <v>10</v>
      </c>
      <c r="F202" s="13">
        <f>AVERAGE('Marks Term 1:Marks Term 4'!F202)</f>
        <v>8.75</v>
      </c>
      <c r="G202" s="13">
        <f>AVERAGE('Marks Term 1:Marks Term 4'!G202)</f>
        <v>28.75</v>
      </c>
      <c r="H202" s="13">
        <f>AVERAGE('Marks Term 1:Marks Term 4'!H202)</f>
        <v>43.25</v>
      </c>
      <c r="I202" s="13">
        <f>AVERAGE('Marks Term 1:Marks Term 4'!I202)</f>
        <v>90.75</v>
      </c>
      <c r="J202" s="7" t="str">
        <f>Calc!A202</f>
        <v>A</v>
      </c>
    </row>
    <row r="203" spans="1:10" x14ac:dyDescent="0.25">
      <c r="A203" s="4" t="s">
        <v>1186</v>
      </c>
      <c r="B203" t="s">
        <v>571</v>
      </c>
      <c r="C203" t="s">
        <v>570</v>
      </c>
      <c r="D203" t="s">
        <v>1228</v>
      </c>
      <c r="E203" s="13">
        <f>AVERAGE('Marks Term 1:Marks Term 4'!E203)</f>
        <v>7.5</v>
      </c>
      <c r="F203" s="13">
        <f>AVERAGE('Marks Term 1:Marks Term 4'!F203)</f>
        <v>8</v>
      </c>
      <c r="G203" s="13">
        <f>AVERAGE('Marks Term 1:Marks Term 4'!G203)</f>
        <v>21.25</v>
      </c>
      <c r="H203" s="13">
        <f>AVERAGE('Marks Term 1:Marks Term 4'!H203)</f>
        <v>33.75</v>
      </c>
      <c r="I203" s="13">
        <f>AVERAGE('Marks Term 1:Marks Term 4'!I203)</f>
        <v>70.5</v>
      </c>
      <c r="J203" s="7" t="str">
        <f>Calc!A203</f>
        <v>C</v>
      </c>
    </row>
    <row r="204" spans="1:10" x14ac:dyDescent="0.25">
      <c r="A204" s="4" t="s">
        <v>1010</v>
      </c>
      <c r="B204" t="s">
        <v>649</v>
      </c>
      <c r="C204" t="s">
        <v>125</v>
      </c>
      <c r="D204" t="s">
        <v>1226</v>
      </c>
      <c r="E204" s="13">
        <f>AVERAGE('Marks Term 1:Marks Term 4'!E204)</f>
        <v>8</v>
      </c>
      <c r="F204" s="13">
        <f>AVERAGE('Marks Term 1:Marks Term 4'!F204)</f>
        <v>8</v>
      </c>
      <c r="G204" s="13">
        <f>AVERAGE('Marks Term 1:Marks Term 4'!G204)</f>
        <v>23.25</v>
      </c>
      <c r="H204" s="13">
        <f>AVERAGE('Marks Term 1:Marks Term 4'!H204)</f>
        <v>40.25</v>
      </c>
      <c r="I204" s="13">
        <f>AVERAGE('Marks Term 1:Marks Term 4'!I204)</f>
        <v>79.5</v>
      </c>
      <c r="J204" s="7" t="str">
        <f>Calc!A204</f>
        <v>B</v>
      </c>
    </row>
    <row r="205" spans="1:10" x14ac:dyDescent="0.25">
      <c r="A205" s="4" t="s">
        <v>1213</v>
      </c>
      <c r="B205" t="s">
        <v>711</v>
      </c>
      <c r="C205" t="s">
        <v>125</v>
      </c>
      <c r="D205" t="s">
        <v>1226</v>
      </c>
      <c r="E205" s="13">
        <f>AVERAGE('Marks Term 1:Marks Term 4'!E205)</f>
        <v>8.5</v>
      </c>
      <c r="F205" s="13">
        <f>AVERAGE('Marks Term 1:Marks Term 4'!F205)</f>
        <v>7.5</v>
      </c>
      <c r="G205" s="13">
        <f>AVERAGE('Marks Term 1:Marks Term 4'!G205)</f>
        <v>23.75</v>
      </c>
      <c r="H205" s="13">
        <f>AVERAGE('Marks Term 1:Marks Term 4'!H205)</f>
        <v>39.75</v>
      </c>
      <c r="I205" s="13">
        <f>AVERAGE('Marks Term 1:Marks Term 4'!I205)</f>
        <v>79.5</v>
      </c>
      <c r="J205" s="7" t="str">
        <f>Calc!A205</f>
        <v>B</v>
      </c>
    </row>
    <row r="206" spans="1:10" x14ac:dyDescent="0.25">
      <c r="A206" s="4" t="s">
        <v>950</v>
      </c>
      <c r="B206" t="s">
        <v>504</v>
      </c>
      <c r="C206" t="s">
        <v>503</v>
      </c>
      <c r="D206" t="s">
        <v>1226</v>
      </c>
      <c r="E206" s="13">
        <f>AVERAGE('Marks Term 1:Marks Term 4'!E206)</f>
        <v>2.75</v>
      </c>
      <c r="F206" s="13">
        <f>AVERAGE('Marks Term 1:Marks Term 4'!F206)</f>
        <v>2</v>
      </c>
      <c r="G206" s="13">
        <f>AVERAGE('Marks Term 1:Marks Term 4'!G206)</f>
        <v>7</v>
      </c>
      <c r="H206" s="13">
        <f>AVERAGE('Marks Term 1:Marks Term 4'!H206)</f>
        <v>15.25</v>
      </c>
      <c r="I206" s="13">
        <f>AVERAGE('Marks Term 1:Marks Term 4'!I206)</f>
        <v>27</v>
      </c>
      <c r="J206" s="7" t="str">
        <f>Calc!A206</f>
        <v>Fail</v>
      </c>
    </row>
    <row r="207" spans="1:10" x14ac:dyDescent="0.25">
      <c r="A207" s="4" t="s">
        <v>1194</v>
      </c>
      <c r="B207" t="s">
        <v>602</v>
      </c>
      <c r="C207" t="s">
        <v>601</v>
      </c>
      <c r="D207" t="s">
        <v>1228</v>
      </c>
      <c r="E207" s="13">
        <f>AVERAGE('Marks Term 1:Marks Term 4'!E207)</f>
        <v>8.25</v>
      </c>
      <c r="F207" s="13">
        <f>AVERAGE('Marks Term 1:Marks Term 4'!F207)</f>
        <v>9.25</v>
      </c>
      <c r="G207" s="13">
        <f>AVERAGE('Marks Term 1:Marks Term 4'!G207)</f>
        <v>24.5</v>
      </c>
      <c r="H207" s="13">
        <f>AVERAGE('Marks Term 1:Marks Term 4'!H207)</f>
        <v>35</v>
      </c>
      <c r="I207" s="13">
        <f>AVERAGE('Marks Term 1:Marks Term 4'!I207)</f>
        <v>77</v>
      </c>
      <c r="J207" s="7" t="str">
        <f>Calc!A207</f>
        <v>B</v>
      </c>
    </row>
    <row r="208" spans="1:10" x14ac:dyDescent="0.25">
      <c r="A208" s="4" t="s">
        <v>986</v>
      </c>
      <c r="B208" t="s">
        <v>595</v>
      </c>
      <c r="C208" t="s">
        <v>594</v>
      </c>
      <c r="D208" t="s">
        <v>1226</v>
      </c>
      <c r="E208" s="13">
        <f>AVERAGE('Marks Term 1:Marks Term 4'!E208)</f>
        <v>8.25</v>
      </c>
      <c r="F208" s="13">
        <f>AVERAGE('Marks Term 1:Marks Term 4'!F208)</f>
        <v>7.5</v>
      </c>
      <c r="G208" s="13">
        <f>AVERAGE('Marks Term 1:Marks Term 4'!G208)</f>
        <v>26.25</v>
      </c>
      <c r="H208" s="13">
        <f>AVERAGE('Marks Term 1:Marks Term 4'!H208)</f>
        <v>43.75</v>
      </c>
      <c r="I208" s="13">
        <f>AVERAGE('Marks Term 1:Marks Term 4'!I208)</f>
        <v>85.75</v>
      </c>
      <c r="J208" s="7" t="str">
        <f>Calc!A208</f>
        <v>A</v>
      </c>
    </row>
    <row r="209" spans="1:10" x14ac:dyDescent="0.25">
      <c r="A209" s="4" t="s">
        <v>1116</v>
      </c>
      <c r="B209" t="s">
        <v>228</v>
      </c>
      <c r="C209" t="s">
        <v>225</v>
      </c>
      <c r="D209" t="s">
        <v>1227</v>
      </c>
      <c r="E209" s="13">
        <f>AVERAGE('Marks Term 1:Marks Term 4'!E209)</f>
        <v>6.75</v>
      </c>
      <c r="F209" s="13">
        <f>AVERAGE('Marks Term 1:Marks Term 4'!F209)</f>
        <v>7.25</v>
      </c>
      <c r="G209" s="13">
        <f>AVERAGE('Marks Term 1:Marks Term 4'!G209)</f>
        <v>19.5</v>
      </c>
      <c r="H209" s="13">
        <f>AVERAGE('Marks Term 1:Marks Term 4'!H209)</f>
        <v>27.75</v>
      </c>
      <c r="I209" s="13">
        <f>AVERAGE('Marks Term 1:Marks Term 4'!I209)</f>
        <v>61.25</v>
      </c>
      <c r="J209" s="7" t="str">
        <f>Calc!A209</f>
        <v>D</v>
      </c>
    </row>
    <row r="210" spans="1:10" x14ac:dyDescent="0.25">
      <c r="A210" s="4" t="s">
        <v>1209</v>
      </c>
      <c r="B210" t="s">
        <v>381</v>
      </c>
      <c r="C210" t="s">
        <v>682</v>
      </c>
      <c r="D210" t="s">
        <v>1228</v>
      </c>
      <c r="E210" s="13">
        <f>AVERAGE('Marks Term 1:Marks Term 4'!E210)</f>
        <v>4</v>
      </c>
      <c r="F210" s="13">
        <f>AVERAGE('Marks Term 1:Marks Term 4'!F210)</f>
        <v>2.5</v>
      </c>
      <c r="G210" s="13">
        <f>AVERAGE('Marks Term 1:Marks Term 4'!G210)</f>
        <v>12.5</v>
      </c>
      <c r="H210" s="13">
        <f>AVERAGE('Marks Term 1:Marks Term 4'!H210)</f>
        <v>25.75</v>
      </c>
      <c r="I210" s="13">
        <f>AVERAGE('Marks Term 1:Marks Term 4'!I210)</f>
        <v>44.75</v>
      </c>
      <c r="J210" s="7" t="str">
        <f>Calc!A210</f>
        <v>F</v>
      </c>
    </row>
    <row r="211" spans="1:10" x14ac:dyDescent="0.25">
      <c r="A211" s="4" t="s">
        <v>873</v>
      </c>
      <c r="B211" t="s">
        <v>332</v>
      </c>
      <c r="C211" t="s">
        <v>331</v>
      </c>
      <c r="D211" t="s">
        <v>1228</v>
      </c>
      <c r="E211" s="13">
        <f>AVERAGE('Marks Term 1:Marks Term 4'!E211)</f>
        <v>8.25</v>
      </c>
      <c r="F211" s="13">
        <f>AVERAGE('Marks Term 1:Marks Term 4'!F211)</f>
        <v>8.5</v>
      </c>
      <c r="G211" s="13">
        <f>AVERAGE('Marks Term 1:Marks Term 4'!G211)</f>
        <v>24</v>
      </c>
      <c r="H211" s="13">
        <f>AVERAGE('Marks Term 1:Marks Term 4'!H211)</f>
        <v>40.75</v>
      </c>
      <c r="I211" s="13">
        <f>AVERAGE('Marks Term 1:Marks Term 4'!I211)</f>
        <v>81.5</v>
      </c>
      <c r="J211" s="7" t="str">
        <f>Calc!A211</f>
        <v>B</v>
      </c>
    </row>
    <row r="212" spans="1:10" x14ac:dyDescent="0.25">
      <c r="A212" s="4" t="s">
        <v>882</v>
      </c>
      <c r="B212" t="s">
        <v>354</v>
      </c>
      <c r="C212" t="s">
        <v>351</v>
      </c>
      <c r="D212" t="s">
        <v>1227</v>
      </c>
      <c r="E212" s="13">
        <f>AVERAGE('Marks Term 1:Marks Term 4'!E212)</f>
        <v>7.75</v>
      </c>
      <c r="F212" s="13">
        <f>AVERAGE('Marks Term 1:Marks Term 4'!F212)</f>
        <v>7.5</v>
      </c>
      <c r="G212" s="13">
        <f>AVERAGE('Marks Term 1:Marks Term 4'!G212)</f>
        <v>20.5</v>
      </c>
      <c r="H212" s="13">
        <f>AVERAGE('Marks Term 1:Marks Term 4'!H212)</f>
        <v>33.5</v>
      </c>
      <c r="I212" s="13">
        <f>AVERAGE('Marks Term 1:Marks Term 4'!I212)</f>
        <v>69.25</v>
      </c>
      <c r="J212" s="7" t="str">
        <f>Calc!A212</f>
        <v>C</v>
      </c>
    </row>
    <row r="213" spans="1:10" x14ac:dyDescent="0.25">
      <c r="A213" s="4" t="s">
        <v>922</v>
      </c>
      <c r="B213" t="s">
        <v>435</v>
      </c>
      <c r="C213" t="s">
        <v>434</v>
      </c>
      <c r="D213" t="s">
        <v>1227</v>
      </c>
      <c r="E213" s="13">
        <f>AVERAGE('Marks Term 1:Marks Term 4'!E213)</f>
        <v>9.25</v>
      </c>
      <c r="F213" s="13">
        <f>AVERAGE('Marks Term 1:Marks Term 4'!F213)</f>
        <v>9.5</v>
      </c>
      <c r="G213" s="13">
        <f>AVERAGE('Marks Term 1:Marks Term 4'!G213)</f>
        <v>26.25</v>
      </c>
      <c r="H213" s="13">
        <f>AVERAGE('Marks Term 1:Marks Term 4'!H213)</f>
        <v>42.75</v>
      </c>
      <c r="I213" s="13">
        <f>AVERAGE('Marks Term 1:Marks Term 4'!I213)</f>
        <v>87.75</v>
      </c>
      <c r="J213" s="7" t="str">
        <f>Calc!A213</f>
        <v>A</v>
      </c>
    </row>
    <row r="214" spans="1:10" x14ac:dyDescent="0.25">
      <c r="A214" s="4" t="s">
        <v>1022</v>
      </c>
      <c r="B214" t="s">
        <v>672</v>
      </c>
      <c r="C214" t="s">
        <v>434</v>
      </c>
      <c r="D214" t="s">
        <v>1226</v>
      </c>
      <c r="E214" s="13">
        <f>AVERAGE('Marks Term 1:Marks Term 4'!E214)</f>
        <v>4.75</v>
      </c>
      <c r="F214" s="13">
        <f>AVERAGE('Marks Term 1:Marks Term 4'!F214)</f>
        <v>4</v>
      </c>
      <c r="G214" s="13">
        <f>AVERAGE('Marks Term 1:Marks Term 4'!G214)</f>
        <v>11.75</v>
      </c>
      <c r="H214" s="13">
        <f>AVERAGE('Marks Term 1:Marks Term 4'!H214)</f>
        <v>19</v>
      </c>
      <c r="I214" s="13">
        <f>AVERAGE('Marks Term 1:Marks Term 4'!I214)</f>
        <v>39.5</v>
      </c>
      <c r="J214" s="7" t="str">
        <f>Calc!A214</f>
        <v>F</v>
      </c>
    </row>
    <row r="215" spans="1:10" x14ac:dyDescent="0.25">
      <c r="A215" s="4" t="s">
        <v>1042</v>
      </c>
      <c r="B215" t="s">
        <v>706</v>
      </c>
      <c r="C215" t="s">
        <v>434</v>
      </c>
      <c r="D215" t="s">
        <v>1226</v>
      </c>
      <c r="E215" s="13">
        <f>AVERAGE('Marks Term 1:Marks Term 4'!E215)</f>
        <v>7.75</v>
      </c>
      <c r="F215" s="13">
        <f>AVERAGE('Marks Term 1:Marks Term 4'!F215)</f>
        <v>8.75</v>
      </c>
      <c r="G215" s="13">
        <f>AVERAGE('Marks Term 1:Marks Term 4'!G215)</f>
        <v>23.25</v>
      </c>
      <c r="H215" s="13">
        <f>AVERAGE('Marks Term 1:Marks Term 4'!H215)</f>
        <v>37</v>
      </c>
      <c r="I215" s="13">
        <f>AVERAGE('Marks Term 1:Marks Term 4'!I215)</f>
        <v>76.75</v>
      </c>
      <c r="J215" s="7" t="str">
        <f>Calc!A215</f>
        <v>B</v>
      </c>
    </row>
    <row r="216" spans="1:10" x14ac:dyDescent="0.25">
      <c r="A216" s="4" t="s">
        <v>1043</v>
      </c>
      <c r="B216" t="s">
        <v>707</v>
      </c>
      <c r="C216" t="s">
        <v>331</v>
      </c>
      <c r="D216" t="s">
        <v>1228</v>
      </c>
      <c r="E216" s="13">
        <f>AVERAGE('Marks Term 1:Marks Term 4'!E216)</f>
        <v>8.75</v>
      </c>
      <c r="F216" s="13">
        <f>AVERAGE('Marks Term 1:Marks Term 4'!F216)</f>
        <v>8.25</v>
      </c>
      <c r="G216" s="13">
        <f>AVERAGE('Marks Term 1:Marks Term 4'!G216)</f>
        <v>25.75</v>
      </c>
      <c r="H216" s="13">
        <f>AVERAGE('Marks Term 1:Marks Term 4'!H216)</f>
        <v>47.5</v>
      </c>
      <c r="I216" s="13">
        <f>AVERAGE('Marks Term 1:Marks Term 4'!I216)</f>
        <v>90.25</v>
      </c>
      <c r="J216" s="7" t="str">
        <f>Calc!A216</f>
        <v>A</v>
      </c>
    </row>
    <row r="217" spans="1:10" x14ac:dyDescent="0.25">
      <c r="A217" s="4" t="s">
        <v>1059</v>
      </c>
      <c r="B217" t="s">
        <v>742</v>
      </c>
      <c r="C217" t="s">
        <v>434</v>
      </c>
      <c r="D217" t="s">
        <v>1228</v>
      </c>
      <c r="E217" s="13">
        <f>AVERAGE('Marks Term 1:Marks Term 4'!E217)</f>
        <v>6.75</v>
      </c>
      <c r="F217" s="13">
        <f>AVERAGE('Marks Term 1:Marks Term 4'!F217)</f>
        <v>6</v>
      </c>
      <c r="G217" s="13">
        <f>AVERAGE('Marks Term 1:Marks Term 4'!G217)</f>
        <v>23.25</v>
      </c>
      <c r="H217" s="13">
        <f>AVERAGE('Marks Term 1:Marks Term 4'!H217)</f>
        <v>37</v>
      </c>
      <c r="I217" s="13">
        <f>AVERAGE('Marks Term 1:Marks Term 4'!I217)</f>
        <v>73</v>
      </c>
      <c r="J217" s="7" t="str">
        <f>Calc!A217</f>
        <v>C</v>
      </c>
    </row>
    <row r="218" spans="1:10" x14ac:dyDescent="0.25">
      <c r="A218" s="4" t="s">
        <v>1064</v>
      </c>
      <c r="B218" t="s">
        <v>752</v>
      </c>
      <c r="C218" t="s">
        <v>331</v>
      </c>
      <c r="D218" t="s">
        <v>1229</v>
      </c>
      <c r="E218" s="13">
        <f>AVERAGE('Marks Term 1:Marks Term 4'!E218)</f>
        <v>2.25</v>
      </c>
      <c r="F218" s="13">
        <f>AVERAGE('Marks Term 1:Marks Term 4'!F218)</f>
        <v>3</v>
      </c>
      <c r="G218" s="13">
        <f>AVERAGE('Marks Term 1:Marks Term 4'!G218)</f>
        <v>5.75</v>
      </c>
      <c r="H218" s="13">
        <f>AVERAGE('Marks Term 1:Marks Term 4'!H218)</f>
        <v>11.25</v>
      </c>
      <c r="I218" s="13">
        <f>AVERAGE('Marks Term 1:Marks Term 4'!I218)</f>
        <v>22.25</v>
      </c>
      <c r="J218" s="7" t="str">
        <f>Calc!A218</f>
        <v>Fail</v>
      </c>
    </row>
    <row r="219" spans="1:10" x14ac:dyDescent="0.25">
      <c r="A219" s="4" t="s">
        <v>1087</v>
      </c>
      <c r="B219" t="s">
        <v>88</v>
      </c>
      <c r="C219" t="s">
        <v>86</v>
      </c>
      <c r="D219" t="s">
        <v>1228</v>
      </c>
      <c r="E219" s="13">
        <f>AVERAGE('Marks Term 1:Marks Term 4'!E219)</f>
        <v>7</v>
      </c>
      <c r="F219" s="13">
        <f>AVERAGE('Marks Term 1:Marks Term 4'!F219)</f>
        <v>6.75</v>
      </c>
      <c r="G219" s="13">
        <f>AVERAGE('Marks Term 1:Marks Term 4'!G219)</f>
        <v>20.25</v>
      </c>
      <c r="H219" s="13">
        <f>AVERAGE('Marks Term 1:Marks Term 4'!H219)</f>
        <v>36.5</v>
      </c>
      <c r="I219" s="13">
        <f>AVERAGE('Marks Term 1:Marks Term 4'!I219)</f>
        <v>70.5</v>
      </c>
      <c r="J219" s="7" t="str">
        <f>Calc!A219</f>
        <v>C</v>
      </c>
    </row>
    <row r="220" spans="1:10" x14ac:dyDescent="0.25">
      <c r="A220" s="4" t="s">
        <v>844</v>
      </c>
      <c r="B220" t="s">
        <v>252</v>
      </c>
      <c r="C220" t="s">
        <v>249</v>
      </c>
      <c r="D220" t="s">
        <v>1228</v>
      </c>
      <c r="E220" s="13">
        <f>AVERAGE('Marks Term 1:Marks Term 4'!E220)</f>
        <v>3.25</v>
      </c>
      <c r="F220" s="13">
        <f>AVERAGE('Marks Term 1:Marks Term 4'!F220)</f>
        <v>3.75</v>
      </c>
      <c r="G220" s="13">
        <f>AVERAGE('Marks Term 1:Marks Term 4'!G220)</f>
        <v>9</v>
      </c>
      <c r="H220" s="13">
        <f>AVERAGE('Marks Term 1:Marks Term 4'!H220)</f>
        <v>14.25</v>
      </c>
      <c r="I220" s="13">
        <f>AVERAGE('Marks Term 1:Marks Term 4'!I220)</f>
        <v>30.25</v>
      </c>
      <c r="J220" s="7" t="str">
        <f>Calc!A220</f>
        <v>Fail</v>
      </c>
    </row>
    <row r="221" spans="1:10" x14ac:dyDescent="0.25">
      <c r="A221" s="4" t="s">
        <v>877</v>
      </c>
      <c r="B221" t="s">
        <v>343</v>
      </c>
      <c r="C221" t="s">
        <v>341</v>
      </c>
      <c r="D221" t="s">
        <v>1228</v>
      </c>
      <c r="E221" s="13">
        <f>AVERAGE('Marks Term 1:Marks Term 4'!E221)</f>
        <v>5.5</v>
      </c>
      <c r="F221" s="13">
        <f>AVERAGE('Marks Term 1:Marks Term 4'!F221)</f>
        <v>5.75</v>
      </c>
      <c r="G221" s="13">
        <f>AVERAGE('Marks Term 1:Marks Term 4'!G221)</f>
        <v>15.25</v>
      </c>
      <c r="H221" s="13">
        <f>AVERAGE('Marks Term 1:Marks Term 4'!H221)</f>
        <v>26.25</v>
      </c>
      <c r="I221" s="13">
        <f>AVERAGE('Marks Term 1:Marks Term 4'!I221)</f>
        <v>52.75</v>
      </c>
      <c r="J221" s="7" t="str">
        <f>Calc!A221</f>
        <v>E</v>
      </c>
    </row>
    <row r="222" spans="1:10" x14ac:dyDescent="0.25">
      <c r="A222" s="4" t="s">
        <v>1007</v>
      </c>
      <c r="B222" t="s">
        <v>644</v>
      </c>
      <c r="C222" t="s">
        <v>341</v>
      </c>
      <c r="D222" t="s">
        <v>1227</v>
      </c>
      <c r="E222" s="13">
        <f>AVERAGE('Marks Term 1:Marks Term 4'!E222)</f>
        <v>7</v>
      </c>
      <c r="F222" s="13">
        <f>AVERAGE('Marks Term 1:Marks Term 4'!F222)</f>
        <v>7</v>
      </c>
      <c r="G222" s="13">
        <f>AVERAGE('Marks Term 1:Marks Term 4'!G222)</f>
        <v>20.5</v>
      </c>
      <c r="H222" s="13">
        <f>AVERAGE('Marks Term 1:Marks Term 4'!H222)</f>
        <v>34.25</v>
      </c>
      <c r="I222" s="13">
        <f>AVERAGE('Marks Term 1:Marks Term 4'!I222)</f>
        <v>68.75</v>
      </c>
      <c r="J222" s="7" t="str">
        <f>Calc!A222</f>
        <v>C</v>
      </c>
    </row>
    <row r="223" spans="1:10" x14ac:dyDescent="0.25">
      <c r="A223" s="4" t="s">
        <v>984</v>
      </c>
      <c r="B223" t="s">
        <v>592</v>
      </c>
      <c r="C223" t="s">
        <v>591</v>
      </c>
      <c r="D223" t="s">
        <v>1229</v>
      </c>
      <c r="E223" s="13">
        <f>AVERAGE('Marks Term 1:Marks Term 4'!E223)</f>
        <v>3.25</v>
      </c>
      <c r="F223" s="13">
        <f>AVERAGE('Marks Term 1:Marks Term 4'!F223)</f>
        <v>3</v>
      </c>
      <c r="G223" s="13">
        <f>AVERAGE('Marks Term 1:Marks Term 4'!G223)</f>
        <v>11</v>
      </c>
      <c r="H223" s="13">
        <f>AVERAGE('Marks Term 1:Marks Term 4'!H223)</f>
        <v>17.25</v>
      </c>
      <c r="I223" s="13">
        <f>AVERAGE('Marks Term 1:Marks Term 4'!I223)</f>
        <v>34.5</v>
      </c>
      <c r="J223" s="7" t="str">
        <f>Calc!A223</f>
        <v>Fail</v>
      </c>
    </row>
    <row r="224" spans="1:10" x14ac:dyDescent="0.25">
      <c r="A224" s="4" t="s">
        <v>771</v>
      </c>
      <c r="B224" t="s">
        <v>32</v>
      </c>
      <c r="C224" t="s">
        <v>31</v>
      </c>
      <c r="D224" t="s">
        <v>1226</v>
      </c>
      <c r="E224" s="13">
        <f>AVERAGE('Marks Term 1:Marks Term 4'!E224)</f>
        <v>4.75</v>
      </c>
      <c r="F224" s="13">
        <f>AVERAGE('Marks Term 1:Marks Term 4'!F224)</f>
        <v>4.5</v>
      </c>
      <c r="G224" s="13">
        <f>AVERAGE('Marks Term 1:Marks Term 4'!G224)</f>
        <v>14</v>
      </c>
      <c r="H224" s="13">
        <f>AVERAGE('Marks Term 1:Marks Term 4'!H224)</f>
        <v>24.25</v>
      </c>
      <c r="I224" s="13">
        <f>AVERAGE('Marks Term 1:Marks Term 4'!I224)</f>
        <v>47.5</v>
      </c>
      <c r="J224" s="7" t="str">
        <f>Calc!A224</f>
        <v>E</v>
      </c>
    </row>
    <row r="225" spans="1:10" x14ac:dyDescent="0.25">
      <c r="A225" s="4" t="s">
        <v>1006</v>
      </c>
      <c r="B225" t="s">
        <v>642</v>
      </c>
      <c r="C225" t="s">
        <v>643</v>
      </c>
      <c r="D225" t="s">
        <v>1226</v>
      </c>
      <c r="E225" s="13">
        <f>AVERAGE('Marks Term 1:Marks Term 4'!E225)</f>
        <v>7.25</v>
      </c>
      <c r="F225" s="13">
        <f>AVERAGE('Marks Term 1:Marks Term 4'!F225)</f>
        <v>6.75</v>
      </c>
      <c r="G225" s="13">
        <f>AVERAGE('Marks Term 1:Marks Term 4'!G225)</f>
        <v>20.75</v>
      </c>
      <c r="H225" s="13">
        <f>AVERAGE('Marks Term 1:Marks Term 4'!H225)</f>
        <v>34</v>
      </c>
      <c r="I225" s="13">
        <f>AVERAGE('Marks Term 1:Marks Term 4'!I225)</f>
        <v>68.75</v>
      </c>
      <c r="J225" s="7" t="str">
        <f>Calc!A225</f>
        <v>C</v>
      </c>
    </row>
    <row r="226" spans="1:10" x14ac:dyDescent="0.25">
      <c r="A226" s="4" t="s">
        <v>1017</v>
      </c>
      <c r="B226" t="s">
        <v>664</v>
      </c>
      <c r="C226" t="s">
        <v>643</v>
      </c>
      <c r="D226" t="s">
        <v>1229</v>
      </c>
      <c r="E226" s="13">
        <f>AVERAGE('Marks Term 1:Marks Term 4'!E226)</f>
        <v>9</v>
      </c>
      <c r="F226" s="13">
        <f>AVERAGE('Marks Term 1:Marks Term 4'!F226)</f>
        <v>8</v>
      </c>
      <c r="G226" s="13">
        <f>AVERAGE('Marks Term 1:Marks Term 4'!G226)</f>
        <v>26.75</v>
      </c>
      <c r="H226" s="13">
        <f>AVERAGE('Marks Term 1:Marks Term 4'!H226)</f>
        <v>43</v>
      </c>
      <c r="I226" s="13">
        <f>AVERAGE('Marks Term 1:Marks Term 4'!I226)</f>
        <v>86.75</v>
      </c>
      <c r="J226" s="7" t="str">
        <f>Calc!A226</f>
        <v>A</v>
      </c>
    </row>
    <row r="227" spans="1:10" x14ac:dyDescent="0.25">
      <c r="A227" s="4" t="s">
        <v>1123</v>
      </c>
      <c r="B227" t="s">
        <v>259</v>
      </c>
      <c r="C227" t="s">
        <v>256</v>
      </c>
      <c r="D227" t="s">
        <v>1228</v>
      </c>
      <c r="E227" s="13">
        <f>AVERAGE('Marks Term 1:Marks Term 4'!E227)</f>
        <v>5.75</v>
      </c>
      <c r="F227" s="13">
        <f>AVERAGE('Marks Term 1:Marks Term 4'!F227)</f>
        <v>6.25</v>
      </c>
      <c r="G227" s="13">
        <f>AVERAGE('Marks Term 1:Marks Term 4'!G227)</f>
        <v>18.25</v>
      </c>
      <c r="H227" s="13">
        <f>AVERAGE('Marks Term 1:Marks Term 4'!H227)</f>
        <v>26.25</v>
      </c>
      <c r="I227" s="13">
        <f>AVERAGE('Marks Term 1:Marks Term 4'!I227)</f>
        <v>56.5</v>
      </c>
      <c r="J227" s="7" t="str">
        <f>Calc!A227</f>
        <v>D</v>
      </c>
    </row>
    <row r="228" spans="1:10" x14ac:dyDescent="0.25">
      <c r="A228" s="4" t="s">
        <v>774</v>
      </c>
      <c r="B228" t="s">
        <v>43</v>
      </c>
      <c r="C228" t="s">
        <v>40</v>
      </c>
      <c r="D228" t="s">
        <v>1228</v>
      </c>
      <c r="E228" s="13">
        <f>AVERAGE('Marks Term 1:Marks Term 4'!E228)</f>
        <v>4.25</v>
      </c>
      <c r="F228" s="13">
        <f>AVERAGE('Marks Term 1:Marks Term 4'!F228)</f>
        <v>4</v>
      </c>
      <c r="G228" s="13">
        <f>AVERAGE('Marks Term 1:Marks Term 4'!G228)</f>
        <v>13.75</v>
      </c>
      <c r="H228" s="13">
        <f>AVERAGE('Marks Term 1:Marks Term 4'!H228)</f>
        <v>21</v>
      </c>
      <c r="I228" s="13">
        <f>AVERAGE('Marks Term 1:Marks Term 4'!I228)</f>
        <v>43</v>
      </c>
      <c r="J228" s="7" t="str">
        <f>Calc!A228</f>
        <v>F</v>
      </c>
    </row>
    <row r="229" spans="1:10" x14ac:dyDescent="0.25">
      <c r="A229" s="4" t="s">
        <v>1082</v>
      </c>
      <c r="B229" t="s">
        <v>65</v>
      </c>
      <c r="C229" t="s">
        <v>64</v>
      </c>
      <c r="D229" t="s">
        <v>1226</v>
      </c>
      <c r="E229" s="13">
        <f>AVERAGE('Marks Term 1:Marks Term 4'!E229)</f>
        <v>9.5</v>
      </c>
      <c r="F229" s="13">
        <f>AVERAGE('Marks Term 1:Marks Term 4'!F229)</f>
        <v>9.5</v>
      </c>
      <c r="G229" s="13">
        <f>AVERAGE('Marks Term 1:Marks Term 4'!G229)</f>
        <v>26.75</v>
      </c>
      <c r="H229" s="13">
        <f>AVERAGE('Marks Term 1:Marks Term 4'!H229)</f>
        <v>45.75</v>
      </c>
      <c r="I229" s="13">
        <f>AVERAGE('Marks Term 1:Marks Term 4'!I229)</f>
        <v>91.5</v>
      </c>
      <c r="J229" s="7" t="str">
        <f>Calc!A229</f>
        <v>A</v>
      </c>
    </row>
    <row r="230" spans="1:10" x14ac:dyDescent="0.25">
      <c r="A230" s="4" t="s">
        <v>1051</v>
      </c>
      <c r="B230" t="s">
        <v>725</v>
      </c>
      <c r="C230" t="s">
        <v>726</v>
      </c>
      <c r="D230" t="s">
        <v>1227</v>
      </c>
      <c r="E230" s="13">
        <f>AVERAGE('Marks Term 1:Marks Term 4'!E230)</f>
        <v>7</v>
      </c>
      <c r="F230" s="13">
        <f>AVERAGE('Marks Term 1:Marks Term 4'!F230)</f>
        <v>7.25</v>
      </c>
      <c r="G230" s="13">
        <f>AVERAGE('Marks Term 1:Marks Term 4'!G230)</f>
        <v>22</v>
      </c>
      <c r="H230" s="13">
        <f>AVERAGE('Marks Term 1:Marks Term 4'!H230)</f>
        <v>36</v>
      </c>
      <c r="I230" s="13">
        <f>AVERAGE('Marks Term 1:Marks Term 4'!I230)</f>
        <v>72.25</v>
      </c>
      <c r="J230" s="7" t="str">
        <f>Calc!A230</f>
        <v>C</v>
      </c>
    </row>
    <row r="231" spans="1:10" x14ac:dyDescent="0.25">
      <c r="A231" s="4" t="s">
        <v>1197</v>
      </c>
      <c r="B231" t="s">
        <v>620</v>
      </c>
      <c r="C231" t="s">
        <v>621</v>
      </c>
      <c r="D231" t="s">
        <v>1226</v>
      </c>
      <c r="E231" s="13">
        <f>AVERAGE('Marks Term 1:Marks Term 4'!E231)</f>
        <v>9.75</v>
      </c>
      <c r="F231" s="13">
        <f>AVERAGE('Marks Term 1:Marks Term 4'!F231)</f>
        <v>7.75</v>
      </c>
      <c r="G231" s="13">
        <f>AVERAGE('Marks Term 1:Marks Term 4'!G231)</f>
        <v>28.25</v>
      </c>
      <c r="H231" s="13">
        <f>AVERAGE('Marks Term 1:Marks Term 4'!H231)</f>
        <v>46.75</v>
      </c>
      <c r="I231" s="13">
        <f>AVERAGE('Marks Term 1:Marks Term 4'!I231)</f>
        <v>92.5</v>
      </c>
      <c r="J231" s="7" t="str">
        <f>Calc!A231</f>
        <v>A</v>
      </c>
    </row>
    <row r="232" spans="1:10" x14ac:dyDescent="0.25">
      <c r="A232" s="4" t="s">
        <v>861</v>
      </c>
      <c r="B232" t="s">
        <v>300</v>
      </c>
      <c r="C232" t="s">
        <v>299</v>
      </c>
      <c r="D232" t="s">
        <v>1227</v>
      </c>
      <c r="E232" s="13">
        <f>AVERAGE('Marks Term 1:Marks Term 4'!E232)</f>
        <v>4.25</v>
      </c>
      <c r="F232" s="13">
        <f>AVERAGE('Marks Term 1:Marks Term 4'!F232)</f>
        <v>3.25</v>
      </c>
      <c r="G232" s="13">
        <f>AVERAGE('Marks Term 1:Marks Term 4'!G232)</f>
        <v>12.75</v>
      </c>
      <c r="H232" s="13">
        <f>AVERAGE('Marks Term 1:Marks Term 4'!H232)</f>
        <v>25</v>
      </c>
      <c r="I232" s="13">
        <f>AVERAGE('Marks Term 1:Marks Term 4'!I232)</f>
        <v>45.25</v>
      </c>
      <c r="J232" s="7" t="str">
        <f>Calc!A232</f>
        <v>E</v>
      </c>
    </row>
    <row r="233" spans="1:10" x14ac:dyDescent="0.25">
      <c r="A233" s="4" t="s">
        <v>845</v>
      </c>
      <c r="B233" t="s">
        <v>252</v>
      </c>
      <c r="C233" t="s">
        <v>251</v>
      </c>
      <c r="D233" t="s">
        <v>1228</v>
      </c>
      <c r="E233" s="13">
        <f>AVERAGE('Marks Term 1:Marks Term 4'!E233)</f>
        <v>7</v>
      </c>
      <c r="F233" s="13">
        <f>AVERAGE('Marks Term 1:Marks Term 4'!F233)</f>
        <v>6.75</v>
      </c>
      <c r="G233" s="13">
        <f>AVERAGE('Marks Term 1:Marks Term 4'!G233)</f>
        <v>18.5</v>
      </c>
      <c r="H233" s="13">
        <f>AVERAGE('Marks Term 1:Marks Term 4'!H233)</f>
        <v>35</v>
      </c>
      <c r="I233" s="13">
        <f>AVERAGE('Marks Term 1:Marks Term 4'!I233)</f>
        <v>67.25</v>
      </c>
      <c r="J233" s="7" t="str">
        <f>Calc!A233</f>
        <v>C</v>
      </c>
    </row>
    <row r="234" spans="1:10" x14ac:dyDescent="0.25">
      <c r="A234" s="4" t="s">
        <v>1134</v>
      </c>
      <c r="B234" t="s">
        <v>300</v>
      </c>
      <c r="C234" t="s">
        <v>297</v>
      </c>
      <c r="D234" t="s">
        <v>1226</v>
      </c>
      <c r="E234" s="13">
        <f>AVERAGE('Marks Term 1:Marks Term 4'!E234)</f>
        <v>8.75</v>
      </c>
      <c r="F234" s="13">
        <f>AVERAGE('Marks Term 1:Marks Term 4'!F234)</f>
        <v>8.25</v>
      </c>
      <c r="G234" s="13">
        <f>AVERAGE('Marks Term 1:Marks Term 4'!G234)</f>
        <v>24</v>
      </c>
      <c r="H234" s="13">
        <f>AVERAGE('Marks Term 1:Marks Term 4'!H234)</f>
        <v>47</v>
      </c>
      <c r="I234" s="13">
        <f>AVERAGE('Marks Term 1:Marks Term 4'!I234)</f>
        <v>88</v>
      </c>
      <c r="J234" s="7" t="str">
        <f>Calc!A234</f>
        <v>A</v>
      </c>
    </row>
    <row r="235" spans="1:10" x14ac:dyDescent="0.25">
      <c r="A235" s="4" t="s">
        <v>1163</v>
      </c>
      <c r="B235" t="s">
        <v>461</v>
      </c>
      <c r="C235" t="s">
        <v>462</v>
      </c>
      <c r="D235" t="s">
        <v>1229</v>
      </c>
      <c r="E235" s="13">
        <f>AVERAGE('Marks Term 1:Marks Term 4'!E235)</f>
        <v>5.25</v>
      </c>
      <c r="F235" s="13">
        <f>AVERAGE('Marks Term 1:Marks Term 4'!F235)</f>
        <v>5.75</v>
      </c>
      <c r="G235" s="13">
        <f>AVERAGE('Marks Term 1:Marks Term 4'!G235)</f>
        <v>15</v>
      </c>
      <c r="H235" s="13">
        <f>AVERAGE('Marks Term 1:Marks Term 4'!H235)</f>
        <v>26.5</v>
      </c>
      <c r="I235" s="13">
        <f>AVERAGE('Marks Term 1:Marks Term 4'!I235)</f>
        <v>52.5</v>
      </c>
      <c r="J235" s="7" t="str">
        <f>Calc!A235</f>
        <v>E</v>
      </c>
    </row>
    <row r="236" spans="1:10" x14ac:dyDescent="0.25">
      <c r="A236" s="4" t="s">
        <v>987</v>
      </c>
      <c r="B236" t="s">
        <v>597</v>
      </c>
      <c r="C236" t="s">
        <v>596</v>
      </c>
      <c r="D236" t="s">
        <v>1227</v>
      </c>
      <c r="E236" s="13">
        <f>AVERAGE('Marks Term 1:Marks Term 4'!E236)</f>
        <v>7.75</v>
      </c>
      <c r="F236" s="13">
        <f>AVERAGE('Marks Term 1:Marks Term 4'!F236)</f>
        <v>7.25</v>
      </c>
      <c r="G236" s="13">
        <f>AVERAGE('Marks Term 1:Marks Term 4'!G236)</f>
        <v>22.5</v>
      </c>
      <c r="H236" s="13">
        <f>AVERAGE('Marks Term 1:Marks Term 4'!H236)</f>
        <v>34</v>
      </c>
      <c r="I236" s="13">
        <f>AVERAGE('Marks Term 1:Marks Term 4'!I236)</f>
        <v>71.5</v>
      </c>
      <c r="J236" s="7" t="str">
        <f>Calc!A236</f>
        <v>C</v>
      </c>
    </row>
    <row r="237" spans="1:10" x14ac:dyDescent="0.25">
      <c r="A237" s="4" t="s">
        <v>847</v>
      </c>
      <c r="B237" t="s">
        <v>259</v>
      </c>
      <c r="C237" t="s">
        <v>258</v>
      </c>
      <c r="D237" t="s">
        <v>1228</v>
      </c>
      <c r="E237" s="13">
        <f>AVERAGE('Marks Term 1:Marks Term 4'!E237)</f>
        <v>6</v>
      </c>
      <c r="F237" s="13">
        <f>AVERAGE('Marks Term 1:Marks Term 4'!F237)</f>
        <v>5.75</v>
      </c>
      <c r="G237" s="13">
        <f>AVERAGE('Marks Term 1:Marks Term 4'!G237)</f>
        <v>16.75</v>
      </c>
      <c r="H237" s="13">
        <f>AVERAGE('Marks Term 1:Marks Term 4'!H237)</f>
        <v>32</v>
      </c>
      <c r="I237" s="13">
        <f>AVERAGE('Marks Term 1:Marks Term 4'!I237)</f>
        <v>60.5</v>
      </c>
      <c r="J237" s="7" t="str">
        <f>Calc!A237</f>
        <v>D</v>
      </c>
    </row>
    <row r="238" spans="1:10" x14ac:dyDescent="0.25">
      <c r="A238" s="4" t="s">
        <v>776</v>
      </c>
      <c r="B238" t="s">
        <v>45</v>
      </c>
      <c r="C238" t="s">
        <v>44</v>
      </c>
      <c r="D238" t="s">
        <v>1226</v>
      </c>
      <c r="E238" s="13">
        <f>AVERAGE('Marks Term 1:Marks Term 4'!E238)</f>
        <v>6.25</v>
      </c>
      <c r="F238" s="13">
        <f>AVERAGE('Marks Term 1:Marks Term 4'!F238)</f>
        <v>6.75</v>
      </c>
      <c r="G238" s="13">
        <f>AVERAGE('Marks Term 1:Marks Term 4'!G238)</f>
        <v>19</v>
      </c>
      <c r="H238" s="13">
        <f>AVERAGE('Marks Term 1:Marks Term 4'!H238)</f>
        <v>32.75</v>
      </c>
      <c r="I238" s="13">
        <f>AVERAGE('Marks Term 1:Marks Term 4'!I238)</f>
        <v>64.75</v>
      </c>
      <c r="J238" s="7" t="str">
        <f>Calc!A238</f>
        <v>D</v>
      </c>
    </row>
    <row r="239" spans="1:10" x14ac:dyDescent="0.25">
      <c r="A239" s="4" t="s">
        <v>1086</v>
      </c>
      <c r="B239" t="s">
        <v>87</v>
      </c>
      <c r="C239" t="s">
        <v>84</v>
      </c>
      <c r="D239" t="s">
        <v>1228</v>
      </c>
      <c r="E239" s="13">
        <f>AVERAGE('Marks Term 1:Marks Term 4'!E239)</f>
        <v>5.25</v>
      </c>
      <c r="F239" s="13">
        <f>AVERAGE('Marks Term 1:Marks Term 4'!F239)</f>
        <v>5.75</v>
      </c>
      <c r="G239" s="13">
        <f>AVERAGE('Marks Term 1:Marks Term 4'!G239)</f>
        <v>14.5</v>
      </c>
      <c r="H239" s="13">
        <f>AVERAGE('Marks Term 1:Marks Term 4'!H239)</f>
        <v>22.75</v>
      </c>
      <c r="I239" s="13">
        <f>AVERAGE('Marks Term 1:Marks Term 4'!I239)</f>
        <v>48.25</v>
      </c>
      <c r="J239" s="7" t="str">
        <f>Calc!A239</f>
        <v>E</v>
      </c>
    </row>
    <row r="240" spans="1:10" x14ac:dyDescent="0.25">
      <c r="A240" s="4" t="s">
        <v>993</v>
      </c>
      <c r="B240" t="s">
        <v>611</v>
      </c>
      <c r="C240" t="s">
        <v>614</v>
      </c>
      <c r="D240" t="s">
        <v>1227</v>
      </c>
      <c r="E240" s="13">
        <f>AVERAGE('Marks Term 1:Marks Term 4'!E240)</f>
        <v>4</v>
      </c>
      <c r="F240" s="13">
        <f>AVERAGE('Marks Term 1:Marks Term 4'!F240)</f>
        <v>3.25</v>
      </c>
      <c r="G240" s="13">
        <f>AVERAGE('Marks Term 1:Marks Term 4'!G240)</f>
        <v>12.75</v>
      </c>
      <c r="H240" s="13">
        <f>AVERAGE('Marks Term 1:Marks Term 4'!H240)</f>
        <v>20</v>
      </c>
      <c r="I240" s="13">
        <f>AVERAGE('Marks Term 1:Marks Term 4'!I240)</f>
        <v>40</v>
      </c>
      <c r="J240" s="7" t="str">
        <f>Calc!A240</f>
        <v>F</v>
      </c>
    </row>
    <row r="241" spans="1:10" x14ac:dyDescent="0.25">
      <c r="A241" s="4" t="s">
        <v>1098</v>
      </c>
      <c r="B241" t="s">
        <v>138</v>
      </c>
      <c r="C241" t="s">
        <v>135</v>
      </c>
      <c r="D241" t="s">
        <v>1226</v>
      </c>
      <c r="E241" s="13">
        <f>AVERAGE('Marks Term 1:Marks Term 4'!E241)</f>
        <v>8.25</v>
      </c>
      <c r="F241" s="13">
        <f>AVERAGE('Marks Term 1:Marks Term 4'!F241)</f>
        <v>8.25</v>
      </c>
      <c r="G241" s="13">
        <f>AVERAGE('Marks Term 1:Marks Term 4'!G241)</f>
        <v>23.75</v>
      </c>
      <c r="H241" s="13">
        <f>AVERAGE('Marks Term 1:Marks Term 4'!H241)</f>
        <v>36.75</v>
      </c>
      <c r="I241" s="13">
        <f>AVERAGE('Marks Term 1:Marks Term 4'!I241)</f>
        <v>77</v>
      </c>
      <c r="J241" s="7" t="str">
        <f>Calc!A241</f>
        <v>B</v>
      </c>
    </row>
    <row r="242" spans="1:10" x14ac:dyDescent="0.25">
      <c r="A242" s="4" t="s">
        <v>1203</v>
      </c>
      <c r="B242" t="s">
        <v>652</v>
      </c>
      <c r="C242" t="s">
        <v>653</v>
      </c>
      <c r="D242" t="s">
        <v>1229</v>
      </c>
      <c r="E242" s="13">
        <f>AVERAGE('Marks Term 1:Marks Term 4'!E242)</f>
        <v>6</v>
      </c>
      <c r="F242" s="13">
        <f>AVERAGE('Marks Term 1:Marks Term 4'!F242)</f>
        <v>6</v>
      </c>
      <c r="G242" s="13">
        <f>AVERAGE('Marks Term 1:Marks Term 4'!G242)</f>
        <v>19</v>
      </c>
      <c r="H242" s="13">
        <f>AVERAGE('Marks Term 1:Marks Term 4'!H242)</f>
        <v>28.75</v>
      </c>
      <c r="I242" s="13">
        <f>AVERAGE('Marks Term 1:Marks Term 4'!I242)</f>
        <v>59.75</v>
      </c>
      <c r="J242" s="7" t="str">
        <f>Calc!A242</f>
        <v>D</v>
      </c>
    </row>
    <row r="243" spans="1:10" x14ac:dyDescent="0.25">
      <c r="A243" s="4" t="s">
        <v>942</v>
      </c>
      <c r="B243" t="s">
        <v>478</v>
      </c>
      <c r="C243" t="s">
        <v>477</v>
      </c>
      <c r="D243" t="s">
        <v>1228</v>
      </c>
      <c r="E243" s="13">
        <f>AVERAGE('Marks Term 1:Marks Term 4'!E243)</f>
        <v>9.25</v>
      </c>
      <c r="F243" s="13">
        <f>AVERAGE('Marks Term 1:Marks Term 4'!F243)</f>
        <v>9.5</v>
      </c>
      <c r="G243" s="13">
        <f>AVERAGE('Marks Term 1:Marks Term 4'!G243)</f>
        <v>27.25</v>
      </c>
      <c r="H243" s="13">
        <f>AVERAGE('Marks Term 1:Marks Term 4'!H243)</f>
        <v>48.25</v>
      </c>
      <c r="I243" s="13">
        <f>AVERAGE('Marks Term 1:Marks Term 4'!I243)</f>
        <v>94.25</v>
      </c>
      <c r="J243" s="7" t="str">
        <f>Calc!A243</f>
        <v>A</v>
      </c>
    </row>
    <row r="244" spans="1:10" x14ac:dyDescent="0.25">
      <c r="A244" s="4" t="s">
        <v>812</v>
      </c>
      <c r="B244" t="s">
        <v>166</v>
      </c>
      <c r="C244" t="s">
        <v>163</v>
      </c>
      <c r="D244" t="s">
        <v>1227</v>
      </c>
      <c r="E244" s="13">
        <f>AVERAGE('Marks Term 1:Marks Term 4'!E244)</f>
        <v>4.75</v>
      </c>
      <c r="F244" s="13">
        <f>AVERAGE('Marks Term 1:Marks Term 4'!F244)</f>
        <v>4.75</v>
      </c>
      <c r="G244" s="13">
        <f>AVERAGE('Marks Term 1:Marks Term 4'!G244)</f>
        <v>13.75</v>
      </c>
      <c r="H244" s="13">
        <f>AVERAGE('Marks Term 1:Marks Term 4'!H244)</f>
        <v>16.75</v>
      </c>
      <c r="I244" s="13">
        <f>AVERAGE('Marks Term 1:Marks Term 4'!I244)</f>
        <v>40</v>
      </c>
      <c r="J244" s="7" t="str">
        <f>Calc!A244</f>
        <v>F</v>
      </c>
    </row>
    <row r="245" spans="1:10" x14ac:dyDescent="0.25">
      <c r="A245" s="4" t="s">
        <v>939</v>
      </c>
      <c r="B245" t="s">
        <v>474</v>
      </c>
      <c r="C245" t="s">
        <v>473</v>
      </c>
      <c r="D245" t="s">
        <v>1226</v>
      </c>
      <c r="E245" s="13">
        <f>AVERAGE('Marks Term 1:Marks Term 4'!E245)</f>
        <v>7.5</v>
      </c>
      <c r="F245" s="13">
        <f>AVERAGE('Marks Term 1:Marks Term 4'!F245)</f>
        <v>8.25</v>
      </c>
      <c r="G245" s="13">
        <f>AVERAGE('Marks Term 1:Marks Term 4'!G245)</f>
        <v>24.25</v>
      </c>
      <c r="H245" s="13">
        <f>AVERAGE('Marks Term 1:Marks Term 4'!H245)</f>
        <v>34.75</v>
      </c>
      <c r="I245" s="13">
        <f>AVERAGE('Marks Term 1:Marks Term 4'!I245)</f>
        <v>74.75</v>
      </c>
      <c r="J245" s="7" t="str">
        <f>Calc!A245</f>
        <v>C</v>
      </c>
    </row>
    <row r="246" spans="1:10" x14ac:dyDescent="0.25">
      <c r="A246" s="4" t="s">
        <v>1101</v>
      </c>
      <c r="B246" t="s">
        <v>140</v>
      </c>
      <c r="C246" t="s">
        <v>142</v>
      </c>
      <c r="D246" t="s">
        <v>1227</v>
      </c>
      <c r="E246" s="13">
        <f>AVERAGE('Marks Term 1:Marks Term 4'!E246)</f>
        <v>10</v>
      </c>
      <c r="F246" s="13">
        <f>AVERAGE('Marks Term 1:Marks Term 4'!F246)</f>
        <v>9</v>
      </c>
      <c r="G246" s="13">
        <f>AVERAGE('Marks Term 1:Marks Term 4'!G246)</f>
        <v>28.5</v>
      </c>
      <c r="H246" s="13">
        <f>AVERAGE('Marks Term 1:Marks Term 4'!H246)</f>
        <v>47</v>
      </c>
      <c r="I246" s="13">
        <f>AVERAGE('Marks Term 1:Marks Term 4'!I246)</f>
        <v>94.5</v>
      </c>
      <c r="J246" s="7" t="str">
        <f>Calc!A246</f>
        <v>A</v>
      </c>
    </row>
    <row r="247" spans="1:10" x14ac:dyDescent="0.25">
      <c r="A247" s="4" t="s">
        <v>827</v>
      </c>
      <c r="B247" t="s">
        <v>206</v>
      </c>
      <c r="C247" t="s">
        <v>203</v>
      </c>
      <c r="D247" t="s">
        <v>1229</v>
      </c>
      <c r="E247" s="13">
        <f>AVERAGE('Marks Term 1:Marks Term 4'!E247)</f>
        <v>9</v>
      </c>
      <c r="F247" s="13">
        <f>AVERAGE('Marks Term 1:Marks Term 4'!F247)</f>
        <v>9.5</v>
      </c>
      <c r="G247" s="13">
        <f>AVERAGE('Marks Term 1:Marks Term 4'!G247)</f>
        <v>25.5</v>
      </c>
      <c r="H247" s="13">
        <f>AVERAGE('Marks Term 1:Marks Term 4'!H247)</f>
        <v>45.75</v>
      </c>
      <c r="I247" s="13">
        <f>AVERAGE('Marks Term 1:Marks Term 4'!I247)</f>
        <v>89.75</v>
      </c>
      <c r="J247" s="7" t="str">
        <f>Calc!A247</f>
        <v>A</v>
      </c>
    </row>
    <row r="248" spans="1:10" x14ac:dyDescent="0.25">
      <c r="A248" s="4" t="s">
        <v>1141</v>
      </c>
      <c r="B248" t="s">
        <v>322</v>
      </c>
      <c r="C248" t="s">
        <v>319</v>
      </c>
      <c r="D248" t="s">
        <v>1226</v>
      </c>
      <c r="E248" s="13">
        <f>AVERAGE('Marks Term 1:Marks Term 4'!E248)</f>
        <v>9</v>
      </c>
      <c r="F248" s="13">
        <f>AVERAGE('Marks Term 1:Marks Term 4'!F248)</f>
        <v>8.25</v>
      </c>
      <c r="G248" s="13">
        <f>AVERAGE('Marks Term 1:Marks Term 4'!G248)</f>
        <v>26</v>
      </c>
      <c r="H248" s="13">
        <f>AVERAGE('Marks Term 1:Marks Term 4'!H248)</f>
        <v>40.5</v>
      </c>
      <c r="I248" s="13">
        <f>AVERAGE('Marks Term 1:Marks Term 4'!I248)</f>
        <v>83.75</v>
      </c>
      <c r="J248" s="7" t="str">
        <f>Calc!A248</f>
        <v>B</v>
      </c>
    </row>
    <row r="249" spans="1:10" x14ac:dyDescent="0.25">
      <c r="A249" s="4" t="s">
        <v>879</v>
      </c>
      <c r="B249" t="s">
        <v>347</v>
      </c>
      <c r="C249" t="s">
        <v>344</v>
      </c>
      <c r="D249" t="s">
        <v>1229</v>
      </c>
      <c r="E249" s="13">
        <f>AVERAGE('Marks Term 1:Marks Term 4'!E249)</f>
        <v>7.25</v>
      </c>
      <c r="F249" s="13">
        <f>AVERAGE('Marks Term 1:Marks Term 4'!F249)</f>
        <v>7.25</v>
      </c>
      <c r="G249" s="13">
        <f>AVERAGE('Marks Term 1:Marks Term 4'!G249)</f>
        <v>20.75</v>
      </c>
      <c r="H249" s="13">
        <f>AVERAGE('Marks Term 1:Marks Term 4'!H249)</f>
        <v>37.75</v>
      </c>
      <c r="I249" s="13">
        <f>AVERAGE('Marks Term 1:Marks Term 4'!I249)</f>
        <v>73</v>
      </c>
      <c r="J249" s="7" t="str">
        <f>Calc!A249</f>
        <v>C</v>
      </c>
    </row>
    <row r="250" spans="1:10" x14ac:dyDescent="0.25">
      <c r="A250" s="4" t="s">
        <v>1071</v>
      </c>
      <c r="B250" t="s">
        <v>27</v>
      </c>
      <c r="C250" t="s">
        <v>24</v>
      </c>
      <c r="D250" t="s">
        <v>1227</v>
      </c>
      <c r="E250" s="13">
        <f>AVERAGE('Marks Term 1:Marks Term 4'!E250)</f>
        <v>8</v>
      </c>
      <c r="F250" s="13">
        <f>AVERAGE('Marks Term 1:Marks Term 4'!F250)</f>
        <v>8.5</v>
      </c>
      <c r="G250" s="13">
        <f>AVERAGE('Marks Term 1:Marks Term 4'!G250)</f>
        <v>24.75</v>
      </c>
      <c r="H250" s="13">
        <f>AVERAGE('Marks Term 1:Marks Term 4'!H250)</f>
        <v>43</v>
      </c>
      <c r="I250" s="13">
        <f>AVERAGE('Marks Term 1:Marks Term 4'!I250)</f>
        <v>84.25</v>
      </c>
      <c r="J250" s="7" t="str">
        <f>Calc!A250</f>
        <v>B</v>
      </c>
    </row>
    <row r="251" spans="1:10" x14ac:dyDescent="0.25">
      <c r="A251" s="4" t="s">
        <v>934</v>
      </c>
      <c r="B251" t="s">
        <v>461</v>
      </c>
      <c r="C251" t="s">
        <v>460</v>
      </c>
      <c r="D251" t="s">
        <v>1229</v>
      </c>
      <c r="E251" s="13">
        <f>AVERAGE('Marks Term 1:Marks Term 4'!E251)</f>
        <v>3.75</v>
      </c>
      <c r="F251" s="13">
        <f>AVERAGE('Marks Term 1:Marks Term 4'!F251)</f>
        <v>3.75</v>
      </c>
      <c r="G251" s="13">
        <f>AVERAGE('Marks Term 1:Marks Term 4'!G251)</f>
        <v>12.25</v>
      </c>
      <c r="H251" s="13">
        <f>AVERAGE('Marks Term 1:Marks Term 4'!H251)</f>
        <v>18</v>
      </c>
      <c r="I251" s="13">
        <f>AVERAGE('Marks Term 1:Marks Term 4'!I251)</f>
        <v>37.75</v>
      </c>
      <c r="J251" s="7" t="str">
        <f>Calc!A251</f>
        <v>F</v>
      </c>
    </row>
    <row r="252" spans="1:10" x14ac:dyDescent="0.25">
      <c r="A252" s="4" t="s">
        <v>910</v>
      </c>
      <c r="B252" t="s">
        <v>416</v>
      </c>
      <c r="C252" t="s">
        <v>415</v>
      </c>
      <c r="D252" t="s">
        <v>1227</v>
      </c>
      <c r="E252" s="13">
        <f>AVERAGE('Marks Term 1:Marks Term 4'!E252)</f>
        <v>9.75</v>
      </c>
      <c r="F252" s="13">
        <f>AVERAGE('Marks Term 1:Marks Term 4'!F252)</f>
        <v>9</v>
      </c>
      <c r="G252" s="13">
        <f>AVERAGE('Marks Term 1:Marks Term 4'!G252)</f>
        <v>28</v>
      </c>
      <c r="H252" s="13">
        <f>AVERAGE('Marks Term 1:Marks Term 4'!H252)</f>
        <v>47.25</v>
      </c>
      <c r="I252" s="13">
        <f>AVERAGE('Marks Term 1:Marks Term 4'!I252)</f>
        <v>94</v>
      </c>
      <c r="J252" s="7" t="str">
        <f>Calc!A252</f>
        <v>A</v>
      </c>
    </row>
    <row r="253" spans="1:10" x14ac:dyDescent="0.25">
      <c r="A253" s="4" t="s">
        <v>1099</v>
      </c>
      <c r="B253" t="s">
        <v>140</v>
      </c>
      <c r="C253" t="s">
        <v>137</v>
      </c>
      <c r="D253" t="s">
        <v>1229</v>
      </c>
      <c r="E253" s="13">
        <f>AVERAGE('Marks Term 1:Marks Term 4'!E253)</f>
        <v>6.75</v>
      </c>
      <c r="F253" s="13">
        <f>AVERAGE('Marks Term 1:Marks Term 4'!F253)</f>
        <v>7.75</v>
      </c>
      <c r="G253" s="13">
        <f>AVERAGE('Marks Term 1:Marks Term 4'!G253)</f>
        <v>17.75</v>
      </c>
      <c r="H253" s="13">
        <f>AVERAGE('Marks Term 1:Marks Term 4'!H253)</f>
        <v>34</v>
      </c>
      <c r="I253" s="13">
        <f>AVERAGE('Marks Term 1:Marks Term 4'!I253)</f>
        <v>66.25</v>
      </c>
      <c r="J253" s="7" t="str">
        <f>Calc!A253</f>
        <v>C</v>
      </c>
    </row>
    <row r="254" spans="1:10" x14ac:dyDescent="0.25">
      <c r="A254" s="4" t="s">
        <v>930</v>
      </c>
      <c r="B254" t="s">
        <v>452</v>
      </c>
      <c r="C254" t="s">
        <v>451</v>
      </c>
      <c r="D254" t="s">
        <v>1228</v>
      </c>
      <c r="E254" s="13">
        <f>AVERAGE('Marks Term 1:Marks Term 4'!E254)</f>
        <v>3.25</v>
      </c>
      <c r="F254" s="13">
        <f>AVERAGE('Marks Term 1:Marks Term 4'!F254)</f>
        <v>4</v>
      </c>
      <c r="G254" s="13">
        <f>AVERAGE('Marks Term 1:Marks Term 4'!G254)</f>
        <v>11</v>
      </c>
      <c r="H254" s="13">
        <f>AVERAGE('Marks Term 1:Marks Term 4'!H254)</f>
        <v>17.25</v>
      </c>
      <c r="I254" s="13">
        <f>AVERAGE('Marks Term 1:Marks Term 4'!I254)</f>
        <v>35.5</v>
      </c>
      <c r="J254" s="7" t="str">
        <f>Calc!A254</f>
        <v>F</v>
      </c>
    </row>
    <row r="255" spans="1:10" x14ac:dyDescent="0.25">
      <c r="A255" s="4" t="s">
        <v>933</v>
      </c>
      <c r="B255" t="s">
        <v>459</v>
      </c>
      <c r="C255" t="s">
        <v>458</v>
      </c>
      <c r="D255" t="s">
        <v>1227</v>
      </c>
      <c r="E255" s="13">
        <f>AVERAGE('Marks Term 1:Marks Term 4'!E255)</f>
        <v>2.25</v>
      </c>
      <c r="F255" s="13">
        <f>AVERAGE('Marks Term 1:Marks Term 4'!F255)</f>
        <v>2.5</v>
      </c>
      <c r="G255" s="13">
        <f>AVERAGE('Marks Term 1:Marks Term 4'!G255)</f>
        <v>6.75</v>
      </c>
      <c r="H255" s="13">
        <f>AVERAGE('Marks Term 1:Marks Term 4'!H255)</f>
        <v>10.25</v>
      </c>
      <c r="I255" s="13">
        <f>AVERAGE('Marks Term 1:Marks Term 4'!I255)</f>
        <v>21.75</v>
      </c>
      <c r="J255" s="7" t="str">
        <f>Calc!A255</f>
        <v>Fail</v>
      </c>
    </row>
    <row r="256" spans="1:10" x14ac:dyDescent="0.25">
      <c r="A256" s="4" t="s">
        <v>990</v>
      </c>
      <c r="B256" t="s">
        <v>609</v>
      </c>
      <c r="C256" t="s">
        <v>608</v>
      </c>
      <c r="D256" t="s">
        <v>1229</v>
      </c>
      <c r="E256" s="13">
        <f>AVERAGE('Marks Term 1:Marks Term 4'!E256)</f>
        <v>2.75</v>
      </c>
      <c r="F256" s="13">
        <f>AVERAGE('Marks Term 1:Marks Term 4'!F256)</f>
        <v>1.75</v>
      </c>
      <c r="G256" s="13">
        <f>AVERAGE('Marks Term 1:Marks Term 4'!G256)</f>
        <v>8.75</v>
      </c>
      <c r="H256" s="13">
        <f>AVERAGE('Marks Term 1:Marks Term 4'!H256)</f>
        <v>18.5</v>
      </c>
      <c r="I256" s="13">
        <f>AVERAGE('Marks Term 1:Marks Term 4'!I256)</f>
        <v>31.75</v>
      </c>
      <c r="J256" s="7" t="str">
        <f>Calc!A256</f>
        <v>Fail</v>
      </c>
    </row>
    <row r="257" spans="1:10" x14ac:dyDescent="0.25">
      <c r="A257" s="4" t="s">
        <v>1058</v>
      </c>
      <c r="B257" t="s">
        <v>721</v>
      </c>
      <c r="C257" t="s">
        <v>741</v>
      </c>
      <c r="D257" t="s">
        <v>1226</v>
      </c>
      <c r="E257" s="13">
        <f>AVERAGE('Marks Term 1:Marks Term 4'!E257)</f>
        <v>6</v>
      </c>
      <c r="F257" s="13">
        <f>AVERAGE('Marks Term 1:Marks Term 4'!F257)</f>
        <v>6</v>
      </c>
      <c r="G257" s="13">
        <f>AVERAGE('Marks Term 1:Marks Term 4'!G257)</f>
        <v>17.75</v>
      </c>
      <c r="H257" s="13">
        <f>AVERAGE('Marks Term 1:Marks Term 4'!H257)</f>
        <v>29.5</v>
      </c>
      <c r="I257" s="13">
        <f>AVERAGE('Marks Term 1:Marks Term 4'!I257)</f>
        <v>59.25</v>
      </c>
      <c r="J257" s="7" t="str">
        <f>Calc!A257</f>
        <v>D</v>
      </c>
    </row>
    <row r="258" spans="1:10" x14ac:dyDescent="0.25">
      <c r="A258" s="4" t="s">
        <v>795</v>
      </c>
      <c r="B258" t="s">
        <v>120</v>
      </c>
      <c r="C258" t="s">
        <v>119</v>
      </c>
      <c r="D258" t="s">
        <v>1229</v>
      </c>
      <c r="E258" s="13">
        <f>AVERAGE('Marks Term 1:Marks Term 4'!E258)</f>
        <v>9</v>
      </c>
      <c r="F258" s="13">
        <f>AVERAGE('Marks Term 1:Marks Term 4'!F258)</f>
        <v>9</v>
      </c>
      <c r="G258" s="13">
        <f>AVERAGE('Marks Term 1:Marks Term 4'!G258)</f>
        <v>26.5</v>
      </c>
      <c r="H258" s="13">
        <f>AVERAGE('Marks Term 1:Marks Term 4'!H258)</f>
        <v>47</v>
      </c>
      <c r="I258" s="13">
        <f>AVERAGE('Marks Term 1:Marks Term 4'!I258)</f>
        <v>91.5</v>
      </c>
      <c r="J258" s="7" t="str">
        <f>Calc!A258</f>
        <v>A</v>
      </c>
    </row>
    <row r="259" spans="1:10" x14ac:dyDescent="0.25">
      <c r="A259" s="4" t="s">
        <v>1002</v>
      </c>
      <c r="B259" t="s">
        <v>635</v>
      </c>
      <c r="C259" t="s">
        <v>634</v>
      </c>
      <c r="D259" t="s">
        <v>1226</v>
      </c>
      <c r="E259" s="13">
        <f>AVERAGE('Marks Term 1:Marks Term 4'!E259)</f>
        <v>5.75</v>
      </c>
      <c r="F259" s="13">
        <f>AVERAGE('Marks Term 1:Marks Term 4'!F259)</f>
        <v>6</v>
      </c>
      <c r="G259" s="13">
        <f>AVERAGE('Marks Term 1:Marks Term 4'!G259)</f>
        <v>17</v>
      </c>
      <c r="H259" s="13">
        <f>AVERAGE('Marks Term 1:Marks Term 4'!H259)</f>
        <v>28.25</v>
      </c>
      <c r="I259" s="13">
        <f>AVERAGE('Marks Term 1:Marks Term 4'!I259)</f>
        <v>57</v>
      </c>
      <c r="J259" s="7" t="str">
        <f>Calc!A259</f>
        <v>D</v>
      </c>
    </row>
    <row r="260" spans="1:10" x14ac:dyDescent="0.25">
      <c r="A260" s="4" t="s">
        <v>851</v>
      </c>
      <c r="B260" t="s">
        <v>272</v>
      </c>
      <c r="C260" t="s">
        <v>270</v>
      </c>
      <c r="D260" t="s">
        <v>1228</v>
      </c>
      <c r="E260" s="13">
        <f>AVERAGE('Marks Term 1:Marks Term 4'!E260)</f>
        <v>3.25</v>
      </c>
      <c r="F260" s="13">
        <f>AVERAGE('Marks Term 1:Marks Term 4'!F260)</f>
        <v>3</v>
      </c>
      <c r="G260" s="13">
        <f>AVERAGE('Marks Term 1:Marks Term 4'!G260)</f>
        <v>6.75</v>
      </c>
      <c r="H260" s="13">
        <f>AVERAGE('Marks Term 1:Marks Term 4'!H260)</f>
        <v>10</v>
      </c>
      <c r="I260" s="13">
        <f>AVERAGE('Marks Term 1:Marks Term 4'!I260)</f>
        <v>23</v>
      </c>
      <c r="J260" s="7" t="str">
        <f>Calc!A260</f>
        <v>Fail</v>
      </c>
    </row>
    <row r="261" spans="1:10" x14ac:dyDescent="0.25">
      <c r="A261" s="4" t="s">
        <v>1112</v>
      </c>
      <c r="B261" t="s">
        <v>208</v>
      </c>
      <c r="C261" t="s">
        <v>205</v>
      </c>
      <c r="D261" t="s">
        <v>1226</v>
      </c>
      <c r="E261" s="13">
        <f>AVERAGE('Marks Term 1:Marks Term 4'!E261)</f>
        <v>9.5</v>
      </c>
      <c r="F261" s="13">
        <f>AVERAGE('Marks Term 1:Marks Term 4'!F261)</f>
        <v>9.25</v>
      </c>
      <c r="G261" s="13">
        <f>AVERAGE('Marks Term 1:Marks Term 4'!G261)</f>
        <v>28</v>
      </c>
      <c r="H261" s="13">
        <f>AVERAGE('Marks Term 1:Marks Term 4'!H261)</f>
        <v>42.25</v>
      </c>
      <c r="I261" s="13">
        <f>AVERAGE('Marks Term 1:Marks Term 4'!I261)</f>
        <v>89</v>
      </c>
      <c r="J261" s="7" t="str">
        <f>Calc!A261</f>
        <v>A</v>
      </c>
    </row>
    <row r="262" spans="1:10" x14ac:dyDescent="0.25">
      <c r="A262" s="4" t="s">
        <v>765</v>
      </c>
      <c r="B262" t="s">
        <v>755</v>
      </c>
      <c r="C262" t="s">
        <v>13</v>
      </c>
      <c r="D262" t="s">
        <v>1228</v>
      </c>
      <c r="E262" s="13">
        <f>AVERAGE('Marks Term 1:Marks Term 4'!E262)</f>
        <v>9</v>
      </c>
      <c r="F262" s="13">
        <f>AVERAGE('Marks Term 1:Marks Term 4'!F262)</f>
        <v>9.25</v>
      </c>
      <c r="G262" s="13">
        <f>AVERAGE('Marks Term 1:Marks Term 4'!G262)</f>
        <v>27.5</v>
      </c>
      <c r="H262" s="13">
        <f>AVERAGE('Marks Term 1:Marks Term 4'!H262)</f>
        <v>41.5</v>
      </c>
      <c r="I262" s="13">
        <f>AVERAGE('Marks Term 1:Marks Term 4'!I262)</f>
        <v>87.25</v>
      </c>
      <c r="J262" s="7" t="str">
        <f>Calc!A262</f>
        <v>A</v>
      </c>
    </row>
    <row r="263" spans="1:10" x14ac:dyDescent="0.25">
      <c r="A263" s="4" t="s">
        <v>770</v>
      </c>
      <c r="B263" t="s">
        <v>32</v>
      </c>
      <c r="C263" t="s">
        <v>13</v>
      </c>
      <c r="D263" t="s">
        <v>1227</v>
      </c>
      <c r="E263" s="13">
        <f>AVERAGE('Marks Term 1:Marks Term 4'!E263)</f>
        <v>8</v>
      </c>
      <c r="F263" s="13">
        <f>AVERAGE('Marks Term 1:Marks Term 4'!F263)</f>
        <v>8.25</v>
      </c>
      <c r="G263" s="13">
        <f>AVERAGE('Marks Term 1:Marks Term 4'!G263)</f>
        <v>25</v>
      </c>
      <c r="H263" s="13">
        <f>AVERAGE('Marks Term 1:Marks Term 4'!H263)</f>
        <v>44.25</v>
      </c>
      <c r="I263" s="13">
        <f>AVERAGE('Marks Term 1:Marks Term 4'!I263)</f>
        <v>85.5</v>
      </c>
      <c r="J263" s="7" t="str">
        <f>Calc!A263</f>
        <v>A</v>
      </c>
    </row>
    <row r="264" spans="1:10" x14ac:dyDescent="0.25">
      <c r="A264" s="4" t="s">
        <v>1076</v>
      </c>
      <c r="B264" t="s">
        <v>49</v>
      </c>
      <c r="C264" t="s">
        <v>13</v>
      </c>
      <c r="D264" t="s">
        <v>1228</v>
      </c>
      <c r="E264" s="13">
        <f>AVERAGE('Marks Term 1:Marks Term 4'!E264)</f>
        <v>7.75</v>
      </c>
      <c r="F264" s="13">
        <f>AVERAGE('Marks Term 1:Marks Term 4'!F264)</f>
        <v>7.25</v>
      </c>
      <c r="G264" s="13">
        <f>AVERAGE('Marks Term 1:Marks Term 4'!G264)</f>
        <v>23</v>
      </c>
      <c r="H264" s="13">
        <f>AVERAGE('Marks Term 1:Marks Term 4'!H264)</f>
        <v>35.75</v>
      </c>
      <c r="I264" s="13">
        <f>AVERAGE('Marks Term 1:Marks Term 4'!I264)</f>
        <v>73.75</v>
      </c>
      <c r="J264" s="7" t="str">
        <f>Calc!A264</f>
        <v>C</v>
      </c>
    </row>
    <row r="265" spans="1:10" x14ac:dyDescent="0.25">
      <c r="A265" s="4" t="s">
        <v>1108</v>
      </c>
      <c r="B265" t="s">
        <v>179</v>
      </c>
      <c r="C265" t="s">
        <v>13</v>
      </c>
      <c r="D265" t="s">
        <v>1226</v>
      </c>
      <c r="E265" s="13">
        <f>AVERAGE('Marks Term 1:Marks Term 4'!E265)</f>
        <v>6.25</v>
      </c>
      <c r="F265" s="13">
        <f>AVERAGE('Marks Term 1:Marks Term 4'!F265)</f>
        <v>5.75</v>
      </c>
      <c r="G265" s="13">
        <f>AVERAGE('Marks Term 1:Marks Term 4'!G265)</f>
        <v>16.25</v>
      </c>
      <c r="H265" s="13">
        <f>AVERAGE('Marks Term 1:Marks Term 4'!H265)</f>
        <v>34.25</v>
      </c>
      <c r="I265" s="13">
        <f>AVERAGE('Marks Term 1:Marks Term 4'!I265)</f>
        <v>62.5</v>
      </c>
      <c r="J265" s="7" t="str">
        <f>Calc!A265</f>
        <v>D</v>
      </c>
    </row>
    <row r="266" spans="1:10" x14ac:dyDescent="0.25">
      <c r="A266" s="4" t="s">
        <v>1127</v>
      </c>
      <c r="B266" t="s">
        <v>269</v>
      </c>
      <c r="C266" t="s">
        <v>13</v>
      </c>
      <c r="D266" t="s">
        <v>1228</v>
      </c>
      <c r="E266" s="13">
        <f>AVERAGE('Marks Term 1:Marks Term 4'!E266)</f>
        <v>8.5</v>
      </c>
      <c r="F266" s="13">
        <f>AVERAGE('Marks Term 1:Marks Term 4'!F266)</f>
        <v>8</v>
      </c>
      <c r="G266" s="13">
        <f>AVERAGE('Marks Term 1:Marks Term 4'!G266)</f>
        <v>24.75</v>
      </c>
      <c r="H266" s="13">
        <f>AVERAGE('Marks Term 1:Marks Term 4'!H266)</f>
        <v>43.5</v>
      </c>
      <c r="I266" s="13">
        <f>AVERAGE('Marks Term 1:Marks Term 4'!I266)</f>
        <v>84.75</v>
      </c>
      <c r="J266" s="7" t="str">
        <f>Calc!A266</f>
        <v>B</v>
      </c>
    </row>
    <row r="267" spans="1:10" x14ac:dyDescent="0.25">
      <c r="A267" s="4" t="s">
        <v>871</v>
      </c>
      <c r="B267" t="s">
        <v>328</v>
      </c>
      <c r="C267" t="s">
        <v>13</v>
      </c>
      <c r="D267" t="s">
        <v>1229</v>
      </c>
      <c r="E267" s="13">
        <f>AVERAGE('Marks Term 1:Marks Term 4'!E267)</f>
        <v>7.5</v>
      </c>
      <c r="F267" s="13">
        <f>AVERAGE('Marks Term 1:Marks Term 4'!F267)</f>
        <v>7</v>
      </c>
      <c r="G267" s="13">
        <f>AVERAGE('Marks Term 1:Marks Term 4'!G267)</f>
        <v>21.25</v>
      </c>
      <c r="H267" s="13">
        <f>AVERAGE('Marks Term 1:Marks Term 4'!H267)</f>
        <v>35.75</v>
      </c>
      <c r="I267" s="13">
        <f>AVERAGE('Marks Term 1:Marks Term 4'!I267)</f>
        <v>71.5</v>
      </c>
      <c r="J267" s="7" t="str">
        <f>Calc!A267</f>
        <v>C</v>
      </c>
    </row>
    <row r="268" spans="1:10" x14ac:dyDescent="0.25">
      <c r="A268" s="4" t="s">
        <v>874</v>
      </c>
      <c r="B268" t="s">
        <v>334</v>
      </c>
      <c r="C268" t="s">
        <v>13</v>
      </c>
      <c r="D268" t="s">
        <v>1227</v>
      </c>
      <c r="E268" s="13">
        <f>AVERAGE('Marks Term 1:Marks Term 4'!E268)</f>
        <v>6.75</v>
      </c>
      <c r="F268" s="13">
        <f>AVERAGE('Marks Term 1:Marks Term 4'!F268)</f>
        <v>6.5</v>
      </c>
      <c r="G268" s="13">
        <f>AVERAGE('Marks Term 1:Marks Term 4'!G268)</f>
        <v>21.5</v>
      </c>
      <c r="H268" s="13">
        <f>AVERAGE('Marks Term 1:Marks Term 4'!H268)</f>
        <v>31.25</v>
      </c>
      <c r="I268" s="13">
        <f>AVERAGE('Marks Term 1:Marks Term 4'!I268)</f>
        <v>66</v>
      </c>
      <c r="J268" s="7" t="str">
        <f>Calc!A268</f>
        <v>C</v>
      </c>
    </row>
    <row r="269" spans="1:10" x14ac:dyDescent="0.25">
      <c r="A269" s="4" t="s">
        <v>905</v>
      </c>
      <c r="B269" t="s">
        <v>406</v>
      </c>
      <c r="C269" t="s">
        <v>13</v>
      </c>
      <c r="D269" t="s">
        <v>1226</v>
      </c>
      <c r="E269" s="13">
        <f>AVERAGE('Marks Term 1:Marks Term 4'!E269)</f>
        <v>6.75</v>
      </c>
      <c r="F269" s="13">
        <f>AVERAGE('Marks Term 1:Marks Term 4'!F269)</f>
        <v>7</v>
      </c>
      <c r="G269" s="13">
        <f>AVERAGE('Marks Term 1:Marks Term 4'!G269)</f>
        <v>19</v>
      </c>
      <c r="H269" s="13">
        <f>AVERAGE('Marks Term 1:Marks Term 4'!H269)</f>
        <v>35</v>
      </c>
      <c r="I269" s="13">
        <f>AVERAGE('Marks Term 1:Marks Term 4'!I269)</f>
        <v>67.75</v>
      </c>
      <c r="J269" s="7" t="str">
        <f>Calc!A269</f>
        <v>C</v>
      </c>
    </row>
    <row r="270" spans="1:10" x14ac:dyDescent="0.25">
      <c r="A270" s="4" t="s">
        <v>931</v>
      </c>
      <c r="B270" t="s">
        <v>455</v>
      </c>
      <c r="C270" t="s">
        <v>13</v>
      </c>
      <c r="D270" t="s">
        <v>1229</v>
      </c>
      <c r="E270" s="13">
        <f>AVERAGE('Marks Term 1:Marks Term 4'!E270)</f>
        <v>6.75</v>
      </c>
      <c r="F270" s="13">
        <f>AVERAGE('Marks Term 1:Marks Term 4'!F270)</f>
        <v>6.75</v>
      </c>
      <c r="G270" s="13">
        <f>AVERAGE('Marks Term 1:Marks Term 4'!G270)</f>
        <v>21.5</v>
      </c>
      <c r="H270" s="13">
        <f>AVERAGE('Marks Term 1:Marks Term 4'!H270)</f>
        <v>28.25</v>
      </c>
      <c r="I270" s="13">
        <f>AVERAGE('Marks Term 1:Marks Term 4'!I270)</f>
        <v>63.25</v>
      </c>
      <c r="J270" s="7" t="str">
        <f>Calc!A270</f>
        <v>D</v>
      </c>
    </row>
    <row r="271" spans="1:10" x14ac:dyDescent="0.25">
      <c r="A271" s="4" t="s">
        <v>1150</v>
      </c>
      <c r="B271" t="s">
        <v>375</v>
      </c>
      <c r="C271" t="s">
        <v>373</v>
      </c>
      <c r="D271" t="s">
        <v>1228</v>
      </c>
      <c r="E271" s="13">
        <f>AVERAGE('Marks Term 1:Marks Term 4'!E271)</f>
        <v>4.5</v>
      </c>
      <c r="F271" s="13">
        <f>AVERAGE('Marks Term 1:Marks Term 4'!F271)</f>
        <v>4</v>
      </c>
      <c r="G271" s="13">
        <f>AVERAGE('Marks Term 1:Marks Term 4'!G271)</f>
        <v>10</v>
      </c>
      <c r="H271" s="13">
        <f>AVERAGE('Marks Term 1:Marks Term 4'!H271)</f>
        <v>23.25</v>
      </c>
      <c r="I271" s="13">
        <f>AVERAGE('Marks Term 1:Marks Term 4'!I271)</f>
        <v>41.75</v>
      </c>
      <c r="J271" s="7" t="str">
        <f>Calc!A271</f>
        <v>F</v>
      </c>
    </row>
    <row r="272" spans="1:10" x14ac:dyDescent="0.25">
      <c r="A272" s="4" t="s">
        <v>971</v>
      </c>
      <c r="B272" t="s">
        <v>556</v>
      </c>
      <c r="C272" t="s">
        <v>555</v>
      </c>
      <c r="D272" t="s">
        <v>1229</v>
      </c>
      <c r="E272" s="13">
        <f>AVERAGE('Marks Term 1:Marks Term 4'!E272)</f>
        <v>3.5</v>
      </c>
      <c r="F272" s="13">
        <f>AVERAGE('Marks Term 1:Marks Term 4'!F272)</f>
        <v>5</v>
      </c>
      <c r="G272" s="13">
        <f>AVERAGE('Marks Term 1:Marks Term 4'!G272)</f>
        <v>8.5</v>
      </c>
      <c r="H272" s="13">
        <f>AVERAGE('Marks Term 1:Marks Term 4'!H272)</f>
        <v>14</v>
      </c>
      <c r="I272" s="13">
        <f>AVERAGE('Marks Term 1:Marks Term 4'!I272)</f>
        <v>31</v>
      </c>
      <c r="J272" s="7" t="str">
        <f>Calc!A272</f>
        <v>Fail</v>
      </c>
    </row>
    <row r="273" spans="1:10" x14ac:dyDescent="0.25">
      <c r="A273" s="4" t="s">
        <v>937</v>
      </c>
      <c r="B273" t="s">
        <v>470</v>
      </c>
      <c r="C273" t="s">
        <v>469</v>
      </c>
      <c r="D273" t="s">
        <v>1228</v>
      </c>
      <c r="E273" s="13">
        <f>AVERAGE('Marks Term 1:Marks Term 4'!E273)</f>
        <v>8.75</v>
      </c>
      <c r="F273" s="13">
        <f>AVERAGE('Marks Term 1:Marks Term 4'!F273)</f>
        <v>8.75</v>
      </c>
      <c r="G273" s="13">
        <f>AVERAGE('Marks Term 1:Marks Term 4'!G273)</f>
        <v>25.25</v>
      </c>
      <c r="H273" s="13">
        <f>AVERAGE('Marks Term 1:Marks Term 4'!H273)</f>
        <v>44</v>
      </c>
      <c r="I273" s="13">
        <f>AVERAGE('Marks Term 1:Marks Term 4'!I273)</f>
        <v>86.75</v>
      </c>
      <c r="J273" s="7" t="str">
        <f>Calc!A273</f>
        <v>A</v>
      </c>
    </row>
    <row r="274" spans="1:10" x14ac:dyDescent="0.25">
      <c r="A274" s="4" t="s">
        <v>1202</v>
      </c>
      <c r="B274" t="s">
        <v>650</v>
      </c>
      <c r="C274" t="s">
        <v>651</v>
      </c>
      <c r="D274" t="s">
        <v>1229</v>
      </c>
      <c r="E274" s="13">
        <f>AVERAGE('Marks Term 1:Marks Term 4'!E274)</f>
        <v>6.5</v>
      </c>
      <c r="F274" s="13">
        <f>AVERAGE('Marks Term 1:Marks Term 4'!F274)</f>
        <v>5.5</v>
      </c>
      <c r="G274" s="13">
        <f>AVERAGE('Marks Term 1:Marks Term 4'!G274)</f>
        <v>20.25</v>
      </c>
      <c r="H274" s="13">
        <f>AVERAGE('Marks Term 1:Marks Term 4'!H274)</f>
        <v>31.5</v>
      </c>
      <c r="I274" s="13">
        <f>AVERAGE('Marks Term 1:Marks Term 4'!I274)</f>
        <v>63.75</v>
      </c>
      <c r="J274" s="7" t="str">
        <f>Calc!A274</f>
        <v>D</v>
      </c>
    </row>
    <row r="275" spans="1:10" x14ac:dyDescent="0.25">
      <c r="A275" s="4" t="s">
        <v>1183</v>
      </c>
      <c r="B275" t="s">
        <v>560</v>
      </c>
      <c r="C275" t="s">
        <v>559</v>
      </c>
      <c r="D275" t="s">
        <v>1228</v>
      </c>
      <c r="E275" s="13">
        <f>AVERAGE('Marks Term 1:Marks Term 4'!E275)</f>
        <v>8</v>
      </c>
      <c r="F275" s="13">
        <f>AVERAGE('Marks Term 1:Marks Term 4'!F275)</f>
        <v>8</v>
      </c>
      <c r="G275" s="13">
        <f>AVERAGE('Marks Term 1:Marks Term 4'!G275)</f>
        <v>25.5</v>
      </c>
      <c r="H275" s="13">
        <f>AVERAGE('Marks Term 1:Marks Term 4'!H275)</f>
        <v>42.5</v>
      </c>
      <c r="I275" s="13">
        <f>AVERAGE('Marks Term 1:Marks Term 4'!I275)</f>
        <v>84</v>
      </c>
      <c r="J275" s="7" t="str">
        <f>Calc!A275</f>
        <v>B</v>
      </c>
    </row>
    <row r="276" spans="1:10" x14ac:dyDescent="0.25">
      <c r="A276" s="4" t="s">
        <v>1122</v>
      </c>
      <c r="B276" t="s">
        <v>257</v>
      </c>
      <c r="C276" t="s">
        <v>254</v>
      </c>
      <c r="D276" t="s">
        <v>1226</v>
      </c>
      <c r="E276" s="13">
        <f>AVERAGE('Marks Term 1:Marks Term 4'!E276)</f>
        <v>8.5</v>
      </c>
      <c r="F276" s="13">
        <f>AVERAGE('Marks Term 1:Marks Term 4'!F276)</f>
        <v>7.75</v>
      </c>
      <c r="G276" s="13">
        <f>AVERAGE('Marks Term 1:Marks Term 4'!G276)</f>
        <v>24</v>
      </c>
      <c r="H276" s="13">
        <f>AVERAGE('Marks Term 1:Marks Term 4'!H276)</f>
        <v>39.75</v>
      </c>
      <c r="I276" s="13">
        <f>AVERAGE('Marks Term 1:Marks Term 4'!I276)</f>
        <v>80</v>
      </c>
      <c r="J276" s="7" t="str">
        <f>Calc!A276</f>
        <v>B</v>
      </c>
    </row>
    <row r="277" spans="1:10" x14ac:dyDescent="0.25">
      <c r="A277" s="4" t="s">
        <v>1011</v>
      </c>
      <c r="B277" t="s">
        <v>652</v>
      </c>
      <c r="C277" t="s">
        <v>654</v>
      </c>
      <c r="D277" t="s">
        <v>1226</v>
      </c>
      <c r="E277" s="13">
        <f>AVERAGE('Marks Term 1:Marks Term 4'!E277)</f>
        <v>9</v>
      </c>
      <c r="F277" s="13">
        <f>AVERAGE('Marks Term 1:Marks Term 4'!F277)</f>
        <v>8.5</v>
      </c>
      <c r="G277" s="13">
        <f>AVERAGE('Marks Term 1:Marks Term 4'!G277)</f>
        <v>24.25</v>
      </c>
      <c r="H277" s="13">
        <f>AVERAGE('Marks Term 1:Marks Term 4'!H277)</f>
        <v>39</v>
      </c>
      <c r="I277" s="13">
        <f>AVERAGE('Marks Term 1:Marks Term 4'!I277)</f>
        <v>80.75</v>
      </c>
      <c r="J277" s="7" t="str">
        <f>Calc!A277</f>
        <v>B</v>
      </c>
    </row>
    <row r="278" spans="1:10" x14ac:dyDescent="0.25">
      <c r="A278" s="4" t="s">
        <v>1027</v>
      </c>
      <c r="B278" t="s">
        <v>681</v>
      </c>
      <c r="C278" t="s">
        <v>654</v>
      </c>
      <c r="D278" t="s">
        <v>1228</v>
      </c>
      <c r="E278" s="13">
        <f>AVERAGE('Marks Term 1:Marks Term 4'!E278)</f>
        <v>8.5</v>
      </c>
      <c r="F278" s="13">
        <f>AVERAGE('Marks Term 1:Marks Term 4'!F278)</f>
        <v>8.5</v>
      </c>
      <c r="G278" s="13">
        <f>AVERAGE('Marks Term 1:Marks Term 4'!G278)</f>
        <v>24.25</v>
      </c>
      <c r="H278" s="13">
        <f>AVERAGE('Marks Term 1:Marks Term 4'!H278)</f>
        <v>41.5</v>
      </c>
      <c r="I278" s="13">
        <f>AVERAGE('Marks Term 1:Marks Term 4'!I278)</f>
        <v>82.75</v>
      </c>
      <c r="J278" s="7" t="str">
        <f>Calc!A278</f>
        <v>B</v>
      </c>
    </row>
    <row r="279" spans="1:10" x14ac:dyDescent="0.25">
      <c r="A279" s="4" t="s">
        <v>1219</v>
      </c>
      <c r="B279" t="s">
        <v>731</v>
      </c>
      <c r="C279" t="s">
        <v>732</v>
      </c>
      <c r="D279" t="s">
        <v>1227</v>
      </c>
      <c r="E279" s="13">
        <f>AVERAGE('Marks Term 1:Marks Term 4'!E279)</f>
        <v>8</v>
      </c>
      <c r="F279" s="13">
        <f>AVERAGE('Marks Term 1:Marks Term 4'!F279)</f>
        <v>6.75</v>
      </c>
      <c r="G279" s="13">
        <f>AVERAGE('Marks Term 1:Marks Term 4'!G279)</f>
        <v>22.75</v>
      </c>
      <c r="H279" s="13">
        <f>AVERAGE('Marks Term 1:Marks Term 4'!H279)</f>
        <v>37</v>
      </c>
      <c r="I279" s="13">
        <f>AVERAGE('Marks Term 1:Marks Term 4'!I279)</f>
        <v>74.5</v>
      </c>
      <c r="J279" s="7" t="str">
        <f>Calc!A279</f>
        <v>C</v>
      </c>
    </row>
    <row r="280" spans="1:10" x14ac:dyDescent="0.25">
      <c r="A280" s="4" t="s">
        <v>938</v>
      </c>
      <c r="B280" t="s">
        <v>472</v>
      </c>
      <c r="C280" t="s">
        <v>471</v>
      </c>
      <c r="D280" t="s">
        <v>1226</v>
      </c>
      <c r="E280" s="13">
        <f>AVERAGE('Marks Term 1:Marks Term 4'!E280)</f>
        <v>6.5</v>
      </c>
      <c r="F280" s="13">
        <f>AVERAGE('Marks Term 1:Marks Term 4'!F280)</f>
        <v>5.75</v>
      </c>
      <c r="G280" s="13">
        <f>AVERAGE('Marks Term 1:Marks Term 4'!G280)</f>
        <v>18</v>
      </c>
      <c r="H280" s="13">
        <f>AVERAGE('Marks Term 1:Marks Term 4'!H280)</f>
        <v>36.5</v>
      </c>
      <c r="I280" s="13">
        <f>AVERAGE('Marks Term 1:Marks Term 4'!I280)</f>
        <v>66.75</v>
      </c>
      <c r="J280" s="7" t="str">
        <f>Calc!A280</f>
        <v>C</v>
      </c>
    </row>
    <row r="281" spans="1:10" x14ac:dyDescent="0.25">
      <c r="A281" s="4" t="s">
        <v>1095</v>
      </c>
      <c r="B281" t="s">
        <v>120</v>
      </c>
      <c r="C281" t="s">
        <v>117</v>
      </c>
      <c r="D281" t="s">
        <v>1229</v>
      </c>
      <c r="E281" s="13">
        <f>AVERAGE('Marks Term 1:Marks Term 4'!E281)</f>
        <v>4.75</v>
      </c>
      <c r="F281" s="13">
        <f>AVERAGE('Marks Term 1:Marks Term 4'!F281)</f>
        <v>6.25</v>
      </c>
      <c r="G281" s="13">
        <f>AVERAGE('Marks Term 1:Marks Term 4'!G281)</f>
        <v>14.5</v>
      </c>
      <c r="H281" s="13">
        <f>AVERAGE('Marks Term 1:Marks Term 4'!H281)</f>
        <v>27.5</v>
      </c>
      <c r="I281" s="13">
        <f>AVERAGE('Marks Term 1:Marks Term 4'!I281)</f>
        <v>53</v>
      </c>
      <c r="J281" s="7" t="str">
        <f>Calc!A281</f>
        <v>E</v>
      </c>
    </row>
    <row r="282" spans="1:10" x14ac:dyDescent="0.25">
      <c r="A282" s="4" t="s">
        <v>1013</v>
      </c>
      <c r="B282" t="s">
        <v>657</v>
      </c>
      <c r="C282" t="s">
        <v>117</v>
      </c>
      <c r="D282" t="s">
        <v>1227</v>
      </c>
      <c r="E282" s="13">
        <f>AVERAGE('Marks Term 1:Marks Term 4'!E282)</f>
        <v>4.5</v>
      </c>
      <c r="F282" s="13">
        <f>AVERAGE('Marks Term 1:Marks Term 4'!F282)</f>
        <v>5.5</v>
      </c>
      <c r="G282" s="13">
        <f>AVERAGE('Marks Term 1:Marks Term 4'!G282)</f>
        <v>12.5</v>
      </c>
      <c r="H282" s="13">
        <f>AVERAGE('Marks Term 1:Marks Term 4'!H282)</f>
        <v>21.75</v>
      </c>
      <c r="I282" s="13">
        <f>AVERAGE('Marks Term 1:Marks Term 4'!I282)</f>
        <v>44.25</v>
      </c>
      <c r="J282" s="7" t="str">
        <f>Calc!A282</f>
        <v>F</v>
      </c>
    </row>
    <row r="283" spans="1:10" x14ac:dyDescent="0.25">
      <c r="A283" s="4" t="s">
        <v>848</v>
      </c>
      <c r="B283" t="s">
        <v>262</v>
      </c>
      <c r="C283" t="s">
        <v>260</v>
      </c>
      <c r="D283" t="s">
        <v>1229</v>
      </c>
      <c r="E283" s="13">
        <f>AVERAGE('Marks Term 1:Marks Term 4'!E283)</f>
        <v>3</v>
      </c>
      <c r="F283" s="13">
        <f>AVERAGE('Marks Term 1:Marks Term 4'!F283)</f>
        <v>3.75</v>
      </c>
      <c r="G283" s="13">
        <f>AVERAGE('Marks Term 1:Marks Term 4'!G283)</f>
        <v>9.5</v>
      </c>
      <c r="H283" s="13">
        <f>AVERAGE('Marks Term 1:Marks Term 4'!H283)</f>
        <v>12.75</v>
      </c>
      <c r="I283" s="13">
        <f>AVERAGE('Marks Term 1:Marks Term 4'!I283)</f>
        <v>29</v>
      </c>
      <c r="J283" s="7" t="str">
        <f>Calc!A283</f>
        <v>Fail</v>
      </c>
    </row>
    <row r="284" spans="1:10" x14ac:dyDescent="0.25">
      <c r="A284" s="4" t="s">
        <v>1033</v>
      </c>
      <c r="B284" t="s">
        <v>691</v>
      </c>
      <c r="C284" t="s">
        <v>692</v>
      </c>
      <c r="D284" t="s">
        <v>1229</v>
      </c>
      <c r="E284" s="13">
        <f>AVERAGE('Marks Term 1:Marks Term 4'!E284)</f>
        <v>6</v>
      </c>
      <c r="F284" s="13">
        <f>AVERAGE('Marks Term 1:Marks Term 4'!F284)</f>
        <v>5.25</v>
      </c>
      <c r="G284" s="13">
        <f>AVERAGE('Marks Term 1:Marks Term 4'!G284)</f>
        <v>19</v>
      </c>
      <c r="H284" s="13">
        <f>AVERAGE('Marks Term 1:Marks Term 4'!H284)</f>
        <v>33.5</v>
      </c>
      <c r="I284" s="13">
        <f>AVERAGE('Marks Term 1:Marks Term 4'!I284)</f>
        <v>63.75</v>
      </c>
      <c r="J284" s="7" t="str">
        <f>Calc!A284</f>
        <v>D</v>
      </c>
    </row>
    <row r="285" spans="1:10" x14ac:dyDescent="0.25">
      <c r="A285" s="4" t="s">
        <v>804</v>
      </c>
      <c r="B285" t="s">
        <v>140</v>
      </c>
      <c r="C285" t="s">
        <v>144</v>
      </c>
      <c r="D285" t="s">
        <v>1227</v>
      </c>
      <c r="E285" s="13">
        <f>AVERAGE('Marks Term 1:Marks Term 4'!E285)</f>
        <v>7.5</v>
      </c>
      <c r="F285" s="13">
        <f>AVERAGE('Marks Term 1:Marks Term 4'!F285)</f>
        <v>7.75</v>
      </c>
      <c r="G285" s="13">
        <f>AVERAGE('Marks Term 1:Marks Term 4'!G285)</f>
        <v>21.75</v>
      </c>
      <c r="H285" s="13">
        <f>AVERAGE('Marks Term 1:Marks Term 4'!H285)</f>
        <v>34.25</v>
      </c>
      <c r="I285" s="13">
        <f>AVERAGE('Marks Term 1:Marks Term 4'!I285)</f>
        <v>71.25</v>
      </c>
      <c r="J285" s="7" t="str">
        <f>Calc!A285</f>
        <v>C</v>
      </c>
    </row>
    <row r="286" spans="1:10" x14ac:dyDescent="0.25">
      <c r="A286" s="4" t="s">
        <v>1107</v>
      </c>
      <c r="B286" t="s">
        <v>175</v>
      </c>
      <c r="C286" t="s">
        <v>172</v>
      </c>
      <c r="D286" t="s">
        <v>1228</v>
      </c>
      <c r="E286" s="13">
        <f>AVERAGE('Marks Term 1:Marks Term 4'!E286)</f>
        <v>9.5</v>
      </c>
      <c r="F286" s="13">
        <f>AVERAGE('Marks Term 1:Marks Term 4'!F286)</f>
        <v>9</v>
      </c>
      <c r="G286" s="13">
        <f>AVERAGE('Marks Term 1:Marks Term 4'!G286)</f>
        <v>28.75</v>
      </c>
      <c r="H286" s="13">
        <f>AVERAGE('Marks Term 1:Marks Term 4'!H286)</f>
        <v>48.75</v>
      </c>
      <c r="I286" s="13">
        <f>AVERAGE('Marks Term 1:Marks Term 4'!I286)</f>
        <v>96</v>
      </c>
      <c r="J286" s="7" t="str">
        <f>Calc!A286</f>
        <v>A</v>
      </c>
    </row>
    <row r="287" spans="1:10" x14ac:dyDescent="0.25">
      <c r="A287" s="4" t="s">
        <v>867</v>
      </c>
      <c r="B287" t="s">
        <v>315</v>
      </c>
      <c r="C287" t="s">
        <v>313</v>
      </c>
      <c r="D287" t="s">
        <v>1229</v>
      </c>
      <c r="E287" s="13">
        <f>AVERAGE('Marks Term 1:Marks Term 4'!E287)</f>
        <v>6.25</v>
      </c>
      <c r="F287" s="13">
        <f>AVERAGE('Marks Term 1:Marks Term 4'!F287)</f>
        <v>6.25</v>
      </c>
      <c r="G287" s="13">
        <f>AVERAGE('Marks Term 1:Marks Term 4'!G287)</f>
        <v>16.5</v>
      </c>
      <c r="H287" s="13">
        <f>AVERAGE('Marks Term 1:Marks Term 4'!H287)</f>
        <v>30.75</v>
      </c>
      <c r="I287" s="13">
        <f>AVERAGE('Marks Term 1:Marks Term 4'!I287)</f>
        <v>59.75</v>
      </c>
      <c r="J287" s="7" t="str">
        <f>Calc!A287</f>
        <v>D</v>
      </c>
    </row>
    <row r="288" spans="1:10" x14ac:dyDescent="0.25">
      <c r="A288" s="4" t="s">
        <v>829</v>
      </c>
      <c r="B288" t="s">
        <v>213</v>
      </c>
      <c r="C288" t="s">
        <v>209</v>
      </c>
      <c r="D288" t="s">
        <v>1228</v>
      </c>
      <c r="E288" s="13">
        <f>AVERAGE('Marks Term 1:Marks Term 4'!E288)</f>
        <v>7.75</v>
      </c>
      <c r="F288" s="13">
        <f>AVERAGE('Marks Term 1:Marks Term 4'!F288)</f>
        <v>8</v>
      </c>
      <c r="G288" s="13">
        <f>AVERAGE('Marks Term 1:Marks Term 4'!G288)</f>
        <v>22.25</v>
      </c>
      <c r="H288" s="13">
        <f>AVERAGE('Marks Term 1:Marks Term 4'!H288)</f>
        <v>36</v>
      </c>
      <c r="I288" s="13">
        <f>AVERAGE('Marks Term 1:Marks Term 4'!I288)</f>
        <v>74</v>
      </c>
      <c r="J288" s="7" t="str">
        <f>Calc!A288</f>
        <v>C</v>
      </c>
    </row>
    <row r="289" spans="1:10" x14ac:dyDescent="0.25">
      <c r="A289" s="4" t="s">
        <v>1148</v>
      </c>
      <c r="B289" t="s">
        <v>357</v>
      </c>
      <c r="C289" t="s">
        <v>209</v>
      </c>
      <c r="D289" t="s">
        <v>1229</v>
      </c>
      <c r="E289" s="13">
        <f>AVERAGE('Marks Term 1:Marks Term 4'!E289)</f>
        <v>8.25</v>
      </c>
      <c r="F289" s="13">
        <f>AVERAGE('Marks Term 1:Marks Term 4'!F289)</f>
        <v>7.75</v>
      </c>
      <c r="G289" s="13">
        <f>AVERAGE('Marks Term 1:Marks Term 4'!G289)</f>
        <v>23.25</v>
      </c>
      <c r="H289" s="13">
        <f>AVERAGE('Marks Term 1:Marks Term 4'!H289)</f>
        <v>39</v>
      </c>
      <c r="I289" s="13">
        <f>AVERAGE('Marks Term 1:Marks Term 4'!I289)</f>
        <v>78.25</v>
      </c>
      <c r="J289" s="7" t="str">
        <f>Calc!A289</f>
        <v>B</v>
      </c>
    </row>
    <row r="290" spans="1:10" x14ac:dyDescent="0.25">
      <c r="A290" s="4" t="s">
        <v>1180</v>
      </c>
      <c r="B290" t="s">
        <v>550</v>
      </c>
      <c r="C290" t="s">
        <v>549</v>
      </c>
      <c r="D290" t="s">
        <v>1229</v>
      </c>
      <c r="E290" s="13">
        <f>AVERAGE('Marks Term 1:Marks Term 4'!E290)</f>
        <v>7.5</v>
      </c>
      <c r="F290" s="13">
        <f>AVERAGE('Marks Term 1:Marks Term 4'!F290)</f>
        <v>7</v>
      </c>
      <c r="G290" s="13">
        <f>AVERAGE('Marks Term 1:Marks Term 4'!G290)</f>
        <v>24</v>
      </c>
      <c r="H290" s="13">
        <f>AVERAGE('Marks Term 1:Marks Term 4'!H290)</f>
        <v>38</v>
      </c>
      <c r="I290" s="13">
        <f>AVERAGE('Marks Term 1:Marks Term 4'!I290)</f>
        <v>76.5</v>
      </c>
      <c r="J290" s="7" t="str">
        <f>Calc!A290</f>
        <v>B</v>
      </c>
    </row>
    <row r="291" spans="1:10" x14ac:dyDescent="0.25">
      <c r="A291" s="4" t="s">
        <v>1105</v>
      </c>
      <c r="B291" t="s">
        <v>168</v>
      </c>
      <c r="C291" t="s">
        <v>165</v>
      </c>
      <c r="D291" t="s">
        <v>1227</v>
      </c>
      <c r="E291" s="13">
        <f>AVERAGE('Marks Term 1:Marks Term 4'!E291)</f>
        <v>9.25</v>
      </c>
      <c r="F291" s="13">
        <f>AVERAGE('Marks Term 1:Marks Term 4'!F291)</f>
        <v>8.75</v>
      </c>
      <c r="G291" s="13">
        <f>AVERAGE('Marks Term 1:Marks Term 4'!G291)</f>
        <v>26.75</v>
      </c>
      <c r="H291" s="13">
        <f>AVERAGE('Marks Term 1:Marks Term 4'!H291)</f>
        <v>42.75</v>
      </c>
      <c r="I291" s="13">
        <f>AVERAGE('Marks Term 1:Marks Term 4'!I291)</f>
        <v>87.5</v>
      </c>
      <c r="J291" s="7" t="str">
        <f>Calc!A291</f>
        <v>A</v>
      </c>
    </row>
    <row r="292" spans="1:10" x14ac:dyDescent="0.25">
      <c r="A292" s="4" t="s">
        <v>805</v>
      </c>
      <c r="B292" t="s">
        <v>140</v>
      </c>
      <c r="C292" t="s">
        <v>145</v>
      </c>
      <c r="D292" t="s">
        <v>1226</v>
      </c>
      <c r="E292" s="13">
        <f>AVERAGE('Marks Term 1:Marks Term 4'!E292)</f>
        <v>5</v>
      </c>
      <c r="F292" s="13">
        <f>AVERAGE('Marks Term 1:Marks Term 4'!F292)</f>
        <v>4.5</v>
      </c>
      <c r="G292" s="13">
        <f>AVERAGE('Marks Term 1:Marks Term 4'!G292)</f>
        <v>12</v>
      </c>
      <c r="H292" s="13">
        <f>AVERAGE('Marks Term 1:Marks Term 4'!H292)</f>
        <v>30</v>
      </c>
      <c r="I292" s="13">
        <f>AVERAGE('Marks Term 1:Marks Term 4'!I292)</f>
        <v>51.5</v>
      </c>
      <c r="J292" s="7" t="str">
        <f>Calc!A292</f>
        <v>E</v>
      </c>
    </row>
    <row r="293" spans="1:10" x14ac:dyDescent="0.25">
      <c r="A293" s="4" t="s">
        <v>1149</v>
      </c>
      <c r="B293" t="s">
        <v>371</v>
      </c>
      <c r="C293" t="s">
        <v>369</v>
      </c>
      <c r="D293" t="s">
        <v>1228</v>
      </c>
      <c r="E293" s="13">
        <f>AVERAGE('Marks Term 1:Marks Term 4'!E293)</f>
        <v>5.75</v>
      </c>
      <c r="F293" s="13">
        <f>AVERAGE('Marks Term 1:Marks Term 4'!F293)</f>
        <v>4.5</v>
      </c>
      <c r="G293" s="13">
        <f>AVERAGE('Marks Term 1:Marks Term 4'!G293)</f>
        <v>16</v>
      </c>
      <c r="H293" s="13">
        <f>AVERAGE('Marks Term 1:Marks Term 4'!H293)</f>
        <v>33</v>
      </c>
      <c r="I293" s="13">
        <f>AVERAGE('Marks Term 1:Marks Term 4'!I293)</f>
        <v>59.25</v>
      </c>
      <c r="J293" s="7" t="str">
        <f>Calc!A293</f>
        <v>D</v>
      </c>
    </row>
    <row r="294" spans="1:10" x14ac:dyDescent="0.25">
      <c r="A294" s="4" t="s">
        <v>955</v>
      </c>
      <c r="B294" t="s">
        <v>515</v>
      </c>
      <c r="C294" t="s">
        <v>514</v>
      </c>
      <c r="D294" t="s">
        <v>1226</v>
      </c>
      <c r="E294" s="13">
        <f>AVERAGE('Marks Term 1:Marks Term 4'!E294)</f>
        <v>2.5</v>
      </c>
      <c r="F294" s="13">
        <f>AVERAGE('Marks Term 1:Marks Term 4'!F294)</f>
        <v>3</v>
      </c>
      <c r="G294" s="13">
        <f>AVERAGE('Marks Term 1:Marks Term 4'!G294)</f>
        <v>6.75</v>
      </c>
      <c r="H294" s="13">
        <f>AVERAGE('Marks Term 1:Marks Term 4'!H294)</f>
        <v>14.25</v>
      </c>
      <c r="I294" s="13">
        <f>AVERAGE('Marks Term 1:Marks Term 4'!I294)</f>
        <v>26.5</v>
      </c>
      <c r="J294" s="7" t="str">
        <f>Calc!A294</f>
        <v>Fail</v>
      </c>
    </row>
    <row r="295" spans="1:10" x14ac:dyDescent="0.25">
      <c r="A295" s="4" t="s">
        <v>1079</v>
      </c>
      <c r="B295" t="s">
        <v>58</v>
      </c>
      <c r="C295" t="s">
        <v>54</v>
      </c>
      <c r="D295" t="s">
        <v>1227</v>
      </c>
      <c r="E295" s="13">
        <f>AVERAGE('Marks Term 1:Marks Term 4'!E295)</f>
        <v>0.5</v>
      </c>
      <c r="F295" s="13">
        <f>AVERAGE('Marks Term 1:Marks Term 4'!F295)</f>
        <v>2</v>
      </c>
      <c r="G295" s="13">
        <f>AVERAGE('Marks Term 1:Marks Term 4'!G295)</f>
        <v>2.25</v>
      </c>
      <c r="H295" s="13">
        <f>AVERAGE('Marks Term 1:Marks Term 4'!H295)</f>
        <v>6.75</v>
      </c>
      <c r="I295" s="13">
        <f>AVERAGE('Marks Term 1:Marks Term 4'!I295)</f>
        <v>11.5</v>
      </c>
      <c r="J295" s="7" t="str">
        <f>Calc!A295</f>
        <v>Fail</v>
      </c>
    </row>
    <row r="296" spans="1:10" x14ac:dyDescent="0.25">
      <c r="A296" s="4" t="s">
        <v>1207</v>
      </c>
      <c r="B296" t="s">
        <v>666</v>
      </c>
      <c r="C296" t="s">
        <v>493</v>
      </c>
      <c r="D296" t="s">
        <v>1226</v>
      </c>
      <c r="E296" s="13">
        <f>AVERAGE('Marks Term 1:Marks Term 4'!E296)</f>
        <v>5</v>
      </c>
      <c r="F296" s="13">
        <f>AVERAGE('Marks Term 1:Marks Term 4'!F296)</f>
        <v>4.75</v>
      </c>
      <c r="G296" s="13">
        <f>AVERAGE('Marks Term 1:Marks Term 4'!G296)</f>
        <v>14.75</v>
      </c>
      <c r="H296" s="13">
        <f>AVERAGE('Marks Term 1:Marks Term 4'!H296)</f>
        <v>23.5</v>
      </c>
      <c r="I296" s="13">
        <f>AVERAGE('Marks Term 1:Marks Term 4'!I296)</f>
        <v>48</v>
      </c>
      <c r="J296" s="7" t="str">
        <f>Calc!A296</f>
        <v>E</v>
      </c>
    </row>
    <row r="297" spans="1:10" x14ac:dyDescent="0.25">
      <c r="A297" s="4" t="s">
        <v>1188</v>
      </c>
      <c r="B297" t="s">
        <v>578</v>
      </c>
      <c r="C297" t="s">
        <v>577</v>
      </c>
      <c r="D297" t="s">
        <v>1227</v>
      </c>
      <c r="E297" s="13">
        <f>AVERAGE('Marks Term 1:Marks Term 4'!E297)</f>
        <v>9.75</v>
      </c>
      <c r="F297" s="13">
        <f>AVERAGE('Marks Term 1:Marks Term 4'!F297)</f>
        <v>8.75</v>
      </c>
      <c r="G297" s="13">
        <f>AVERAGE('Marks Term 1:Marks Term 4'!G297)</f>
        <v>27.5</v>
      </c>
      <c r="H297" s="13">
        <f>AVERAGE('Marks Term 1:Marks Term 4'!H297)</f>
        <v>44.25</v>
      </c>
      <c r="I297" s="13">
        <f>AVERAGE('Marks Term 1:Marks Term 4'!I297)</f>
        <v>90.25</v>
      </c>
      <c r="J297" s="7" t="str">
        <f>Calc!A297</f>
        <v>A</v>
      </c>
    </row>
    <row r="298" spans="1:10" x14ac:dyDescent="0.25">
      <c r="A298" s="4" t="s">
        <v>884</v>
      </c>
      <c r="B298" t="s">
        <v>359</v>
      </c>
      <c r="C298" t="s">
        <v>356</v>
      </c>
      <c r="D298" t="s">
        <v>1229</v>
      </c>
      <c r="E298" s="13">
        <f>AVERAGE('Marks Term 1:Marks Term 4'!E298)</f>
        <v>6.25</v>
      </c>
      <c r="F298" s="13">
        <f>AVERAGE('Marks Term 1:Marks Term 4'!F298)</f>
        <v>7.25</v>
      </c>
      <c r="G298" s="13">
        <f>AVERAGE('Marks Term 1:Marks Term 4'!G298)</f>
        <v>17.5</v>
      </c>
      <c r="H298" s="13">
        <f>AVERAGE('Marks Term 1:Marks Term 4'!H298)</f>
        <v>29.5</v>
      </c>
      <c r="I298" s="13">
        <f>AVERAGE('Marks Term 1:Marks Term 4'!I298)</f>
        <v>60.5</v>
      </c>
      <c r="J298" s="7" t="str">
        <f>Calc!A298</f>
        <v>D</v>
      </c>
    </row>
    <row r="299" spans="1:10" x14ac:dyDescent="0.25">
      <c r="A299" s="4" t="s">
        <v>966</v>
      </c>
      <c r="B299" t="s">
        <v>536</v>
      </c>
      <c r="C299" t="s">
        <v>535</v>
      </c>
      <c r="D299" t="s">
        <v>1226</v>
      </c>
      <c r="E299" s="13">
        <f>AVERAGE('Marks Term 1:Marks Term 4'!E299)</f>
        <v>8.75</v>
      </c>
      <c r="F299" s="13">
        <f>AVERAGE('Marks Term 1:Marks Term 4'!F299)</f>
        <v>7.75</v>
      </c>
      <c r="G299" s="13">
        <f>AVERAGE('Marks Term 1:Marks Term 4'!G299)</f>
        <v>26</v>
      </c>
      <c r="H299" s="13">
        <f>AVERAGE('Marks Term 1:Marks Term 4'!H299)</f>
        <v>47</v>
      </c>
      <c r="I299" s="13">
        <f>AVERAGE('Marks Term 1:Marks Term 4'!I299)</f>
        <v>89.5</v>
      </c>
      <c r="J299" s="7" t="str">
        <f>Calc!A299</f>
        <v>A</v>
      </c>
    </row>
    <row r="300" spans="1:10" x14ac:dyDescent="0.25">
      <c r="A300" s="4" t="s">
        <v>1164</v>
      </c>
      <c r="B300" t="s">
        <v>464</v>
      </c>
      <c r="C300" t="s">
        <v>463</v>
      </c>
      <c r="D300" t="s">
        <v>1226</v>
      </c>
      <c r="E300" s="13">
        <f>AVERAGE('Marks Term 1:Marks Term 4'!E300)</f>
        <v>6.25</v>
      </c>
      <c r="F300" s="13">
        <f>AVERAGE('Marks Term 1:Marks Term 4'!F300)</f>
        <v>5.75</v>
      </c>
      <c r="G300" s="13">
        <f>AVERAGE('Marks Term 1:Marks Term 4'!G300)</f>
        <v>18.5</v>
      </c>
      <c r="H300" s="13">
        <f>AVERAGE('Marks Term 1:Marks Term 4'!H300)</f>
        <v>29.75</v>
      </c>
      <c r="I300" s="13">
        <f>AVERAGE('Marks Term 1:Marks Term 4'!I300)</f>
        <v>60.25</v>
      </c>
      <c r="J300" s="7" t="str">
        <f>Calc!A300</f>
        <v>D</v>
      </c>
    </row>
    <row r="301" spans="1:10" x14ac:dyDescent="0.25">
      <c r="A301" s="4" t="s">
        <v>1175</v>
      </c>
      <c r="B301" t="s">
        <v>123</v>
      </c>
      <c r="C301" t="s">
        <v>537</v>
      </c>
      <c r="D301" t="s">
        <v>1229</v>
      </c>
      <c r="E301" s="13">
        <f>AVERAGE('Marks Term 1:Marks Term 4'!E301)</f>
        <v>6.5</v>
      </c>
      <c r="F301" s="13">
        <f>AVERAGE('Marks Term 1:Marks Term 4'!F301)</f>
        <v>6.75</v>
      </c>
      <c r="G301" s="13">
        <f>AVERAGE('Marks Term 1:Marks Term 4'!G301)</f>
        <v>20</v>
      </c>
      <c r="H301" s="13">
        <f>AVERAGE('Marks Term 1:Marks Term 4'!H301)</f>
        <v>28.25</v>
      </c>
      <c r="I301" s="13">
        <f>AVERAGE('Marks Term 1:Marks Term 4'!I301)</f>
        <v>61.5</v>
      </c>
      <c r="J301" s="7" t="str">
        <f>Calc!A301</f>
        <v>D</v>
      </c>
    </row>
    <row r="302" spans="1:10" x14ac:dyDescent="0.25">
      <c r="A302" s="4" t="s">
        <v>1014</v>
      </c>
      <c r="B302" t="s">
        <v>659</v>
      </c>
      <c r="C302" t="s">
        <v>660</v>
      </c>
      <c r="D302" t="s">
        <v>1229</v>
      </c>
      <c r="E302" s="13">
        <f>AVERAGE('Marks Term 1:Marks Term 4'!E302)</f>
        <v>5.25</v>
      </c>
      <c r="F302" s="13">
        <f>AVERAGE('Marks Term 1:Marks Term 4'!F302)</f>
        <v>5.25</v>
      </c>
      <c r="G302" s="13">
        <f>AVERAGE('Marks Term 1:Marks Term 4'!G302)</f>
        <v>16</v>
      </c>
      <c r="H302" s="13">
        <f>AVERAGE('Marks Term 1:Marks Term 4'!H302)</f>
        <v>24</v>
      </c>
      <c r="I302" s="13">
        <f>AVERAGE('Marks Term 1:Marks Term 4'!I302)</f>
        <v>50.5</v>
      </c>
      <c r="J302" s="7" t="str">
        <f>Calc!A302</f>
        <v>E</v>
      </c>
    </row>
    <row r="303" spans="1:10" x14ac:dyDescent="0.25">
      <c r="A303" s="4" t="s">
        <v>1037</v>
      </c>
      <c r="B303" t="s">
        <v>698</v>
      </c>
      <c r="C303" t="s">
        <v>699</v>
      </c>
      <c r="D303" t="s">
        <v>1228</v>
      </c>
      <c r="E303" s="13">
        <f>AVERAGE('Marks Term 1:Marks Term 4'!E303)</f>
        <v>6.75</v>
      </c>
      <c r="F303" s="13">
        <f>AVERAGE('Marks Term 1:Marks Term 4'!F303)</f>
        <v>7.25</v>
      </c>
      <c r="G303" s="13">
        <f>AVERAGE('Marks Term 1:Marks Term 4'!G303)</f>
        <v>21.75</v>
      </c>
      <c r="H303" s="13">
        <f>AVERAGE('Marks Term 1:Marks Term 4'!H303)</f>
        <v>36.75</v>
      </c>
      <c r="I303" s="13">
        <f>AVERAGE('Marks Term 1:Marks Term 4'!I303)</f>
        <v>72.5</v>
      </c>
      <c r="J303" s="7" t="str">
        <f>Calc!A303</f>
        <v>C</v>
      </c>
    </row>
    <row r="304" spans="1:10" x14ac:dyDescent="0.25">
      <c r="A304" s="4" t="s">
        <v>785</v>
      </c>
      <c r="B304" t="s">
        <v>80</v>
      </c>
      <c r="C304" t="s">
        <v>77</v>
      </c>
      <c r="D304" t="s">
        <v>1228</v>
      </c>
      <c r="E304" s="13">
        <f>AVERAGE('Marks Term 1:Marks Term 4'!E304)</f>
        <v>5.5</v>
      </c>
      <c r="F304" s="13">
        <f>AVERAGE('Marks Term 1:Marks Term 4'!F304)</f>
        <v>6</v>
      </c>
      <c r="G304" s="13">
        <f>AVERAGE('Marks Term 1:Marks Term 4'!G304)</f>
        <v>14</v>
      </c>
      <c r="H304" s="13">
        <f>AVERAGE('Marks Term 1:Marks Term 4'!H304)</f>
        <v>27</v>
      </c>
      <c r="I304" s="13">
        <f>AVERAGE('Marks Term 1:Marks Term 4'!I304)</f>
        <v>52.5</v>
      </c>
      <c r="J304" s="7" t="str">
        <f>Calc!A304</f>
        <v>E</v>
      </c>
    </row>
    <row r="305" spans="1:10" x14ac:dyDescent="0.25">
      <c r="A305" s="4" t="s">
        <v>932</v>
      </c>
      <c r="B305" t="s">
        <v>457</v>
      </c>
      <c r="C305" t="s">
        <v>456</v>
      </c>
      <c r="D305" t="s">
        <v>1227</v>
      </c>
      <c r="E305" s="13">
        <f>AVERAGE('Marks Term 1:Marks Term 4'!E305)</f>
        <v>9</v>
      </c>
      <c r="F305" s="13">
        <f>AVERAGE('Marks Term 1:Marks Term 4'!F305)</f>
        <v>8</v>
      </c>
      <c r="G305" s="13">
        <f>AVERAGE('Marks Term 1:Marks Term 4'!G305)</f>
        <v>24.75</v>
      </c>
      <c r="H305" s="13">
        <f>AVERAGE('Marks Term 1:Marks Term 4'!H305)</f>
        <v>44</v>
      </c>
      <c r="I305" s="13">
        <f>AVERAGE('Marks Term 1:Marks Term 4'!I305)</f>
        <v>85.75</v>
      </c>
      <c r="J305" s="7" t="str">
        <f>Calc!A305</f>
        <v>A</v>
      </c>
    </row>
    <row r="306" spans="1:10" x14ac:dyDescent="0.25">
      <c r="A306" s="4" t="s">
        <v>818</v>
      </c>
      <c r="B306" t="s">
        <v>183</v>
      </c>
      <c r="C306" t="s">
        <v>180</v>
      </c>
      <c r="D306" t="s">
        <v>1226</v>
      </c>
      <c r="E306" s="13">
        <f>AVERAGE('Marks Term 1:Marks Term 4'!E306)</f>
        <v>5</v>
      </c>
      <c r="F306" s="13">
        <f>AVERAGE('Marks Term 1:Marks Term 4'!F306)</f>
        <v>4</v>
      </c>
      <c r="G306" s="13">
        <f>AVERAGE('Marks Term 1:Marks Term 4'!G306)</f>
        <v>16.5</v>
      </c>
      <c r="H306" s="13">
        <f>AVERAGE('Marks Term 1:Marks Term 4'!H306)</f>
        <v>26</v>
      </c>
      <c r="I306" s="13">
        <f>AVERAGE('Marks Term 1:Marks Term 4'!I306)</f>
        <v>51.5</v>
      </c>
      <c r="J306" s="7" t="str">
        <f>Calc!A306</f>
        <v>E</v>
      </c>
    </row>
    <row r="307" spans="1:10" x14ac:dyDescent="0.25">
      <c r="A307" s="4" t="s">
        <v>789</v>
      </c>
      <c r="B307" t="s">
        <v>93</v>
      </c>
      <c r="C307" t="s">
        <v>90</v>
      </c>
      <c r="D307" t="s">
        <v>1227</v>
      </c>
      <c r="E307" s="13">
        <f>AVERAGE('Marks Term 1:Marks Term 4'!E307)</f>
        <v>3.5</v>
      </c>
      <c r="F307" s="13">
        <f>AVERAGE('Marks Term 1:Marks Term 4'!F307)</f>
        <v>2.75</v>
      </c>
      <c r="G307" s="13">
        <f>AVERAGE('Marks Term 1:Marks Term 4'!G307)</f>
        <v>10.5</v>
      </c>
      <c r="H307" s="13">
        <f>AVERAGE('Marks Term 1:Marks Term 4'!H307)</f>
        <v>14.25</v>
      </c>
      <c r="I307" s="13">
        <f>AVERAGE('Marks Term 1:Marks Term 4'!I307)</f>
        <v>31</v>
      </c>
      <c r="J307" s="7" t="str">
        <f>Calc!A307</f>
        <v>Fail</v>
      </c>
    </row>
    <row r="308" spans="1:10" x14ac:dyDescent="0.25">
      <c r="A308" s="4" t="s">
        <v>1165</v>
      </c>
      <c r="B308" t="s">
        <v>466</v>
      </c>
      <c r="C308" t="s">
        <v>465</v>
      </c>
      <c r="D308" t="s">
        <v>1228</v>
      </c>
      <c r="E308" s="13">
        <f>AVERAGE('Marks Term 1:Marks Term 4'!E308)</f>
        <v>5.5</v>
      </c>
      <c r="F308" s="13">
        <f>AVERAGE('Marks Term 1:Marks Term 4'!F308)</f>
        <v>5.5</v>
      </c>
      <c r="G308" s="13">
        <f>AVERAGE('Marks Term 1:Marks Term 4'!G308)</f>
        <v>15.5</v>
      </c>
      <c r="H308" s="13">
        <f>AVERAGE('Marks Term 1:Marks Term 4'!H308)</f>
        <v>25.25</v>
      </c>
      <c r="I308" s="13">
        <f>AVERAGE('Marks Term 1:Marks Term 4'!I308)</f>
        <v>51.75</v>
      </c>
      <c r="J308" s="7" t="str">
        <f>Calc!A308</f>
        <v>E</v>
      </c>
    </row>
    <row r="309" spans="1:10" x14ac:dyDescent="0.25">
      <c r="A309" s="4" t="s">
        <v>783</v>
      </c>
      <c r="B309" t="s">
        <v>76</v>
      </c>
      <c r="C309" t="s">
        <v>73</v>
      </c>
      <c r="D309" t="s">
        <v>1229</v>
      </c>
      <c r="E309" s="13">
        <f>AVERAGE('Marks Term 1:Marks Term 4'!E309)</f>
        <v>8.75</v>
      </c>
      <c r="F309" s="13">
        <f>AVERAGE('Marks Term 1:Marks Term 4'!F309)</f>
        <v>9.5</v>
      </c>
      <c r="G309" s="13">
        <f>AVERAGE('Marks Term 1:Marks Term 4'!G309)</f>
        <v>23.75</v>
      </c>
      <c r="H309" s="13">
        <f>AVERAGE('Marks Term 1:Marks Term 4'!H309)</f>
        <v>40.75</v>
      </c>
      <c r="I309" s="13">
        <f>AVERAGE('Marks Term 1:Marks Term 4'!I309)</f>
        <v>82.75</v>
      </c>
      <c r="J309" s="7" t="str">
        <f>Calc!A309</f>
        <v>B</v>
      </c>
    </row>
    <row r="310" spans="1:10" x14ac:dyDescent="0.25">
      <c r="A310" s="4" t="s">
        <v>1074</v>
      </c>
      <c r="B310" t="s">
        <v>41</v>
      </c>
      <c r="C310" t="s">
        <v>38</v>
      </c>
      <c r="D310" t="s">
        <v>1226</v>
      </c>
      <c r="E310" s="13">
        <f>AVERAGE('Marks Term 1:Marks Term 4'!E310)</f>
        <v>10</v>
      </c>
      <c r="F310" s="13">
        <f>AVERAGE('Marks Term 1:Marks Term 4'!F310)</f>
        <v>9.75</v>
      </c>
      <c r="G310" s="13">
        <f>AVERAGE('Marks Term 1:Marks Term 4'!G310)</f>
        <v>29</v>
      </c>
      <c r="H310" s="13">
        <f>AVERAGE('Marks Term 1:Marks Term 4'!H310)</f>
        <v>46.5</v>
      </c>
      <c r="I310" s="13">
        <f>AVERAGE('Marks Term 1:Marks Term 4'!I310)</f>
        <v>95.25</v>
      </c>
      <c r="J310" s="7" t="str">
        <f>Calc!A310</f>
        <v>A</v>
      </c>
    </row>
    <row r="311" spans="1:10" x14ac:dyDescent="0.25">
      <c r="A311" s="4" t="s">
        <v>1154</v>
      </c>
      <c r="B311" t="s">
        <v>394</v>
      </c>
      <c r="C311" t="s">
        <v>392</v>
      </c>
      <c r="D311" t="s">
        <v>1228</v>
      </c>
      <c r="E311" s="13">
        <f>AVERAGE('Marks Term 1:Marks Term 4'!E311)</f>
        <v>8.75</v>
      </c>
      <c r="F311" s="13">
        <f>AVERAGE('Marks Term 1:Marks Term 4'!F311)</f>
        <v>8.25</v>
      </c>
      <c r="G311" s="13">
        <f>AVERAGE('Marks Term 1:Marks Term 4'!G311)</f>
        <v>24.25</v>
      </c>
      <c r="H311" s="13">
        <f>AVERAGE('Marks Term 1:Marks Term 4'!H311)</f>
        <v>42</v>
      </c>
      <c r="I311" s="13">
        <f>AVERAGE('Marks Term 1:Marks Term 4'!I311)</f>
        <v>83.25</v>
      </c>
      <c r="J311" s="7" t="str">
        <f>Calc!A311</f>
        <v>B</v>
      </c>
    </row>
    <row r="312" spans="1:10" x14ac:dyDescent="0.25">
      <c r="A312" s="4" t="s">
        <v>1158</v>
      </c>
      <c r="B312" t="s">
        <v>203</v>
      </c>
      <c r="C312" t="s">
        <v>428</v>
      </c>
      <c r="D312" t="s">
        <v>1229</v>
      </c>
      <c r="E312" s="13">
        <f>AVERAGE('Marks Term 1:Marks Term 4'!E312)</f>
        <v>4.5</v>
      </c>
      <c r="F312" s="13">
        <f>AVERAGE('Marks Term 1:Marks Term 4'!F312)</f>
        <v>5.5</v>
      </c>
      <c r="G312" s="13">
        <f>AVERAGE('Marks Term 1:Marks Term 4'!G312)</f>
        <v>15.75</v>
      </c>
      <c r="H312" s="13">
        <f>AVERAGE('Marks Term 1:Marks Term 4'!H312)</f>
        <v>20.75</v>
      </c>
      <c r="I312" s="13">
        <f>AVERAGE('Marks Term 1:Marks Term 4'!I312)</f>
        <v>46.5</v>
      </c>
      <c r="J312" s="7" t="str">
        <f>Calc!A312</f>
        <v>E</v>
      </c>
    </row>
    <row r="313" spans="1:10" x14ac:dyDescent="0.25">
      <c r="A313" s="4" t="s">
        <v>798</v>
      </c>
      <c r="B313" t="s">
        <v>126</v>
      </c>
      <c r="C313" t="s">
        <v>123</v>
      </c>
      <c r="D313" t="s">
        <v>1228</v>
      </c>
      <c r="E313" s="13">
        <f>AVERAGE('Marks Term 1:Marks Term 4'!E313)</f>
        <v>8.75</v>
      </c>
      <c r="F313" s="13">
        <f>AVERAGE('Marks Term 1:Marks Term 4'!F313)</f>
        <v>7</v>
      </c>
      <c r="G313" s="13">
        <f>AVERAGE('Marks Term 1:Marks Term 4'!G313)</f>
        <v>26.25</v>
      </c>
      <c r="H313" s="13">
        <f>AVERAGE('Marks Term 1:Marks Term 4'!H313)</f>
        <v>45</v>
      </c>
      <c r="I313" s="13">
        <f>AVERAGE('Marks Term 1:Marks Term 4'!I313)</f>
        <v>87</v>
      </c>
      <c r="J313" s="7" t="str">
        <f>Calc!A313</f>
        <v>A</v>
      </c>
    </row>
    <row r="314" spans="1:10" x14ac:dyDescent="0.25">
      <c r="A314" s="4" t="s">
        <v>954</v>
      </c>
      <c r="B314" t="s">
        <v>511</v>
      </c>
      <c r="C314" t="s">
        <v>510</v>
      </c>
      <c r="D314" t="s">
        <v>1229</v>
      </c>
      <c r="E314" s="13">
        <f>AVERAGE('Marks Term 1:Marks Term 4'!E314)</f>
        <v>3.5</v>
      </c>
      <c r="F314" s="13">
        <f>AVERAGE('Marks Term 1:Marks Term 4'!F314)</f>
        <v>5.25</v>
      </c>
      <c r="G314" s="13">
        <f>AVERAGE('Marks Term 1:Marks Term 4'!G314)</f>
        <v>12.25</v>
      </c>
      <c r="H314" s="13">
        <f>AVERAGE('Marks Term 1:Marks Term 4'!H314)</f>
        <v>12.25</v>
      </c>
      <c r="I314" s="13">
        <f>AVERAGE('Marks Term 1:Marks Term 4'!I314)</f>
        <v>33.25</v>
      </c>
      <c r="J314" s="7" t="str">
        <f>Calc!A314</f>
        <v>Fail</v>
      </c>
    </row>
    <row r="315" spans="1:10" x14ac:dyDescent="0.25">
      <c r="A315" s="4" t="s">
        <v>904</v>
      </c>
      <c r="B315" t="s">
        <v>405</v>
      </c>
      <c r="C315" t="s">
        <v>404</v>
      </c>
      <c r="D315" t="s">
        <v>1227</v>
      </c>
      <c r="E315" s="13">
        <f>AVERAGE('Marks Term 1:Marks Term 4'!E315)</f>
        <v>7.5</v>
      </c>
      <c r="F315" s="13">
        <f>AVERAGE('Marks Term 1:Marks Term 4'!F315)</f>
        <v>7</v>
      </c>
      <c r="G315" s="13">
        <f>AVERAGE('Marks Term 1:Marks Term 4'!G315)</f>
        <v>22.25</v>
      </c>
      <c r="H315" s="13">
        <f>AVERAGE('Marks Term 1:Marks Term 4'!H315)</f>
        <v>34.5</v>
      </c>
      <c r="I315" s="13">
        <f>AVERAGE('Marks Term 1:Marks Term 4'!I315)</f>
        <v>71.25</v>
      </c>
      <c r="J315" s="7" t="str">
        <f>Calc!A315</f>
        <v>C</v>
      </c>
    </row>
    <row r="316" spans="1:10" x14ac:dyDescent="0.25">
      <c r="A316" s="4" t="s">
        <v>1085</v>
      </c>
      <c r="B316" t="s">
        <v>83</v>
      </c>
      <c r="C316" t="s">
        <v>81</v>
      </c>
      <c r="D316" t="s">
        <v>1226</v>
      </c>
      <c r="E316" s="13">
        <f>AVERAGE('Marks Term 1:Marks Term 4'!E316)</f>
        <v>6</v>
      </c>
      <c r="F316" s="13">
        <f>AVERAGE('Marks Term 1:Marks Term 4'!F316)</f>
        <v>6.25</v>
      </c>
      <c r="G316" s="13">
        <f>AVERAGE('Marks Term 1:Marks Term 4'!G316)</f>
        <v>18.5</v>
      </c>
      <c r="H316" s="13">
        <f>AVERAGE('Marks Term 1:Marks Term 4'!H316)</f>
        <v>27.75</v>
      </c>
      <c r="I316" s="13">
        <f>AVERAGE('Marks Term 1:Marks Term 4'!I316)</f>
        <v>58.5</v>
      </c>
      <c r="J316" s="7" t="str">
        <f>Calc!A316</f>
        <v>D</v>
      </c>
    </row>
    <row r="317" spans="1:10" x14ac:dyDescent="0.25">
      <c r="A317" s="4" t="s">
        <v>1118</v>
      </c>
      <c r="B317" t="s">
        <v>240</v>
      </c>
      <c r="C317" t="s">
        <v>237</v>
      </c>
      <c r="D317" t="s">
        <v>1226</v>
      </c>
      <c r="E317" s="13">
        <f>AVERAGE('Marks Term 1:Marks Term 4'!E317)</f>
        <v>5.5</v>
      </c>
      <c r="F317" s="13">
        <f>AVERAGE('Marks Term 1:Marks Term 4'!F317)</f>
        <v>5.75</v>
      </c>
      <c r="G317" s="13">
        <f>AVERAGE('Marks Term 1:Marks Term 4'!G317)</f>
        <v>15.75</v>
      </c>
      <c r="H317" s="13">
        <f>AVERAGE('Marks Term 1:Marks Term 4'!H317)</f>
        <v>29</v>
      </c>
      <c r="I317" s="13">
        <f>AVERAGE('Marks Term 1:Marks Term 4'!I317)</f>
        <v>56</v>
      </c>
      <c r="J317" s="7" t="str">
        <f>Calc!A317</f>
        <v>D</v>
      </c>
    </row>
    <row r="318" spans="1:10" x14ac:dyDescent="0.25">
      <c r="A318" s="4" t="s">
        <v>956</v>
      </c>
      <c r="B318" t="s">
        <v>517</v>
      </c>
      <c r="C318" t="s">
        <v>516</v>
      </c>
      <c r="D318" t="s">
        <v>1226</v>
      </c>
      <c r="E318" s="13">
        <f>AVERAGE('Marks Term 1:Marks Term 4'!E318)</f>
        <v>4.5</v>
      </c>
      <c r="F318" s="13">
        <f>AVERAGE('Marks Term 1:Marks Term 4'!F318)</f>
        <v>4.75</v>
      </c>
      <c r="G318" s="13">
        <f>AVERAGE('Marks Term 1:Marks Term 4'!G318)</f>
        <v>13.75</v>
      </c>
      <c r="H318" s="13">
        <f>AVERAGE('Marks Term 1:Marks Term 4'!H318)</f>
        <v>22.5</v>
      </c>
      <c r="I318" s="13">
        <f>AVERAGE('Marks Term 1:Marks Term 4'!I318)</f>
        <v>45.5</v>
      </c>
      <c r="J318" s="7" t="str">
        <f>Calc!A318</f>
        <v>E</v>
      </c>
    </row>
    <row r="319" spans="1:10" x14ac:dyDescent="0.25">
      <c r="A319" s="4" t="s">
        <v>854</v>
      </c>
      <c r="B319" t="s">
        <v>278</v>
      </c>
      <c r="C319" t="s">
        <v>275</v>
      </c>
      <c r="D319" t="s">
        <v>1228</v>
      </c>
      <c r="E319" s="13">
        <f>AVERAGE('Marks Term 1:Marks Term 4'!E319)</f>
        <v>5.25</v>
      </c>
      <c r="F319" s="13">
        <f>AVERAGE('Marks Term 1:Marks Term 4'!F319)</f>
        <v>5.25</v>
      </c>
      <c r="G319" s="13">
        <f>AVERAGE('Marks Term 1:Marks Term 4'!G319)</f>
        <v>14.5</v>
      </c>
      <c r="H319" s="13">
        <f>AVERAGE('Marks Term 1:Marks Term 4'!H319)</f>
        <v>23.75</v>
      </c>
      <c r="I319" s="13">
        <f>AVERAGE('Marks Term 1:Marks Term 4'!I319)</f>
        <v>48.75</v>
      </c>
      <c r="J319" s="7" t="str">
        <f>Calc!A319</f>
        <v>E</v>
      </c>
    </row>
    <row r="320" spans="1:10" x14ac:dyDescent="0.25">
      <c r="A320" s="4" t="s">
        <v>912</v>
      </c>
      <c r="B320" t="s">
        <v>419</v>
      </c>
      <c r="C320" t="s">
        <v>418</v>
      </c>
      <c r="D320" t="s">
        <v>1229</v>
      </c>
      <c r="E320" s="13">
        <f>AVERAGE('Marks Term 1:Marks Term 4'!E320)</f>
        <v>5</v>
      </c>
      <c r="F320" s="13">
        <f>AVERAGE('Marks Term 1:Marks Term 4'!F320)</f>
        <v>4.5</v>
      </c>
      <c r="G320" s="13">
        <f>AVERAGE('Marks Term 1:Marks Term 4'!G320)</f>
        <v>15.25</v>
      </c>
      <c r="H320" s="13">
        <f>AVERAGE('Marks Term 1:Marks Term 4'!H320)</f>
        <v>25.5</v>
      </c>
      <c r="I320" s="13">
        <f>AVERAGE('Marks Term 1:Marks Term 4'!I320)</f>
        <v>50.25</v>
      </c>
      <c r="J320" s="7" t="str">
        <f>Calc!A320</f>
        <v>E</v>
      </c>
    </row>
    <row r="321" spans="1:10" x14ac:dyDescent="0.25">
      <c r="A321" s="4" t="s">
        <v>1084</v>
      </c>
      <c r="B321" t="s">
        <v>80</v>
      </c>
      <c r="C321" t="s">
        <v>79</v>
      </c>
      <c r="D321" t="s">
        <v>1228</v>
      </c>
      <c r="E321" s="13">
        <f>AVERAGE('Marks Term 1:Marks Term 4'!E321)</f>
        <v>5.5</v>
      </c>
      <c r="F321" s="13">
        <f>AVERAGE('Marks Term 1:Marks Term 4'!F321)</f>
        <v>5</v>
      </c>
      <c r="G321" s="13">
        <f>AVERAGE('Marks Term 1:Marks Term 4'!G321)</f>
        <v>14.5</v>
      </c>
      <c r="H321" s="13">
        <f>AVERAGE('Marks Term 1:Marks Term 4'!H321)</f>
        <v>26.75</v>
      </c>
      <c r="I321" s="13">
        <f>AVERAGE('Marks Term 1:Marks Term 4'!I321)</f>
        <v>51.75</v>
      </c>
      <c r="J321" s="7" t="str">
        <f>Calc!A321</f>
        <v>E</v>
      </c>
    </row>
    <row r="322" spans="1:10" x14ac:dyDescent="0.25">
      <c r="A322" s="4" t="s">
        <v>1050</v>
      </c>
      <c r="B322" t="s">
        <v>723</v>
      </c>
      <c r="C322" t="s">
        <v>724</v>
      </c>
      <c r="D322" t="s">
        <v>1228</v>
      </c>
      <c r="E322" s="13">
        <f>AVERAGE('Marks Term 1:Marks Term 4'!E322)</f>
        <v>9</v>
      </c>
      <c r="F322" s="13">
        <f>AVERAGE('Marks Term 1:Marks Term 4'!F322)</f>
        <v>8.25</v>
      </c>
      <c r="G322" s="13">
        <f>AVERAGE('Marks Term 1:Marks Term 4'!G322)</f>
        <v>26.75</v>
      </c>
      <c r="H322" s="13">
        <f>AVERAGE('Marks Term 1:Marks Term 4'!H322)</f>
        <v>43</v>
      </c>
      <c r="I322" s="13">
        <f>AVERAGE('Marks Term 1:Marks Term 4'!I322)</f>
        <v>87</v>
      </c>
      <c r="J322" s="7" t="str">
        <f>Calc!A322</f>
        <v>A</v>
      </c>
    </row>
    <row r="323" spans="1:10" x14ac:dyDescent="0.25">
      <c r="A323" s="4" t="s">
        <v>1054</v>
      </c>
      <c r="B323" t="s">
        <v>735</v>
      </c>
      <c r="C323" t="s">
        <v>736</v>
      </c>
      <c r="D323" t="s">
        <v>1228</v>
      </c>
      <c r="E323" s="13">
        <f>AVERAGE('Marks Term 1:Marks Term 4'!E323)</f>
        <v>3.25</v>
      </c>
      <c r="F323" s="13">
        <f>AVERAGE('Marks Term 1:Marks Term 4'!F323)</f>
        <v>3.5</v>
      </c>
      <c r="G323" s="13">
        <f>AVERAGE('Marks Term 1:Marks Term 4'!G323)</f>
        <v>9.25</v>
      </c>
      <c r="H323" s="13">
        <f>AVERAGE('Marks Term 1:Marks Term 4'!H323)</f>
        <v>18.5</v>
      </c>
      <c r="I323" s="13">
        <f>AVERAGE('Marks Term 1:Marks Term 4'!I323)</f>
        <v>34.5</v>
      </c>
      <c r="J323" s="7" t="str">
        <f>Calc!A323</f>
        <v>Fail</v>
      </c>
    </row>
    <row r="324" spans="1:10" x14ac:dyDescent="0.25">
      <c r="A324" s="4" t="s">
        <v>1208</v>
      </c>
      <c r="B324" t="s">
        <v>673</v>
      </c>
      <c r="C324" t="s">
        <v>674</v>
      </c>
      <c r="D324" t="s">
        <v>1228</v>
      </c>
      <c r="E324" s="13">
        <f>AVERAGE('Marks Term 1:Marks Term 4'!E324)</f>
        <v>6.25</v>
      </c>
      <c r="F324" s="13">
        <f>AVERAGE('Marks Term 1:Marks Term 4'!F324)</f>
        <v>5.75</v>
      </c>
      <c r="G324" s="13">
        <f>AVERAGE('Marks Term 1:Marks Term 4'!G324)</f>
        <v>17.75</v>
      </c>
      <c r="H324" s="13">
        <f>AVERAGE('Marks Term 1:Marks Term 4'!H324)</f>
        <v>35.25</v>
      </c>
      <c r="I324" s="13">
        <f>AVERAGE('Marks Term 1:Marks Term 4'!I324)</f>
        <v>65</v>
      </c>
      <c r="J324" s="7" t="str">
        <f>Calc!A324</f>
        <v>C</v>
      </c>
    </row>
    <row r="325" spans="1:10" x14ac:dyDescent="0.25">
      <c r="A325" s="4" t="s">
        <v>921</v>
      </c>
      <c r="B325" t="s">
        <v>433</v>
      </c>
      <c r="C325" t="s">
        <v>432</v>
      </c>
      <c r="D325" t="s">
        <v>1226</v>
      </c>
      <c r="E325" s="13">
        <f>AVERAGE('Marks Term 1:Marks Term 4'!E325)</f>
        <v>9</v>
      </c>
      <c r="F325" s="13">
        <f>AVERAGE('Marks Term 1:Marks Term 4'!F325)</f>
        <v>8.5</v>
      </c>
      <c r="G325" s="13">
        <f>AVERAGE('Marks Term 1:Marks Term 4'!G325)</f>
        <v>27</v>
      </c>
      <c r="H325" s="13">
        <f>AVERAGE('Marks Term 1:Marks Term 4'!H325)</f>
        <v>40.75</v>
      </c>
      <c r="I325" s="13">
        <f>AVERAGE('Marks Term 1:Marks Term 4'!I325)</f>
        <v>85.25</v>
      </c>
      <c r="J325" s="7" t="str">
        <f>Calc!A325</f>
        <v>A</v>
      </c>
    </row>
    <row r="326" spans="1:10" x14ac:dyDescent="0.25">
      <c r="A326" s="4" t="s">
        <v>1221</v>
      </c>
      <c r="B326" t="s">
        <v>739</v>
      </c>
      <c r="C326" t="s">
        <v>167</v>
      </c>
      <c r="D326" t="s">
        <v>1229</v>
      </c>
      <c r="E326" s="13">
        <f>AVERAGE('Marks Term 1:Marks Term 4'!E326)</f>
        <v>6</v>
      </c>
      <c r="F326" s="13">
        <f>AVERAGE('Marks Term 1:Marks Term 4'!F326)</f>
        <v>5</v>
      </c>
      <c r="G326" s="13">
        <f>AVERAGE('Marks Term 1:Marks Term 4'!G326)</f>
        <v>16.25</v>
      </c>
      <c r="H326" s="13">
        <f>AVERAGE('Marks Term 1:Marks Term 4'!H326)</f>
        <v>35.25</v>
      </c>
      <c r="I326" s="13">
        <f>AVERAGE('Marks Term 1:Marks Term 4'!I326)</f>
        <v>62.5</v>
      </c>
      <c r="J326" s="7" t="str">
        <f>Calc!A326</f>
        <v>D</v>
      </c>
    </row>
    <row r="327" spans="1:10" x14ac:dyDescent="0.25">
      <c r="A327" s="4" t="s">
        <v>1103</v>
      </c>
      <c r="B327" t="s">
        <v>158</v>
      </c>
      <c r="C327" t="s">
        <v>155</v>
      </c>
      <c r="D327" t="s">
        <v>1228</v>
      </c>
      <c r="E327" s="13">
        <f>AVERAGE('Marks Term 1:Marks Term 4'!E327)</f>
        <v>9.25</v>
      </c>
      <c r="F327" s="13">
        <f>AVERAGE('Marks Term 1:Marks Term 4'!F327)</f>
        <v>8.75</v>
      </c>
      <c r="G327" s="13">
        <f>AVERAGE('Marks Term 1:Marks Term 4'!G327)</f>
        <v>26.75</v>
      </c>
      <c r="H327" s="13">
        <f>AVERAGE('Marks Term 1:Marks Term 4'!H327)</f>
        <v>42</v>
      </c>
      <c r="I327" s="13">
        <f>AVERAGE('Marks Term 1:Marks Term 4'!I327)</f>
        <v>86.75</v>
      </c>
      <c r="J327" s="7" t="str">
        <f>Calc!A327</f>
        <v>A</v>
      </c>
    </row>
    <row r="328" spans="1:10" x14ac:dyDescent="0.25">
      <c r="A328" s="4" t="s">
        <v>1015</v>
      </c>
      <c r="B328" t="s">
        <v>661</v>
      </c>
      <c r="C328" t="s">
        <v>662</v>
      </c>
      <c r="D328" t="s">
        <v>1228</v>
      </c>
      <c r="E328" s="13">
        <f>AVERAGE('Marks Term 1:Marks Term 4'!E328)</f>
        <v>3.75</v>
      </c>
      <c r="F328" s="13">
        <f>AVERAGE('Marks Term 1:Marks Term 4'!F328)</f>
        <v>3.25</v>
      </c>
      <c r="G328" s="13">
        <f>AVERAGE('Marks Term 1:Marks Term 4'!G328)</f>
        <v>12.5</v>
      </c>
      <c r="H328" s="13">
        <f>AVERAGE('Marks Term 1:Marks Term 4'!H328)</f>
        <v>19.5</v>
      </c>
      <c r="I328" s="13">
        <f>AVERAGE('Marks Term 1:Marks Term 4'!I328)</f>
        <v>39</v>
      </c>
      <c r="J328" s="7" t="str">
        <f>Calc!A328</f>
        <v>F</v>
      </c>
    </row>
    <row r="329" spans="1:10" x14ac:dyDescent="0.25">
      <c r="A329" s="4" t="s">
        <v>1044</v>
      </c>
      <c r="B329" t="s">
        <v>708</v>
      </c>
      <c r="C329" t="s">
        <v>709</v>
      </c>
      <c r="D329" t="s">
        <v>1229</v>
      </c>
      <c r="E329" s="13">
        <f>AVERAGE('Marks Term 1:Marks Term 4'!E329)</f>
        <v>4</v>
      </c>
      <c r="F329" s="13">
        <f>AVERAGE('Marks Term 1:Marks Term 4'!F329)</f>
        <v>4</v>
      </c>
      <c r="G329" s="13">
        <f>AVERAGE('Marks Term 1:Marks Term 4'!G329)</f>
        <v>10.5</v>
      </c>
      <c r="H329" s="13">
        <f>AVERAGE('Marks Term 1:Marks Term 4'!H329)</f>
        <v>16.5</v>
      </c>
      <c r="I329" s="13">
        <f>AVERAGE('Marks Term 1:Marks Term 4'!I329)</f>
        <v>35</v>
      </c>
      <c r="J329" s="7" t="str">
        <f>Calc!A329</f>
        <v>F</v>
      </c>
    </row>
    <row r="330" spans="1:10" x14ac:dyDescent="0.25">
      <c r="A330" s="4" t="s">
        <v>825</v>
      </c>
      <c r="B330" t="s">
        <v>201</v>
      </c>
      <c r="C330" t="s">
        <v>198</v>
      </c>
      <c r="D330" t="s">
        <v>1228</v>
      </c>
      <c r="E330" s="13">
        <f>AVERAGE('Marks Term 1:Marks Term 4'!E330)</f>
        <v>8.25</v>
      </c>
      <c r="F330" s="13">
        <f>AVERAGE('Marks Term 1:Marks Term 4'!F330)</f>
        <v>8.5</v>
      </c>
      <c r="G330" s="13">
        <f>AVERAGE('Marks Term 1:Marks Term 4'!G330)</f>
        <v>25</v>
      </c>
      <c r="H330" s="13">
        <f>AVERAGE('Marks Term 1:Marks Term 4'!H330)</f>
        <v>37.75</v>
      </c>
      <c r="I330" s="13">
        <f>AVERAGE('Marks Term 1:Marks Term 4'!I330)</f>
        <v>79.5</v>
      </c>
      <c r="J330" s="7" t="str">
        <f>Calc!A330</f>
        <v>B</v>
      </c>
    </row>
    <row r="331" spans="1:10" x14ac:dyDescent="0.25">
      <c r="A331" s="4" t="s">
        <v>981</v>
      </c>
      <c r="B331" t="s">
        <v>585</v>
      </c>
      <c r="C331" t="s">
        <v>584</v>
      </c>
      <c r="D331" t="s">
        <v>1229</v>
      </c>
      <c r="E331" s="13">
        <f>AVERAGE('Marks Term 1:Marks Term 4'!E331)</f>
        <v>4</v>
      </c>
      <c r="F331" s="13">
        <f>AVERAGE('Marks Term 1:Marks Term 4'!F331)</f>
        <v>4.75</v>
      </c>
      <c r="G331" s="13">
        <f>AVERAGE('Marks Term 1:Marks Term 4'!G331)</f>
        <v>13</v>
      </c>
      <c r="H331" s="13">
        <f>AVERAGE('Marks Term 1:Marks Term 4'!H331)</f>
        <v>18.5</v>
      </c>
      <c r="I331" s="13">
        <f>AVERAGE('Marks Term 1:Marks Term 4'!I331)</f>
        <v>40.25</v>
      </c>
      <c r="J331" s="7" t="str">
        <f>Calc!A331</f>
        <v>F</v>
      </c>
    </row>
    <row r="332" spans="1:10" x14ac:dyDescent="0.25">
      <c r="A332" s="4" t="s">
        <v>806</v>
      </c>
      <c r="B332" t="s">
        <v>148</v>
      </c>
      <c r="C332" t="s">
        <v>146</v>
      </c>
      <c r="D332" t="s">
        <v>1229</v>
      </c>
      <c r="E332" s="13">
        <f>AVERAGE('Marks Term 1:Marks Term 4'!E332)</f>
        <v>6</v>
      </c>
      <c r="F332" s="13">
        <f>AVERAGE('Marks Term 1:Marks Term 4'!F332)</f>
        <v>6</v>
      </c>
      <c r="G332" s="13">
        <f>AVERAGE('Marks Term 1:Marks Term 4'!G332)</f>
        <v>17.25</v>
      </c>
      <c r="H332" s="13">
        <f>AVERAGE('Marks Term 1:Marks Term 4'!H332)</f>
        <v>32.25</v>
      </c>
      <c r="I332" s="13">
        <f>AVERAGE('Marks Term 1:Marks Term 4'!I332)</f>
        <v>61.5</v>
      </c>
      <c r="J332" s="7" t="str">
        <f>Calc!A332</f>
        <v>D</v>
      </c>
    </row>
    <row r="333" spans="1:10" x14ac:dyDescent="0.25">
      <c r="A333" s="4" t="s">
        <v>870</v>
      </c>
      <c r="B333" t="s">
        <v>326</v>
      </c>
      <c r="C333" t="s">
        <v>57</v>
      </c>
      <c r="D333" t="s">
        <v>1228</v>
      </c>
      <c r="E333" s="13">
        <f>AVERAGE('Marks Term 1:Marks Term 4'!E333)</f>
        <v>9.25</v>
      </c>
      <c r="F333" s="13">
        <f>AVERAGE('Marks Term 1:Marks Term 4'!F333)</f>
        <v>8.5</v>
      </c>
      <c r="G333" s="13">
        <f>AVERAGE('Marks Term 1:Marks Term 4'!G333)</f>
        <v>26</v>
      </c>
      <c r="H333" s="13">
        <f>AVERAGE('Marks Term 1:Marks Term 4'!H333)</f>
        <v>49</v>
      </c>
      <c r="I333" s="13">
        <f>AVERAGE('Marks Term 1:Marks Term 4'!I333)</f>
        <v>92.75</v>
      </c>
      <c r="J333" s="7" t="str">
        <f>Calc!A333</f>
        <v>A</v>
      </c>
    </row>
    <row r="334" spans="1:10" x14ac:dyDescent="0.25">
      <c r="A334" s="4" t="s">
        <v>1089</v>
      </c>
      <c r="B334" t="s">
        <v>99</v>
      </c>
      <c r="C334" t="s">
        <v>96</v>
      </c>
      <c r="D334" t="s">
        <v>1229</v>
      </c>
      <c r="E334" s="13">
        <f>AVERAGE('Marks Term 1:Marks Term 4'!E334)</f>
        <v>5</v>
      </c>
      <c r="F334" s="13">
        <f>AVERAGE('Marks Term 1:Marks Term 4'!F334)</f>
        <v>4.25</v>
      </c>
      <c r="G334" s="13">
        <f>AVERAGE('Marks Term 1:Marks Term 4'!G334)</f>
        <v>15.75</v>
      </c>
      <c r="H334" s="13">
        <f>AVERAGE('Marks Term 1:Marks Term 4'!H334)</f>
        <v>19.5</v>
      </c>
      <c r="I334" s="13">
        <f>AVERAGE('Marks Term 1:Marks Term 4'!I334)</f>
        <v>44.5</v>
      </c>
      <c r="J334" s="7" t="str">
        <f>Calc!A334</f>
        <v>F</v>
      </c>
    </row>
    <row r="335" spans="1:10" x14ac:dyDescent="0.25">
      <c r="A335" s="4" t="s">
        <v>850</v>
      </c>
      <c r="B335" t="s">
        <v>271</v>
      </c>
      <c r="C335" t="s">
        <v>268</v>
      </c>
      <c r="D335" t="s">
        <v>1226</v>
      </c>
      <c r="E335" s="13">
        <f>AVERAGE('Marks Term 1:Marks Term 4'!E335)</f>
        <v>6.75</v>
      </c>
      <c r="F335" s="13">
        <f>AVERAGE('Marks Term 1:Marks Term 4'!F335)</f>
        <v>6</v>
      </c>
      <c r="G335" s="13">
        <f>AVERAGE('Marks Term 1:Marks Term 4'!G335)</f>
        <v>18.75</v>
      </c>
      <c r="H335" s="13">
        <f>AVERAGE('Marks Term 1:Marks Term 4'!H335)</f>
        <v>32.25</v>
      </c>
      <c r="I335" s="13">
        <f>AVERAGE('Marks Term 1:Marks Term 4'!I335)</f>
        <v>63.75</v>
      </c>
      <c r="J335" s="7" t="str">
        <f>Calc!A335</f>
        <v>D</v>
      </c>
    </row>
    <row r="336" spans="1:10" x14ac:dyDescent="0.25">
      <c r="A336" s="4" t="s">
        <v>1121</v>
      </c>
      <c r="B336" t="s">
        <v>250</v>
      </c>
      <c r="C336" t="s">
        <v>247</v>
      </c>
      <c r="D336" t="s">
        <v>1228</v>
      </c>
      <c r="E336" s="13">
        <f>AVERAGE('Marks Term 1:Marks Term 4'!E336)</f>
        <v>8.5</v>
      </c>
      <c r="F336" s="13">
        <f>AVERAGE('Marks Term 1:Marks Term 4'!F336)</f>
        <v>8.5</v>
      </c>
      <c r="G336" s="13">
        <f>AVERAGE('Marks Term 1:Marks Term 4'!G336)</f>
        <v>27</v>
      </c>
      <c r="H336" s="13">
        <f>AVERAGE('Marks Term 1:Marks Term 4'!H336)</f>
        <v>42</v>
      </c>
      <c r="I336" s="13">
        <f>AVERAGE('Marks Term 1:Marks Term 4'!I336)</f>
        <v>86</v>
      </c>
      <c r="J336" s="7" t="str">
        <f>Calc!A336</f>
        <v>A</v>
      </c>
    </row>
    <row r="337" spans="1:10" x14ac:dyDescent="0.25">
      <c r="A337" s="4" t="s">
        <v>1001</v>
      </c>
      <c r="B337" t="s">
        <v>2</v>
      </c>
      <c r="C337" t="s">
        <v>631</v>
      </c>
      <c r="D337" t="s">
        <v>1229</v>
      </c>
      <c r="E337" s="13">
        <f>AVERAGE('Marks Term 1:Marks Term 4'!E337)</f>
        <v>8.75</v>
      </c>
      <c r="F337" s="13">
        <f>AVERAGE('Marks Term 1:Marks Term 4'!F337)</f>
        <v>8.25</v>
      </c>
      <c r="G337" s="13">
        <f>AVERAGE('Marks Term 1:Marks Term 4'!G337)</f>
        <v>25.25</v>
      </c>
      <c r="H337" s="13">
        <f>AVERAGE('Marks Term 1:Marks Term 4'!H337)</f>
        <v>41.75</v>
      </c>
      <c r="I337" s="13">
        <f>AVERAGE('Marks Term 1:Marks Term 4'!I337)</f>
        <v>84</v>
      </c>
      <c r="J337" s="7" t="str">
        <f>Calc!A337</f>
        <v>B</v>
      </c>
    </row>
    <row r="338" spans="1:10" x14ac:dyDescent="0.25">
      <c r="A338" s="4" t="s">
        <v>1223</v>
      </c>
      <c r="B338" t="s">
        <v>748</v>
      </c>
      <c r="C338" t="s">
        <v>749</v>
      </c>
      <c r="D338" t="s">
        <v>1229</v>
      </c>
      <c r="E338" s="13">
        <f>AVERAGE('Marks Term 1:Marks Term 4'!E338)</f>
        <v>2</v>
      </c>
      <c r="F338" s="13">
        <f>AVERAGE('Marks Term 1:Marks Term 4'!F338)</f>
        <v>2.75</v>
      </c>
      <c r="G338" s="13">
        <f>AVERAGE('Marks Term 1:Marks Term 4'!G338)</f>
        <v>5</v>
      </c>
      <c r="H338" s="13">
        <f>AVERAGE('Marks Term 1:Marks Term 4'!H338)</f>
        <v>6.25</v>
      </c>
      <c r="I338" s="13">
        <f>AVERAGE('Marks Term 1:Marks Term 4'!I338)</f>
        <v>16</v>
      </c>
      <c r="J338" s="7" t="str">
        <f>Calc!A338</f>
        <v>Fail</v>
      </c>
    </row>
    <row r="339" spans="1:10" x14ac:dyDescent="0.25">
      <c r="A339" s="4" t="s">
        <v>919</v>
      </c>
      <c r="B339" t="s">
        <v>203</v>
      </c>
      <c r="C339" t="s">
        <v>429</v>
      </c>
      <c r="D339" t="s">
        <v>1228</v>
      </c>
      <c r="E339" s="13">
        <f>AVERAGE('Marks Term 1:Marks Term 4'!E339)</f>
        <v>9.5</v>
      </c>
      <c r="F339" s="13">
        <f>AVERAGE('Marks Term 1:Marks Term 4'!F339)</f>
        <v>8.5</v>
      </c>
      <c r="G339" s="13">
        <f>AVERAGE('Marks Term 1:Marks Term 4'!G339)</f>
        <v>27.25</v>
      </c>
      <c r="H339" s="13">
        <f>AVERAGE('Marks Term 1:Marks Term 4'!H339)</f>
        <v>47.5</v>
      </c>
      <c r="I339" s="13">
        <f>AVERAGE('Marks Term 1:Marks Term 4'!I339)</f>
        <v>92.75</v>
      </c>
      <c r="J339" s="7" t="str">
        <f>Calc!A339</f>
        <v>A</v>
      </c>
    </row>
    <row r="340" spans="1:10" x14ac:dyDescent="0.25">
      <c r="A340" s="4" t="s">
        <v>894</v>
      </c>
      <c r="B340" t="s">
        <v>380</v>
      </c>
      <c r="C340" t="s">
        <v>377</v>
      </c>
      <c r="D340" t="s">
        <v>1229</v>
      </c>
      <c r="E340" s="13">
        <f>AVERAGE('Marks Term 1:Marks Term 4'!E340)</f>
        <v>5</v>
      </c>
      <c r="F340" s="13">
        <f>AVERAGE('Marks Term 1:Marks Term 4'!F340)</f>
        <v>5</v>
      </c>
      <c r="G340" s="13">
        <f>AVERAGE('Marks Term 1:Marks Term 4'!G340)</f>
        <v>15.25</v>
      </c>
      <c r="H340" s="13">
        <f>AVERAGE('Marks Term 1:Marks Term 4'!H340)</f>
        <v>24.25</v>
      </c>
      <c r="I340" s="13">
        <f>AVERAGE('Marks Term 1:Marks Term 4'!I340)</f>
        <v>49.5</v>
      </c>
      <c r="J340" s="7" t="str">
        <f>Calc!A340</f>
        <v>E</v>
      </c>
    </row>
    <row r="341" spans="1:10" x14ac:dyDescent="0.25">
      <c r="A341" s="4" t="s">
        <v>897</v>
      </c>
      <c r="B341" t="s">
        <v>389</v>
      </c>
      <c r="C341" t="s">
        <v>386</v>
      </c>
      <c r="D341" t="s">
        <v>1229</v>
      </c>
      <c r="E341" s="13">
        <f>AVERAGE('Marks Term 1:Marks Term 4'!E341)</f>
        <v>8.5</v>
      </c>
      <c r="F341" s="13">
        <f>AVERAGE('Marks Term 1:Marks Term 4'!F341)</f>
        <v>7.25</v>
      </c>
      <c r="G341" s="13">
        <f>AVERAGE('Marks Term 1:Marks Term 4'!G341)</f>
        <v>25.75</v>
      </c>
      <c r="H341" s="13">
        <f>AVERAGE('Marks Term 1:Marks Term 4'!H341)</f>
        <v>49.75</v>
      </c>
      <c r="I341" s="13">
        <f>AVERAGE('Marks Term 1:Marks Term 4'!I341)</f>
        <v>91.25</v>
      </c>
      <c r="J341" s="7" t="str">
        <f>Calc!A341</f>
        <v>A</v>
      </c>
    </row>
    <row r="342" spans="1:10" x14ac:dyDescent="0.25">
      <c r="A342" s="4" t="s">
        <v>995</v>
      </c>
      <c r="B342" t="s">
        <v>618</v>
      </c>
      <c r="C342" t="s">
        <v>617</v>
      </c>
      <c r="D342" t="s">
        <v>1226</v>
      </c>
      <c r="E342" s="13">
        <f>AVERAGE('Marks Term 1:Marks Term 4'!E342)</f>
        <v>10</v>
      </c>
      <c r="F342" s="13">
        <f>AVERAGE('Marks Term 1:Marks Term 4'!F342)</f>
        <v>10</v>
      </c>
      <c r="G342" s="13">
        <f>AVERAGE('Marks Term 1:Marks Term 4'!G342)</f>
        <v>27.75</v>
      </c>
      <c r="H342" s="13">
        <f>AVERAGE('Marks Term 1:Marks Term 4'!H342)</f>
        <v>46.5</v>
      </c>
      <c r="I342" s="13">
        <f>AVERAGE('Marks Term 1:Marks Term 4'!I342)</f>
        <v>94.25</v>
      </c>
      <c r="J342" s="7" t="str">
        <f>Calc!A342</f>
        <v>A</v>
      </c>
    </row>
    <row r="343" spans="1:10" x14ac:dyDescent="0.25">
      <c r="A343" s="4" t="s">
        <v>1113</v>
      </c>
      <c r="B343" t="s">
        <v>214</v>
      </c>
      <c r="C343" t="s">
        <v>212</v>
      </c>
      <c r="D343" t="s">
        <v>1226</v>
      </c>
      <c r="E343" s="13">
        <f>AVERAGE('Marks Term 1:Marks Term 4'!E343)</f>
        <v>3.75</v>
      </c>
      <c r="F343" s="13">
        <f>AVERAGE('Marks Term 1:Marks Term 4'!F343)</f>
        <v>4.75</v>
      </c>
      <c r="G343" s="13">
        <f>AVERAGE('Marks Term 1:Marks Term 4'!G343)</f>
        <v>12</v>
      </c>
      <c r="H343" s="13">
        <f>AVERAGE('Marks Term 1:Marks Term 4'!H343)</f>
        <v>11.75</v>
      </c>
      <c r="I343" s="13">
        <f>AVERAGE('Marks Term 1:Marks Term 4'!I343)</f>
        <v>32.25</v>
      </c>
      <c r="J343" s="7" t="str">
        <f>Calc!A343</f>
        <v>Fail</v>
      </c>
    </row>
    <row r="344" spans="1:10" x14ac:dyDescent="0.25">
      <c r="A344" s="4" t="s">
        <v>881</v>
      </c>
      <c r="B344" t="s">
        <v>352</v>
      </c>
      <c r="C344" t="s">
        <v>349</v>
      </c>
      <c r="D344" t="s">
        <v>1227</v>
      </c>
      <c r="E344" s="13">
        <f>AVERAGE('Marks Term 1:Marks Term 4'!E344)</f>
        <v>4.5</v>
      </c>
      <c r="F344" s="13">
        <f>AVERAGE('Marks Term 1:Marks Term 4'!F344)</f>
        <v>5.25</v>
      </c>
      <c r="G344" s="13">
        <f>AVERAGE('Marks Term 1:Marks Term 4'!G344)</f>
        <v>13.25</v>
      </c>
      <c r="H344" s="13">
        <f>AVERAGE('Marks Term 1:Marks Term 4'!H344)</f>
        <v>18.25</v>
      </c>
      <c r="I344" s="13">
        <f>AVERAGE('Marks Term 1:Marks Term 4'!I344)</f>
        <v>41.25</v>
      </c>
      <c r="J344" s="7" t="str">
        <f>Calc!A344</f>
        <v>F</v>
      </c>
    </row>
    <row r="345" spans="1:10" x14ac:dyDescent="0.25">
      <c r="A345" s="4" t="s">
        <v>828</v>
      </c>
      <c r="B345" t="s">
        <v>211</v>
      </c>
      <c r="C345" t="s">
        <v>207</v>
      </c>
      <c r="D345" t="s">
        <v>1227</v>
      </c>
      <c r="E345" s="13">
        <f>AVERAGE('Marks Term 1:Marks Term 4'!E345)</f>
        <v>9.25</v>
      </c>
      <c r="F345" s="13">
        <f>AVERAGE('Marks Term 1:Marks Term 4'!F345)</f>
        <v>9.5</v>
      </c>
      <c r="G345" s="13">
        <f>AVERAGE('Marks Term 1:Marks Term 4'!G345)</f>
        <v>26.5</v>
      </c>
      <c r="H345" s="13">
        <f>AVERAGE('Marks Term 1:Marks Term 4'!H345)</f>
        <v>44.5</v>
      </c>
      <c r="I345" s="13">
        <f>AVERAGE('Marks Term 1:Marks Term 4'!I345)</f>
        <v>89.75</v>
      </c>
      <c r="J345" s="7" t="str">
        <f>Calc!A345</f>
        <v>A</v>
      </c>
    </row>
    <row r="346" spans="1:10" x14ac:dyDescent="0.25">
      <c r="A346" s="4" t="s">
        <v>869</v>
      </c>
      <c r="B346" t="s">
        <v>325</v>
      </c>
      <c r="C346" t="s">
        <v>323</v>
      </c>
      <c r="D346" t="s">
        <v>1229</v>
      </c>
      <c r="E346" s="13">
        <f>AVERAGE('Marks Term 1:Marks Term 4'!E346)</f>
        <v>5.5</v>
      </c>
      <c r="F346" s="13">
        <f>AVERAGE('Marks Term 1:Marks Term 4'!F346)</f>
        <v>5.25</v>
      </c>
      <c r="G346" s="13">
        <f>AVERAGE('Marks Term 1:Marks Term 4'!G346)</f>
        <v>16.25</v>
      </c>
      <c r="H346" s="13">
        <f>AVERAGE('Marks Term 1:Marks Term 4'!H346)</f>
        <v>31</v>
      </c>
      <c r="I346" s="13">
        <f>AVERAGE('Marks Term 1:Marks Term 4'!I346)</f>
        <v>58</v>
      </c>
      <c r="J346" s="7" t="str">
        <f>Calc!A346</f>
        <v>D</v>
      </c>
    </row>
    <row r="347" spans="1:10" x14ac:dyDescent="0.25">
      <c r="A347" s="4" t="s">
        <v>831</v>
      </c>
      <c r="B347" t="s">
        <v>218</v>
      </c>
      <c r="C347" t="s">
        <v>215</v>
      </c>
      <c r="D347" t="s">
        <v>1226</v>
      </c>
      <c r="E347" s="13">
        <f>AVERAGE('Marks Term 1:Marks Term 4'!E347)</f>
        <v>8.5</v>
      </c>
      <c r="F347" s="13">
        <f>AVERAGE('Marks Term 1:Marks Term 4'!F347)</f>
        <v>7.75</v>
      </c>
      <c r="G347" s="13">
        <f>AVERAGE('Marks Term 1:Marks Term 4'!G347)</f>
        <v>23.75</v>
      </c>
      <c r="H347" s="13">
        <f>AVERAGE('Marks Term 1:Marks Term 4'!H347)</f>
        <v>44</v>
      </c>
      <c r="I347" s="13">
        <f>AVERAGE('Marks Term 1:Marks Term 4'!I347)</f>
        <v>84</v>
      </c>
      <c r="J347" s="7" t="str">
        <f>Calc!A347</f>
        <v>B</v>
      </c>
    </row>
    <row r="348" spans="1:10" x14ac:dyDescent="0.25">
      <c r="A348" s="4" t="s">
        <v>1070</v>
      </c>
      <c r="B348" t="s">
        <v>20</v>
      </c>
      <c r="C348" t="s">
        <v>16</v>
      </c>
      <c r="D348" t="s">
        <v>1228</v>
      </c>
      <c r="E348" s="13">
        <f>AVERAGE('Marks Term 1:Marks Term 4'!E348)</f>
        <v>9</v>
      </c>
      <c r="F348" s="13">
        <f>AVERAGE('Marks Term 1:Marks Term 4'!F348)</f>
        <v>8</v>
      </c>
      <c r="G348" s="13">
        <f>AVERAGE('Marks Term 1:Marks Term 4'!G348)</f>
        <v>28</v>
      </c>
      <c r="H348" s="13">
        <f>AVERAGE('Marks Term 1:Marks Term 4'!H348)</f>
        <v>41.75</v>
      </c>
      <c r="I348" s="13">
        <f>AVERAGE('Marks Term 1:Marks Term 4'!I348)</f>
        <v>86.75</v>
      </c>
      <c r="J348" s="7" t="str">
        <f>Calc!A348</f>
        <v>A</v>
      </c>
    </row>
    <row r="349" spans="1:10" x14ac:dyDescent="0.25">
      <c r="A349" s="4" t="s">
        <v>977</v>
      </c>
      <c r="B349" t="s">
        <v>574</v>
      </c>
      <c r="C349" t="s">
        <v>573</v>
      </c>
      <c r="D349" t="s">
        <v>1227</v>
      </c>
      <c r="E349" s="13">
        <f>AVERAGE('Marks Term 1:Marks Term 4'!E349)</f>
        <v>5.75</v>
      </c>
      <c r="F349" s="13">
        <f>AVERAGE('Marks Term 1:Marks Term 4'!F349)</f>
        <v>5.75</v>
      </c>
      <c r="G349" s="13">
        <f>AVERAGE('Marks Term 1:Marks Term 4'!G349)</f>
        <v>19</v>
      </c>
      <c r="H349" s="13">
        <f>AVERAGE('Marks Term 1:Marks Term 4'!H349)</f>
        <v>28.75</v>
      </c>
      <c r="I349" s="13">
        <f>AVERAGE('Marks Term 1:Marks Term 4'!I349)</f>
        <v>59.25</v>
      </c>
      <c r="J349" s="7" t="str">
        <f>Calc!A349</f>
        <v>D</v>
      </c>
    </row>
    <row r="350" spans="1:10" x14ac:dyDescent="0.25">
      <c r="A350" s="4" t="s">
        <v>947</v>
      </c>
      <c r="B350" t="s">
        <v>493</v>
      </c>
      <c r="C350" t="s">
        <v>492</v>
      </c>
      <c r="D350" t="s">
        <v>1226</v>
      </c>
      <c r="E350" s="13">
        <f>AVERAGE('Marks Term 1:Marks Term 4'!E350)</f>
        <v>4.5</v>
      </c>
      <c r="F350" s="13">
        <f>AVERAGE('Marks Term 1:Marks Term 4'!F350)</f>
        <v>4.25</v>
      </c>
      <c r="G350" s="13">
        <f>AVERAGE('Marks Term 1:Marks Term 4'!G350)</f>
        <v>13.25</v>
      </c>
      <c r="H350" s="13">
        <f>AVERAGE('Marks Term 1:Marks Term 4'!H350)</f>
        <v>28</v>
      </c>
      <c r="I350" s="13">
        <f>AVERAGE('Marks Term 1:Marks Term 4'!I350)</f>
        <v>50</v>
      </c>
      <c r="J350" s="7" t="str">
        <f>Calc!A350</f>
        <v>E</v>
      </c>
    </row>
    <row r="351" spans="1:10" x14ac:dyDescent="0.25">
      <c r="A351" s="4" t="s">
        <v>1012</v>
      </c>
      <c r="B351" t="s">
        <v>652</v>
      </c>
      <c r="C351" t="s">
        <v>655</v>
      </c>
      <c r="D351" t="s">
        <v>1226</v>
      </c>
      <c r="E351" s="13">
        <f>AVERAGE('Marks Term 1:Marks Term 4'!E351)</f>
        <v>9</v>
      </c>
      <c r="F351" s="13">
        <f>AVERAGE('Marks Term 1:Marks Term 4'!F351)</f>
        <v>8.75</v>
      </c>
      <c r="G351" s="13">
        <f>AVERAGE('Marks Term 1:Marks Term 4'!G351)</f>
        <v>25.5</v>
      </c>
      <c r="H351" s="13">
        <f>AVERAGE('Marks Term 1:Marks Term 4'!H351)</f>
        <v>45</v>
      </c>
      <c r="I351" s="13">
        <f>AVERAGE('Marks Term 1:Marks Term 4'!I351)</f>
        <v>88.25</v>
      </c>
      <c r="J351" s="7" t="str">
        <f>Calc!A351</f>
        <v>A</v>
      </c>
    </row>
    <row r="352" spans="1:10" x14ac:dyDescent="0.25">
      <c r="A352" s="4" t="s">
        <v>1072</v>
      </c>
      <c r="B352" t="s">
        <v>30</v>
      </c>
      <c r="C352" t="s">
        <v>28</v>
      </c>
      <c r="D352" t="s">
        <v>1227</v>
      </c>
      <c r="E352" s="13">
        <f>AVERAGE('Marks Term 1:Marks Term 4'!E352)</f>
        <v>2.75</v>
      </c>
      <c r="F352" s="13">
        <f>AVERAGE('Marks Term 1:Marks Term 4'!F352)</f>
        <v>4.5</v>
      </c>
      <c r="G352" s="13">
        <f>AVERAGE('Marks Term 1:Marks Term 4'!G352)</f>
        <v>8.25</v>
      </c>
      <c r="H352" s="13">
        <f>AVERAGE('Marks Term 1:Marks Term 4'!H352)</f>
        <v>11.25</v>
      </c>
      <c r="I352" s="13">
        <f>AVERAGE('Marks Term 1:Marks Term 4'!I352)</f>
        <v>26.75</v>
      </c>
      <c r="J352" s="7" t="str">
        <f>Calc!A352</f>
        <v>Fail</v>
      </c>
    </row>
    <row r="353" spans="1:10" x14ac:dyDescent="0.25">
      <c r="A353" s="4" t="s">
        <v>1135</v>
      </c>
      <c r="B353" t="s">
        <v>0</v>
      </c>
      <c r="C353" t="s">
        <v>28</v>
      </c>
      <c r="D353" t="s">
        <v>1229</v>
      </c>
      <c r="E353" s="13">
        <f>AVERAGE('Marks Term 1:Marks Term 4'!E353)</f>
        <v>6</v>
      </c>
      <c r="F353" s="13">
        <f>AVERAGE('Marks Term 1:Marks Term 4'!F353)</f>
        <v>6.5</v>
      </c>
      <c r="G353" s="13">
        <f>AVERAGE('Marks Term 1:Marks Term 4'!G353)</f>
        <v>18</v>
      </c>
      <c r="H353" s="13">
        <f>AVERAGE('Marks Term 1:Marks Term 4'!H353)</f>
        <v>30.5</v>
      </c>
      <c r="I353" s="13">
        <f>AVERAGE('Marks Term 1:Marks Term 4'!I353)</f>
        <v>61</v>
      </c>
      <c r="J353" s="7" t="str">
        <f>Calc!A353</f>
        <v>D</v>
      </c>
    </row>
    <row r="354" spans="1:10" x14ac:dyDescent="0.25">
      <c r="A354" s="4" t="s">
        <v>1195</v>
      </c>
      <c r="B354" t="s">
        <v>603</v>
      </c>
      <c r="C354" t="s">
        <v>602</v>
      </c>
      <c r="D354" t="s">
        <v>1229</v>
      </c>
      <c r="E354" s="13">
        <f>AVERAGE('Marks Term 1:Marks Term 4'!E354)</f>
        <v>8.5</v>
      </c>
      <c r="F354" s="13">
        <f>AVERAGE('Marks Term 1:Marks Term 4'!F354)</f>
        <v>8.75</v>
      </c>
      <c r="G354" s="13">
        <f>AVERAGE('Marks Term 1:Marks Term 4'!G354)</f>
        <v>23.75</v>
      </c>
      <c r="H354" s="13">
        <f>AVERAGE('Marks Term 1:Marks Term 4'!H354)</f>
        <v>39</v>
      </c>
      <c r="I354" s="13">
        <f>AVERAGE('Marks Term 1:Marks Term 4'!I354)</f>
        <v>80</v>
      </c>
      <c r="J354" s="7" t="str">
        <f>Calc!A354</f>
        <v>B</v>
      </c>
    </row>
    <row r="355" spans="1:10" x14ac:dyDescent="0.25">
      <c r="A355" s="4" t="s">
        <v>907</v>
      </c>
      <c r="B355" t="s">
        <v>410</v>
      </c>
      <c r="C355" t="s">
        <v>409</v>
      </c>
      <c r="D355" t="s">
        <v>1229</v>
      </c>
      <c r="E355" s="13">
        <f>AVERAGE('Marks Term 1:Marks Term 4'!E355)</f>
        <v>8.5</v>
      </c>
      <c r="F355" s="13">
        <f>AVERAGE('Marks Term 1:Marks Term 4'!F355)</f>
        <v>9.25</v>
      </c>
      <c r="G355" s="13">
        <f>AVERAGE('Marks Term 1:Marks Term 4'!G355)</f>
        <v>25.25</v>
      </c>
      <c r="H355" s="13">
        <f>AVERAGE('Marks Term 1:Marks Term 4'!H355)</f>
        <v>40.5</v>
      </c>
      <c r="I355" s="13">
        <f>AVERAGE('Marks Term 1:Marks Term 4'!I355)</f>
        <v>83.5</v>
      </c>
      <c r="J355" s="7" t="str">
        <f>Calc!A355</f>
        <v>B</v>
      </c>
    </row>
    <row r="356" spans="1:10" x14ac:dyDescent="0.25">
      <c r="A356" s="4" t="s">
        <v>999</v>
      </c>
      <c r="B356" t="s">
        <v>627</v>
      </c>
      <c r="C356" t="s">
        <v>626</v>
      </c>
      <c r="D356" t="s">
        <v>1228</v>
      </c>
      <c r="E356" s="13">
        <f>AVERAGE('Marks Term 1:Marks Term 4'!E356)</f>
        <v>3</v>
      </c>
      <c r="F356" s="13">
        <f>AVERAGE('Marks Term 1:Marks Term 4'!F356)</f>
        <v>3.25</v>
      </c>
      <c r="G356" s="13">
        <f>AVERAGE('Marks Term 1:Marks Term 4'!G356)</f>
        <v>9.25</v>
      </c>
      <c r="H356" s="13">
        <f>AVERAGE('Marks Term 1:Marks Term 4'!H356)</f>
        <v>16</v>
      </c>
      <c r="I356" s="13">
        <f>AVERAGE('Marks Term 1:Marks Term 4'!I356)</f>
        <v>31.5</v>
      </c>
      <c r="J356" s="7" t="str">
        <f>Calc!A356</f>
        <v>Fail</v>
      </c>
    </row>
    <row r="357" spans="1:10" x14ac:dyDescent="0.25">
      <c r="A357" s="4" t="s">
        <v>944</v>
      </c>
      <c r="B357" t="s">
        <v>486</v>
      </c>
      <c r="C357" t="s">
        <v>485</v>
      </c>
      <c r="D357" t="s">
        <v>1226</v>
      </c>
      <c r="E357" s="13">
        <f>AVERAGE('Marks Term 1:Marks Term 4'!E357)</f>
        <v>5.5</v>
      </c>
      <c r="F357" s="13">
        <f>AVERAGE('Marks Term 1:Marks Term 4'!F357)</f>
        <v>5.75</v>
      </c>
      <c r="G357" s="13">
        <f>AVERAGE('Marks Term 1:Marks Term 4'!G357)</f>
        <v>14.25</v>
      </c>
      <c r="H357" s="13">
        <f>AVERAGE('Marks Term 1:Marks Term 4'!H357)</f>
        <v>26.75</v>
      </c>
      <c r="I357" s="13">
        <f>AVERAGE('Marks Term 1:Marks Term 4'!I357)</f>
        <v>52.25</v>
      </c>
      <c r="J357" s="7" t="str">
        <f>Calc!A357</f>
        <v>E</v>
      </c>
    </row>
    <row r="358" spans="1:10" x14ac:dyDescent="0.25">
      <c r="A358" s="4" t="s">
        <v>1144</v>
      </c>
      <c r="B358" t="s">
        <v>336</v>
      </c>
      <c r="C358" t="s">
        <v>333</v>
      </c>
      <c r="D358" t="s">
        <v>1226</v>
      </c>
      <c r="E358" s="13">
        <f>AVERAGE('Marks Term 1:Marks Term 4'!E358)</f>
        <v>4.25</v>
      </c>
      <c r="F358" s="13">
        <f>AVERAGE('Marks Term 1:Marks Term 4'!F358)</f>
        <v>4</v>
      </c>
      <c r="G358" s="13">
        <f>AVERAGE('Marks Term 1:Marks Term 4'!G358)</f>
        <v>12.25</v>
      </c>
      <c r="H358" s="13">
        <f>AVERAGE('Marks Term 1:Marks Term 4'!H358)</f>
        <v>22.75</v>
      </c>
      <c r="I358" s="13">
        <f>AVERAGE('Marks Term 1:Marks Term 4'!I358)</f>
        <v>43.25</v>
      </c>
      <c r="J358" s="7" t="str">
        <f>Calc!A358</f>
        <v>F</v>
      </c>
    </row>
    <row r="359" spans="1:10" x14ac:dyDescent="0.25">
      <c r="A359" s="4" t="s">
        <v>902</v>
      </c>
      <c r="B359" t="s">
        <v>400</v>
      </c>
      <c r="C359" t="s">
        <v>401</v>
      </c>
      <c r="D359" t="s">
        <v>1228</v>
      </c>
      <c r="E359" s="13">
        <f>AVERAGE('Marks Term 1:Marks Term 4'!E359)</f>
        <v>9.5</v>
      </c>
      <c r="F359" s="13">
        <f>AVERAGE('Marks Term 1:Marks Term 4'!F359)</f>
        <v>9.25</v>
      </c>
      <c r="G359" s="13">
        <f>AVERAGE('Marks Term 1:Marks Term 4'!G359)</f>
        <v>28.5</v>
      </c>
      <c r="H359" s="13">
        <f>AVERAGE('Marks Term 1:Marks Term 4'!H359)</f>
        <v>46</v>
      </c>
      <c r="I359" s="13">
        <f>AVERAGE('Marks Term 1:Marks Term 4'!I359)</f>
        <v>93.25</v>
      </c>
      <c r="J359" s="7" t="str">
        <f>Calc!A359</f>
        <v>A</v>
      </c>
    </row>
    <row r="360" spans="1:10" x14ac:dyDescent="0.25">
      <c r="A360" s="4" t="s">
        <v>764</v>
      </c>
      <c r="B360" t="s">
        <v>12</v>
      </c>
      <c r="C360" t="s">
        <v>10</v>
      </c>
      <c r="D360" t="s">
        <v>1229</v>
      </c>
      <c r="E360" s="13">
        <f>AVERAGE('Marks Term 1:Marks Term 4'!E360)</f>
        <v>8.5</v>
      </c>
      <c r="F360" s="13">
        <f>AVERAGE('Marks Term 1:Marks Term 4'!F360)</f>
        <v>7.5</v>
      </c>
      <c r="G360" s="13">
        <f>AVERAGE('Marks Term 1:Marks Term 4'!G360)</f>
        <v>23.25</v>
      </c>
      <c r="H360" s="13">
        <f>AVERAGE('Marks Term 1:Marks Term 4'!H360)</f>
        <v>43.5</v>
      </c>
      <c r="I360" s="13">
        <f>AVERAGE('Marks Term 1:Marks Term 4'!I360)</f>
        <v>82.75</v>
      </c>
      <c r="J360" s="7" t="str">
        <f>Calc!A360</f>
        <v>B</v>
      </c>
    </row>
    <row r="361" spans="1:10" x14ac:dyDescent="0.25">
      <c r="A361" s="4" t="s">
        <v>899</v>
      </c>
      <c r="B361" t="s">
        <v>396</v>
      </c>
      <c r="C361" t="s">
        <v>393</v>
      </c>
      <c r="D361" t="s">
        <v>1228</v>
      </c>
      <c r="E361" s="13">
        <f>AVERAGE('Marks Term 1:Marks Term 4'!E361)</f>
        <v>7.5</v>
      </c>
      <c r="F361" s="13">
        <f>AVERAGE('Marks Term 1:Marks Term 4'!F361)</f>
        <v>6.5</v>
      </c>
      <c r="G361" s="13">
        <f>AVERAGE('Marks Term 1:Marks Term 4'!G361)</f>
        <v>22</v>
      </c>
      <c r="H361" s="13">
        <f>AVERAGE('Marks Term 1:Marks Term 4'!H361)</f>
        <v>34.75</v>
      </c>
      <c r="I361" s="13">
        <f>AVERAGE('Marks Term 1:Marks Term 4'!I361)</f>
        <v>70.75</v>
      </c>
      <c r="J361" s="7" t="str">
        <f>Calc!A361</f>
        <v>C</v>
      </c>
    </row>
    <row r="362" spans="1:10" x14ac:dyDescent="0.25">
      <c r="A362" s="4" t="s">
        <v>903</v>
      </c>
      <c r="B362" t="s">
        <v>403</v>
      </c>
      <c r="C362" t="s">
        <v>402</v>
      </c>
      <c r="D362" t="s">
        <v>1226</v>
      </c>
      <c r="E362" s="13">
        <f>AVERAGE('Marks Term 1:Marks Term 4'!E362)</f>
        <v>6.25</v>
      </c>
      <c r="F362" s="13">
        <f>AVERAGE('Marks Term 1:Marks Term 4'!F362)</f>
        <v>6</v>
      </c>
      <c r="G362" s="13">
        <f>AVERAGE('Marks Term 1:Marks Term 4'!G362)</f>
        <v>21.5</v>
      </c>
      <c r="H362" s="13">
        <f>AVERAGE('Marks Term 1:Marks Term 4'!H362)</f>
        <v>27.5</v>
      </c>
      <c r="I362" s="13">
        <f>AVERAGE('Marks Term 1:Marks Term 4'!I362)</f>
        <v>61.25</v>
      </c>
      <c r="J362" s="7" t="str">
        <f>Calc!A362</f>
        <v>D</v>
      </c>
    </row>
    <row r="363" spans="1:10" x14ac:dyDescent="0.25">
      <c r="A363" s="4" t="s">
        <v>860</v>
      </c>
      <c r="B363" t="s">
        <v>294</v>
      </c>
      <c r="C363" t="s">
        <v>292</v>
      </c>
      <c r="D363" t="s">
        <v>1226</v>
      </c>
      <c r="E363" s="13">
        <f>AVERAGE('Marks Term 1:Marks Term 4'!E363)</f>
        <v>5.25</v>
      </c>
      <c r="F363" s="13">
        <f>AVERAGE('Marks Term 1:Marks Term 4'!F363)</f>
        <v>5</v>
      </c>
      <c r="G363" s="13">
        <f>AVERAGE('Marks Term 1:Marks Term 4'!G363)</f>
        <v>14.25</v>
      </c>
      <c r="H363" s="13">
        <f>AVERAGE('Marks Term 1:Marks Term 4'!H363)</f>
        <v>27.25</v>
      </c>
      <c r="I363" s="13">
        <f>AVERAGE('Marks Term 1:Marks Term 4'!I363)</f>
        <v>51.75</v>
      </c>
      <c r="J363" s="7" t="str">
        <f>Calc!A363</f>
        <v>E</v>
      </c>
    </row>
    <row r="364" spans="1:10" x14ac:dyDescent="0.25">
      <c r="A364" s="4" t="s">
        <v>1019</v>
      </c>
      <c r="B364" t="s">
        <v>668</v>
      </c>
      <c r="C364" t="s">
        <v>292</v>
      </c>
      <c r="D364" t="s">
        <v>1229</v>
      </c>
      <c r="E364" s="13">
        <f>AVERAGE('Marks Term 1:Marks Term 4'!E364)</f>
        <v>6.25</v>
      </c>
      <c r="F364" s="13">
        <f>AVERAGE('Marks Term 1:Marks Term 4'!F364)</f>
        <v>5.5</v>
      </c>
      <c r="G364" s="13">
        <f>AVERAGE('Marks Term 1:Marks Term 4'!G364)</f>
        <v>19</v>
      </c>
      <c r="H364" s="13">
        <f>AVERAGE('Marks Term 1:Marks Term 4'!H364)</f>
        <v>28.5</v>
      </c>
      <c r="I364" s="13">
        <f>AVERAGE('Marks Term 1:Marks Term 4'!I364)</f>
        <v>59.25</v>
      </c>
      <c r="J364" s="7" t="str">
        <f>Calc!A364</f>
        <v>D</v>
      </c>
    </row>
    <row r="365" spans="1:10" x14ac:dyDescent="0.25">
      <c r="A365" s="4" t="s">
        <v>994</v>
      </c>
      <c r="B365" t="s">
        <v>616</v>
      </c>
      <c r="C365" t="s">
        <v>615</v>
      </c>
      <c r="D365" t="s">
        <v>1226</v>
      </c>
      <c r="E365" s="13">
        <f>AVERAGE('Marks Term 1:Marks Term 4'!E365)</f>
        <v>1.75</v>
      </c>
      <c r="F365" s="13">
        <f>AVERAGE('Marks Term 1:Marks Term 4'!F365)</f>
        <v>2.25</v>
      </c>
      <c r="G365" s="13">
        <f>AVERAGE('Marks Term 1:Marks Term 4'!G365)</f>
        <v>6</v>
      </c>
      <c r="H365" s="13">
        <f>AVERAGE('Marks Term 1:Marks Term 4'!H365)</f>
        <v>12</v>
      </c>
      <c r="I365" s="13">
        <f>AVERAGE('Marks Term 1:Marks Term 4'!I365)</f>
        <v>22</v>
      </c>
      <c r="J365" s="7" t="str">
        <f>Calc!A365</f>
        <v>Fail</v>
      </c>
    </row>
    <row r="366" spans="1:10" x14ac:dyDescent="0.25">
      <c r="A366" s="4" t="s">
        <v>778</v>
      </c>
      <c r="B366" t="s">
        <v>60</v>
      </c>
      <c r="C366" t="s">
        <v>56</v>
      </c>
      <c r="D366" t="s">
        <v>1229</v>
      </c>
      <c r="E366" s="13">
        <f>AVERAGE('Marks Term 1:Marks Term 4'!E366)</f>
        <v>7.75</v>
      </c>
      <c r="F366" s="13">
        <f>AVERAGE('Marks Term 1:Marks Term 4'!F366)</f>
        <v>7.5</v>
      </c>
      <c r="G366" s="13">
        <f>AVERAGE('Marks Term 1:Marks Term 4'!G366)</f>
        <v>22.25</v>
      </c>
      <c r="H366" s="13">
        <f>AVERAGE('Marks Term 1:Marks Term 4'!H366)</f>
        <v>41.25</v>
      </c>
      <c r="I366" s="13">
        <f>AVERAGE('Marks Term 1:Marks Term 4'!I366)</f>
        <v>78.75</v>
      </c>
      <c r="J366" s="7" t="str">
        <f>Calc!A366</f>
        <v>B</v>
      </c>
    </row>
    <row r="367" spans="1:10" x14ac:dyDescent="0.25">
      <c r="A367" s="4" t="s">
        <v>1003</v>
      </c>
      <c r="B367" t="s">
        <v>5</v>
      </c>
      <c r="C367" t="s">
        <v>627</v>
      </c>
      <c r="D367" t="s">
        <v>1228</v>
      </c>
      <c r="E367" s="13">
        <f>AVERAGE('Marks Term 1:Marks Term 4'!E367)</f>
        <v>3.75</v>
      </c>
      <c r="F367" s="13">
        <f>AVERAGE('Marks Term 1:Marks Term 4'!F367)</f>
        <v>2.75</v>
      </c>
      <c r="G367" s="13">
        <f>AVERAGE('Marks Term 1:Marks Term 4'!G367)</f>
        <v>9.75</v>
      </c>
      <c r="H367" s="13">
        <f>AVERAGE('Marks Term 1:Marks Term 4'!H367)</f>
        <v>18</v>
      </c>
      <c r="I367" s="13">
        <f>AVERAGE('Marks Term 1:Marks Term 4'!I367)</f>
        <v>34.25</v>
      </c>
      <c r="J367" s="7" t="str">
        <f>Calc!A367</f>
        <v>Fail</v>
      </c>
    </row>
    <row r="368" spans="1:10" x14ac:dyDescent="0.25">
      <c r="A368" s="4" t="s">
        <v>1078</v>
      </c>
      <c r="B368" t="s">
        <v>55</v>
      </c>
      <c r="C368" t="s">
        <v>52</v>
      </c>
      <c r="D368" t="s">
        <v>1227</v>
      </c>
      <c r="E368" s="13">
        <f>AVERAGE('Marks Term 1:Marks Term 4'!E368)</f>
        <v>1.75</v>
      </c>
      <c r="F368" s="13">
        <f>AVERAGE('Marks Term 1:Marks Term 4'!F368)</f>
        <v>2</v>
      </c>
      <c r="G368" s="13">
        <f>AVERAGE('Marks Term 1:Marks Term 4'!G368)</f>
        <v>6.25</v>
      </c>
      <c r="H368" s="13">
        <f>AVERAGE('Marks Term 1:Marks Term 4'!H368)</f>
        <v>3.5</v>
      </c>
      <c r="I368" s="13">
        <f>AVERAGE('Marks Term 1:Marks Term 4'!I368)</f>
        <v>13.5</v>
      </c>
      <c r="J368" s="7" t="str">
        <f>Calc!A368</f>
        <v>Fail</v>
      </c>
    </row>
    <row r="369" spans="1:10" x14ac:dyDescent="0.25">
      <c r="A369" s="4" t="s">
        <v>1199</v>
      </c>
      <c r="B369" t="s">
        <v>633</v>
      </c>
      <c r="C369" t="s">
        <v>632</v>
      </c>
      <c r="D369" t="s">
        <v>1229</v>
      </c>
      <c r="E369" s="13">
        <f>AVERAGE('Marks Term 1:Marks Term 4'!E369)</f>
        <v>3</v>
      </c>
      <c r="F369" s="13">
        <f>AVERAGE('Marks Term 1:Marks Term 4'!F369)</f>
        <v>4.5</v>
      </c>
      <c r="G369" s="13">
        <f>AVERAGE('Marks Term 1:Marks Term 4'!G369)</f>
        <v>9.25</v>
      </c>
      <c r="H369" s="13">
        <f>AVERAGE('Marks Term 1:Marks Term 4'!H369)</f>
        <v>18.75</v>
      </c>
      <c r="I369" s="13">
        <f>AVERAGE('Marks Term 1:Marks Term 4'!I369)</f>
        <v>35.5</v>
      </c>
      <c r="J369" s="7" t="str">
        <f>Calc!A369</f>
        <v>F</v>
      </c>
    </row>
    <row r="370" spans="1:10" x14ac:dyDescent="0.25">
      <c r="A370" s="4" t="s">
        <v>807</v>
      </c>
      <c r="B370" t="s">
        <v>150</v>
      </c>
      <c r="C370" t="s">
        <v>147</v>
      </c>
      <c r="D370" t="s">
        <v>1228</v>
      </c>
      <c r="E370" s="13">
        <f>AVERAGE('Marks Term 1:Marks Term 4'!E370)</f>
        <v>4.25</v>
      </c>
      <c r="F370" s="13">
        <f>AVERAGE('Marks Term 1:Marks Term 4'!F370)</f>
        <v>4.75</v>
      </c>
      <c r="G370" s="13">
        <f>AVERAGE('Marks Term 1:Marks Term 4'!G370)</f>
        <v>10.75</v>
      </c>
      <c r="H370" s="13">
        <f>AVERAGE('Marks Term 1:Marks Term 4'!H370)</f>
        <v>16.25</v>
      </c>
      <c r="I370" s="13">
        <f>AVERAGE('Marks Term 1:Marks Term 4'!I370)</f>
        <v>36</v>
      </c>
      <c r="J370" s="7" t="str">
        <f>Calc!A370</f>
        <v>F</v>
      </c>
    </row>
    <row r="371" spans="1:10" x14ac:dyDescent="0.25">
      <c r="A371" s="4" t="s">
        <v>1088</v>
      </c>
      <c r="B371" t="s">
        <v>97</v>
      </c>
      <c r="C371" t="s">
        <v>94</v>
      </c>
      <c r="D371" t="s">
        <v>1228</v>
      </c>
      <c r="E371" s="13">
        <f>AVERAGE('Marks Term 1:Marks Term 4'!E371)</f>
        <v>7</v>
      </c>
      <c r="F371" s="13">
        <f>AVERAGE('Marks Term 1:Marks Term 4'!F371)</f>
        <v>8</v>
      </c>
      <c r="G371" s="13">
        <f>AVERAGE('Marks Term 1:Marks Term 4'!G371)</f>
        <v>21.5</v>
      </c>
      <c r="H371" s="13">
        <f>AVERAGE('Marks Term 1:Marks Term 4'!H371)</f>
        <v>32.75</v>
      </c>
      <c r="I371" s="13">
        <f>AVERAGE('Marks Term 1:Marks Term 4'!I371)</f>
        <v>69.25</v>
      </c>
      <c r="J371" s="7" t="str">
        <f>Calc!A371</f>
        <v>C</v>
      </c>
    </row>
    <row r="372" spans="1:10" x14ac:dyDescent="0.25">
      <c r="A372" s="4" t="s">
        <v>965</v>
      </c>
      <c r="B372" t="s">
        <v>534</v>
      </c>
      <c r="C372" t="s">
        <v>533</v>
      </c>
      <c r="D372" t="s">
        <v>1229</v>
      </c>
      <c r="E372" s="13">
        <f>AVERAGE('Marks Term 1:Marks Term 4'!E372)</f>
        <v>7.75</v>
      </c>
      <c r="F372" s="13">
        <f>AVERAGE('Marks Term 1:Marks Term 4'!F372)</f>
        <v>8.25</v>
      </c>
      <c r="G372" s="13">
        <f>AVERAGE('Marks Term 1:Marks Term 4'!G372)</f>
        <v>22</v>
      </c>
      <c r="H372" s="13">
        <f>AVERAGE('Marks Term 1:Marks Term 4'!H372)</f>
        <v>39.75</v>
      </c>
      <c r="I372" s="13">
        <f>AVERAGE('Marks Term 1:Marks Term 4'!I372)</f>
        <v>77.75</v>
      </c>
      <c r="J372" s="7" t="str">
        <f>Calc!A372</f>
        <v>B</v>
      </c>
    </row>
    <row r="373" spans="1:10" x14ac:dyDescent="0.25">
      <c r="A373" s="4" t="s">
        <v>1137</v>
      </c>
      <c r="B373" t="s">
        <v>309</v>
      </c>
      <c r="C373" t="s">
        <v>308</v>
      </c>
      <c r="D373" t="s">
        <v>1229</v>
      </c>
      <c r="E373" s="13">
        <f>AVERAGE('Marks Term 1:Marks Term 4'!E373)</f>
        <v>4.5</v>
      </c>
      <c r="F373" s="13">
        <f>AVERAGE('Marks Term 1:Marks Term 4'!F373)</f>
        <v>3.75</v>
      </c>
      <c r="G373" s="13">
        <f>AVERAGE('Marks Term 1:Marks Term 4'!G373)</f>
        <v>11</v>
      </c>
      <c r="H373" s="13">
        <f>AVERAGE('Marks Term 1:Marks Term 4'!H373)</f>
        <v>18</v>
      </c>
      <c r="I373" s="13">
        <f>AVERAGE('Marks Term 1:Marks Term 4'!I373)</f>
        <v>37.25</v>
      </c>
      <c r="J373" s="7" t="str">
        <f>Calc!A373</f>
        <v>F</v>
      </c>
    </row>
    <row r="374" spans="1:10" x14ac:dyDescent="0.25">
      <c r="A374" s="4" t="s">
        <v>914</v>
      </c>
      <c r="B374" t="s">
        <v>423</v>
      </c>
      <c r="C374" t="s">
        <v>422</v>
      </c>
      <c r="D374" t="s">
        <v>1229</v>
      </c>
      <c r="E374" s="13">
        <f>AVERAGE('Marks Term 1:Marks Term 4'!E374)</f>
        <v>4.25</v>
      </c>
      <c r="F374" s="13">
        <f>AVERAGE('Marks Term 1:Marks Term 4'!F374)</f>
        <v>4</v>
      </c>
      <c r="G374" s="13">
        <f>AVERAGE('Marks Term 1:Marks Term 4'!G374)</f>
        <v>11.25</v>
      </c>
      <c r="H374" s="13">
        <f>AVERAGE('Marks Term 1:Marks Term 4'!H374)</f>
        <v>25.5</v>
      </c>
      <c r="I374" s="13">
        <f>AVERAGE('Marks Term 1:Marks Term 4'!I374)</f>
        <v>45</v>
      </c>
      <c r="J374" s="7" t="str">
        <f>Calc!A374</f>
        <v>E</v>
      </c>
    </row>
    <row r="375" spans="1:10" x14ac:dyDescent="0.25">
      <c r="A375" s="4" t="s">
        <v>925</v>
      </c>
      <c r="B375" t="s">
        <v>443</v>
      </c>
      <c r="C375" t="s">
        <v>442</v>
      </c>
      <c r="D375" t="s">
        <v>1227</v>
      </c>
      <c r="E375" s="13">
        <f>AVERAGE('Marks Term 1:Marks Term 4'!E375)</f>
        <v>9.5</v>
      </c>
      <c r="F375" s="13">
        <f>AVERAGE('Marks Term 1:Marks Term 4'!F375)</f>
        <v>9.25</v>
      </c>
      <c r="G375" s="13">
        <f>AVERAGE('Marks Term 1:Marks Term 4'!G375)</f>
        <v>26.5</v>
      </c>
      <c r="H375" s="13">
        <f>AVERAGE('Marks Term 1:Marks Term 4'!H375)</f>
        <v>45</v>
      </c>
      <c r="I375" s="13">
        <f>AVERAGE('Marks Term 1:Marks Term 4'!I375)</f>
        <v>90.25</v>
      </c>
      <c r="J375" s="7" t="str">
        <f>Calc!A375</f>
        <v>A</v>
      </c>
    </row>
    <row r="376" spans="1:10" x14ac:dyDescent="0.25">
      <c r="A376" s="4" t="s">
        <v>763</v>
      </c>
      <c r="B376" t="s">
        <v>7</v>
      </c>
      <c r="C376" t="s">
        <v>6</v>
      </c>
      <c r="D376" t="s">
        <v>1229</v>
      </c>
      <c r="E376" s="13">
        <f>AVERAGE('Marks Term 1:Marks Term 4'!E376)</f>
        <v>3.5</v>
      </c>
      <c r="F376" s="13">
        <f>AVERAGE('Marks Term 1:Marks Term 4'!F376)</f>
        <v>3.5</v>
      </c>
      <c r="G376" s="13">
        <f>AVERAGE('Marks Term 1:Marks Term 4'!G376)</f>
        <v>11</v>
      </c>
      <c r="H376" s="13">
        <f>AVERAGE('Marks Term 1:Marks Term 4'!H376)</f>
        <v>12.5</v>
      </c>
      <c r="I376" s="13">
        <f>AVERAGE('Marks Term 1:Marks Term 4'!I376)</f>
        <v>30.5</v>
      </c>
      <c r="J376" s="7" t="str">
        <f>Calc!A376</f>
        <v>Fail</v>
      </c>
    </row>
    <row r="377" spans="1:10" x14ac:dyDescent="0.25">
      <c r="A377" s="4" t="s">
        <v>801</v>
      </c>
      <c r="B377" t="s">
        <v>129</v>
      </c>
      <c r="C377" t="s">
        <v>128</v>
      </c>
      <c r="D377" t="s">
        <v>1228</v>
      </c>
      <c r="E377" s="13">
        <f>AVERAGE('Marks Term 1:Marks Term 4'!E377)</f>
        <v>9.25</v>
      </c>
      <c r="F377" s="13">
        <f>AVERAGE('Marks Term 1:Marks Term 4'!F377)</f>
        <v>8.25</v>
      </c>
      <c r="G377" s="13">
        <f>AVERAGE('Marks Term 1:Marks Term 4'!G377)</f>
        <v>28.25</v>
      </c>
      <c r="H377" s="13">
        <f>AVERAGE('Marks Term 1:Marks Term 4'!H377)</f>
        <v>43.25</v>
      </c>
      <c r="I377" s="13">
        <f>AVERAGE('Marks Term 1:Marks Term 4'!I377)</f>
        <v>89</v>
      </c>
      <c r="J377" s="7" t="str">
        <f>Calc!A377</f>
        <v>A</v>
      </c>
    </row>
    <row r="378" spans="1:10" x14ac:dyDescent="0.25">
      <c r="A378" s="4" t="s">
        <v>970</v>
      </c>
      <c r="B378" t="s">
        <v>552</v>
      </c>
      <c r="C378" t="s">
        <v>551</v>
      </c>
      <c r="D378" t="s">
        <v>1226</v>
      </c>
      <c r="E378" s="13">
        <f>AVERAGE('Marks Term 1:Marks Term 4'!E378)</f>
        <v>3.5</v>
      </c>
      <c r="F378" s="13">
        <f>AVERAGE('Marks Term 1:Marks Term 4'!F378)</f>
        <v>2.75</v>
      </c>
      <c r="G378" s="13">
        <f>AVERAGE('Marks Term 1:Marks Term 4'!G378)</f>
        <v>7</v>
      </c>
      <c r="H378" s="13">
        <f>AVERAGE('Marks Term 1:Marks Term 4'!H378)</f>
        <v>20</v>
      </c>
      <c r="I378" s="13">
        <f>AVERAGE('Marks Term 1:Marks Term 4'!I378)</f>
        <v>33.25</v>
      </c>
      <c r="J378" s="7" t="str">
        <f>Calc!A378</f>
        <v>Fail</v>
      </c>
    </row>
    <row r="379" spans="1:10" x14ac:dyDescent="0.25">
      <c r="A379" s="4" t="s">
        <v>1166</v>
      </c>
      <c r="B379" t="s">
        <v>480</v>
      </c>
      <c r="C379" t="s">
        <v>479</v>
      </c>
      <c r="D379" t="s">
        <v>1228</v>
      </c>
      <c r="E379" s="13">
        <f>AVERAGE('Marks Term 1:Marks Term 4'!E379)</f>
        <v>7</v>
      </c>
      <c r="F379" s="13">
        <f>AVERAGE('Marks Term 1:Marks Term 4'!F379)</f>
        <v>5.75</v>
      </c>
      <c r="G379" s="13">
        <f>AVERAGE('Marks Term 1:Marks Term 4'!G379)</f>
        <v>18.75</v>
      </c>
      <c r="H379" s="13">
        <f>AVERAGE('Marks Term 1:Marks Term 4'!H379)</f>
        <v>36.75</v>
      </c>
      <c r="I379" s="13">
        <f>AVERAGE('Marks Term 1:Marks Term 4'!I379)</f>
        <v>68.25</v>
      </c>
      <c r="J379" s="7" t="str">
        <f>Calc!A379</f>
        <v>C</v>
      </c>
    </row>
    <row r="380" spans="1:10" x14ac:dyDescent="0.25">
      <c r="A380" s="4" t="s">
        <v>1000</v>
      </c>
      <c r="B380" t="s">
        <v>629</v>
      </c>
      <c r="C380" t="s">
        <v>628</v>
      </c>
      <c r="D380" t="s">
        <v>1228</v>
      </c>
      <c r="E380" s="13">
        <f>AVERAGE('Marks Term 1:Marks Term 4'!E380)</f>
        <v>3.75</v>
      </c>
      <c r="F380" s="13">
        <f>AVERAGE('Marks Term 1:Marks Term 4'!F380)</f>
        <v>3.25</v>
      </c>
      <c r="G380" s="13">
        <f>AVERAGE('Marks Term 1:Marks Term 4'!G380)</f>
        <v>11</v>
      </c>
      <c r="H380" s="13">
        <f>AVERAGE('Marks Term 1:Marks Term 4'!H380)</f>
        <v>18.75</v>
      </c>
      <c r="I380" s="13">
        <f>AVERAGE('Marks Term 1:Marks Term 4'!I380)</f>
        <v>36.75</v>
      </c>
      <c r="J380" s="7" t="str">
        <f>Calc!A380</f>
        <v>F</v>
      </c>
    </row>
    <row r="381" spans="1:10" x14ac:dyDescent="0.25">
      <c r="A381" s="4" t="s">
        <v>991</v>
      </c>
      <c r="B381" t="s">
        <v>611</v>
      </c>
      <c r="C381" t="s">
        <v>610</v>
      </c>
      <c r="D381" t="s">
        <v>1228</v>
      </c>
      <c r="E381" s="13">
        <f>AVERAGE('Marks Term 1:Marks Term 4'!E381)</f>
        <v>6</v>
      </c>
      <c r="F381" s="13">
        <f>AVERAGE('Marks Term 1:Marks Term 4'!F381)</f>
        <v>5.5</v>
      </c>
      <c r="G381" s="13">
        <f>AVERAGE('Marks Term 1:Marks Term 4'!G381)</f>
        <v>14.75</v>
      </c>
      <c r="H381" s="13">
        <f>AVERAGE('Marks Term 1:Marks Term 4'!H381)</f>
        <v>31.5</v>
      </c>
      <c r="I381" s="13">
        <f>AVERAGE('Marks Term 1:Marks Term 4'!I381)</f>
        <v>57.75</v>
      </c>
      <c r="J381" s="7" t="str">
        <f>Calc!A381</f>
        <v>D</v>
      </c>
    </row>
    <row r="382" spans="1:10" x14ac:dyDescent="0.25">
      <c r="A382" s="4" t="s">
        <v>808</v>
      </c>
      <c r="B382" t="s">
        <v>152</v>
      </c>
      <c r="C382" t="s">
        <v>149</v>
      </c>
      <c r="D382" t="s">
        <v>1226</v>
      </c>
      <c r="E382" s="13">
        <f>AVERAGE('Marks Term 1:Marks Term 4'!E382)</f>
        <v>7.5</v>
      </c>
      <c r="F382" s="13">
        <f>AVERAGE('Marks Term 1:Marks Term 4'!F382)</f>
        <v>8</v>
      </c>
      <c r="G382" s="13">
        <f>AVERAGE('Marks Term 1:Marks Term 4'!G382)</f>
        <v>19.75</v>
      </c>
      <c r="H382" s="13">
        <f>AVERAGE('Marks Term 1:Marks Term 4'!H382)</f>
        <v>39.5</v>
      </c>
      <c r="I382" s="13">
        <f>AVERAGE('Marks Term 1:Marks Term 4'!I382)</f>
        <v>74.75</v>
      </c>
      <c r="J382" s="7" t="str">
        <f>Calc!A382</f>
        <v>C</v>
      </c>
    </row>
    <row r="383" spans="1:10" x14ac:dyDescent="0.25">
      <c r="A383" s="4" t="s">
        <v>858</v>
      </c>
      <c r="B383" t="s">
        <v>291</v>
      </c>
      <c r="C383" t="s">
        <v>149</v>
      </c>
      <c r="D383" t="s">
        <v>1229</v>
      </c>
      <c r="E383" s="13">
        <f>AVERAGE('Marks Term 1:Marks Term 4'!E383)</f>
        <v>4.25</v>
      </c>
      <c r="F383" s="13">
        <f>AVERAGE('Marks Term 1:Marks Term 4'!F383)</f>
        <v>4.25</v>
      </c>
      <c r="G383" s="13">
        <f>AVERAGE('Marks Term 1:Marks Term 4'!G383)</f>
        <v>14.5</v>
      </c>
      <c r="H383" s="13">
        <f>AVERAGE('Marks Term 1:Marks Term 4'!H383)</f>
        <v>18.25</v>
      </c>
      <c r="I383" s="13">
        <f>AVERAGE('Marks Term 1:Marks Term 4'!I383)</f>
        <v>41.25</v>
      </c>
      <c r="J383" s="7" t="str">
        <f>Calc!A383</f>
        <v>F</v>
      </c>
    </row>
    <row r="384" spans="1:10" x14ac:dyDescent="0.25">
      <c r="A384" s="4" t="s">
        <v>862</v>
      </c>
      <c r="B384" t="s">
        <v>301</v>
      </c>
      <c r="C384" t="s">
        <v>149</v>
      </c>
      <c r="D384" t="s">
        <v>1229</v>
      </c>
      <c r="E384" s="13">
        <f>AVERAGE('Marks Term 1:Marks Term 4'!E384)</f>
        <v>8.25</v>
      </c>
      <c r="F384" s="13">
        <f>AVERAGE('Marks Term 1:Marks Term 4'!F384)</f>
        <v>7</v>
      </c>
      <c r="G384" s="13">
        <f>AVERAGE('Marks Term 1:Marks Term 4'!G384)</f>
        <v>23</v>
      </c>
      <c r="H384" s="13">
        <f>AVERAGE('Marks Term 1:Marks Term 4'!H384)</f>
        <v>44.75</v>
      </c>
      <c r="I384" s="13">
        <f>AVERAGE('Marks Term 1:Marks Term 4'!I384)</f>
        <v>83</v>
      </c>
      <c r="J384" s="7" t="str">
        <f>Calc!A384</f>
        <v>B</v>
      </c>
    </row>
    <row r="385" spans="1:10" x14ac:dyDescent="0.25">
      <c r="A385" s="4" t="s">
        <v>915</v>
      </c>
      <c r="B385" t="s">
        <v>203</v>
      </c>
      <c r="C385" t="s">
        <v>149</v>
      </c>
      <c r="D385" t="s">
        <v>1227</v>
      </c>
      <c r="E385" s="13">
        <f>AVERAGE('Marks Term 1:Marks Term 4'!E385)</f>
        <v>7.5</v>
      </c>
      <c r="F385" s="13">
        <f>AVERAGE('Marks Term 1:Marks Term 4'!F385)</f>
        <v>7.25</v>
      </c>
      <c r="G385" s="13">
        <f>AVERAGE('Marks Term 1:Marks Term 4'!G385)</f>
        <v>19.5</v>
      </c>
      <c r="H385" s="13">
        <f>AVERAGE('Marks Term 1:Marks Term 4'!H385)</f>
        <v>35.5</v>
      </c>
      <c r="I385" s="13">
        <f>AVERAGE('Marks Term 1:Marks Term 4'!I385)</f>
        <v>69.75</v>
      </c>
      <c r="J385" s="7" t="str">
        <f>Calc!A385</f>
        <v>C</v>
      </c>
    </row>
    <row r="386" spans="1:10" x14ac:dyDescent="0.25">
      <c r="A386" s="4" t="s">
        <v>969</v>
      </c>
      <c r="B386" t="s">
        <v>548</v>
      </c>
      <c r="C386" t="s">
        <v>149</v>
      </c>
      <c r="D386" t="s">
        <v>1228</v>
      </c>
      <c r="E386" s="13">
        <f>AVERAGE('Marks Term 1:Marks Term 4'!E386)</f>
        <v>4</v>
      </c>
      <c r="F386" s="13">
        <f>AVERAGE('Marks Term 1:Marks Term 4'!F386)</f>
        <v>3.5</v>
      </c>
      <c r="G386" s="13">
        <f>AVERAGE('Marks Term 1:Marks Term 4'!G386)</f>
        <v>12.25</v>
      </c>
      <c r="H386" s="13">
        <f>AVERAGE('Marks Term 1:Marks Term 4'!H386)</f>
        <v>18.5</v>
      </c>
      <c r="I386" s="13">
        <f>AVERAGE('Marks Term 1:Marks Term 4'!I386)</f>
        <v>38.25</v>
      </c>
      <c r="J386" s="7" t="str">
        <f>Calc!A386</f>
        <v>F</v>
      </c>
    </row>
    <row r="387" spans="1:10" x14ac:dyDescent="0.25">
      <c r="A387" s="4" t="s">
        <v>1189</v>
      </c>
      <c r="B387" t="s">
        <v>581</v>
      </c>
      <c r="C387" t="s">
        <v>149</v>
      </c>
      <c r="D387" t="s">
        <v>1228</v>
      </c>
      <c r="E387" s="13">
        <f>AVERAGE('Marks Term 1:Marks Term 4'!E387)</f>
        <v>6.75</v>
      </c>
      <c r="F387" s="13">
        <f>AVERAGE('Marks Term 1:Marks Term 4'!F387)</f>
        <v>5.75</v>
      </c>
      <c r="G387" s="13">
        <f>AVERAGE('Marks Term 1:Marks Term 4'!G387)</f>
        <v>20</v>
      </c>
      <c r="H387" s="13">
        <f>AVERAGE('Marks Term 1:Marks Term 4'!H387)</f>
        <v>37.75</v>
      </c>
      <c r="I387" s="13">
        <f>AVERAGE('Marks Term 1:Marks Term 4'!I387)</f>
        <v>70.25</v>
      </c>
      <c r="J387" s="7" t="str">
        <f>Calc!A387</f>
        <v>C</v>
      </c>
    </row>
    <row r="388" spans="1:10" x14ac:dyDescent="0.25">
      <c r="A388" s="4" t="s">
        <v>1038</v>
      </c>
      <c r="B388" t="s">
        <v>698</v>
      </c>
      <c r="C388" t="s">
        <v>700</v>
      </c>
      <c r="D388" t="s">
        <v>1228</v>
      </c>
      <c r="E388" s="13">
        <f>AVERAGE('Marks Term 1:Marks Term 4'!E388)</f>
        <v>5</v>
      </c>
      <c r="F388" s="13">
        <f>AVERAGE('Marks Term 1:Marks Term 4'!F388)</f>
        <v>4.25</v>
      </c>
      <c r="G388" s="13">
        <f>AVERAGE('Marks Term 1:Marks Term 4'!G388)</f>
        <v>14.25</v>
      </c>
      <c r="H388" s="13">
        <f>AVERAGE('Marks Term 1:Marks Term 4'!H388)</f>
        <v>26.5</v>
      </c>
      <c r="I388" s="13">
        <f>AVERAGE('Marks Term 1:Marks Term 4'!I388)</f>
        <v>50</v>
      </c>
      <c r="J388" s="7" t="str">
        <f>Calc!A388</f>
        <v>E</v>
      </c>
    </row>
    <row r="389" spans="1:10" x14ac:dyDescent="0.25">
      <c r="A389" s="4" t="s">
        <v>1039</v>
      </c>
      <c r="B389" t="s">
        <v>701</v>
      </c>
      <c r="C389" t="s">
        <v>149</v>
      </c>
      <c r="D389" t="s">
        <v>1226</v>
      </c>
      <c r="E389" s="13">
        <f>AVERAGE('Marks Term 1:Marks Term 4'!E389)</f>
        <v>5.25</v>
      </c>
      <c r="F389" s="13">
        <f>AVERAGE('Marks Term 1:Marks Term 4'!F389)</f>
        <v>4.75</v>
      </c>
      <c r="G389" s="13">
        <f>AVERAGE('Marks Term 1:Marks Term 4'!G389)</f>
        <v>14.5</v>
      </c>
      <c r="H389" s="13">
        <f>AVERAGE('Marks Term 1:Marks Term 4'!H389)</f>
        <v>23.5</v>
      </c>
      <c r="I389" s="13">
        <f>AVERAGE('Marks Term 1:Marks Term 4'!I389)</f>
        <v>48</v>
      </c>
      <c r="J389" s="7" t="str">
        <f>Calc!A389</f>
        <v>E</v>
      </c>
    </row>
    <row r="390" spans="1:10" x14ac:dyDescent="0.25">
      <c r="A390" s="4" t="s">
        <v>1055</v>
      </c>
      <c r="B390" t="s">
        <v>737</v>
      </c>
      <c r="C390" t="s">
        <v>700</v>
      </c>
      <c r="D390" t="s">
        <v>1228</v>
      </c>
      <c r="E390" s="13">
        <f>AVERAGE('Marks Term 1:Marks Term 4'!E390)</f>
        <v>7.75</v>
      </c>
      <c r="F390" s="13">
        <f>AVERAGE('Marks Term 1:Marks Term 4'!F390)</f>
        <v>8</v>
      </c>
      <c r="G390" s="13">
        <f>AVERAGE('Marks Term 1:Marks Term 4'!G390)</f>
        <v>24.5</v>
      </c>
      <c r="H390" s="13">
        <f>AVERAGE('Marks Term 1:Marks Term 4'!H390)</f>
        <v>35.5</v>
      </c>
      <c r="I390" s="13">
        <f>AVERAGE('Marks Term 1:Marks Term 4'!I390)</f>
        <v>75.75</v>
      </c>
      <c r="J390" s="7" t="str">
        <f>Calc!A390</f>
        <v>B</v>
      </c>
    </row>
    <row r="391" spans="1:10" x14ac:dyDescent="0.25">
      <c r="A391" s="4" t="s">
        <v>1094</v>
      </c>
      <c r="B391" t="s">
        <v>115</v>
      </c>
      <c r="C391" t="s">
        <v>114</v>
      </c>
      <c r="D391" t="s">
        <v>1228</v>
      </c>
      <c r="E391" s="13">
        <f>AVERAGE('Marks Term 1:Marks Term 4'!E391)</f>
        <v>7</v>
      </c>
      <c r="F391" s="13">
        <f>AVERAGE('Marks Term 1:Marks Term 4'!F391)</f>
        <v>6.5</v>
      </c>
      <c r="G391" s="13">
        <f>AVERAGE('Marks Term 1:Marks Term 4'!G391)</f>
        <v>21.25</v>
      </c>
      <c r="H391" s="13">
        <f>AVERAGE('Marks Term 1:Marks Term 4'!H391)</f>
        <v>36.25</v>
      </c>
      <c r="I391" s="13">
        <f>AVERAGE('Marks Term 1:Marks Term 4'!I391)</f>
        <v>71</v>
      </c>
      <c r="J391" s="7" t="str">
        <f>Calc!A391</f>
        <v>C</v>
      </c>
    </row>
    <row r="392" spans="1:10" x14ac:dyDescent="0.25">
      <c r="A392" s="4" t="s">
        <v>1119</v>
      </c>
      <c r="B392" t="s">
        <v>245</v>
      </c>
      <c r="C392" t="s">
        <v>110</v>
      </c>
      <c r="D392" t="s">
        <v>1227</v>
      </c>
      <c r="E392" s="13">
        <f>AVERAGE('Marks Term 1:Marks Term 4'!E392)</f>
        <v>9.5</v>
      </c>
      <c r="F392" s="13">
        <f>AVERAGE('Marks Term 1:Marks Term 4'!F392)</f>
        <v>8</v>
      </c>
      <c r="G392" s="13">
        <f>AVERAGE('Marks Term 1:Marks Term 4'!G392)</f>
        <v>27.25</v>
      </c>
      <c r="H392" s="13">
        <f>AVERAGE('Marks Term 1:Marks Term 4'!H392)</f>
        <v>43.75</v>
      </c>
      <c r="I392" s="13">
        <f>AVERAGE('Marks Term 1:Marks Term 4'!I392)</f>
        <v>88.5</v>
      </c>
      <c r="J392" s="7" t="str">
        <f>Calc!A392</f>
        <v>A</v>
      </c>
    </row>
    <row r="393" spans="1:10" x14ac:dyDescent="0.25">
      <c r="A393" s="4" t="s">
        <v>1018</v>
      </c>
      <c r="B393" t="s">
        <v>665</v>
      </c>
      <c r="C393" t="s">
        <v>110</v>
      </c>
      <c r="D393" t="s">
        <v>1226</v>
      </c>
      <c r="E393" s="13">
        <f>AVERAGE('Marks Term 1:Marks Term 4'!E393)</f>
        <v>5.5</v>
      </c>
      <c r="F393" s="13">
        <f>AVERAGE('Marks Term 1:Marks Term 4'!F393)</f>
        <v>5.5</v>
      </c>
      <c r="G393" s="13">
        <f>AVERAGE('Marks Term 1:Marks Term 4'!G393)</f>
        <v>14.75</v>
      </c>
      <c r="H393" s="13">
        <f>AVERAGE('Marks Term 1:Marks Term 4'!H393)</f>
        <v>29</v>
      </c>
      <c r="I393" s="13">
        <f>AVERAGE('Marks Term 1:Marks Term 4'!I393)</f>
        <v>54.75</v>
      </c>
      <c r="J393" s="7" t="str">
        <f>Calc!A393</f>
        <v>E</v>
      </c>
    </row>
    <row r="394" spans="1:10" x14ac:dyDescent="0.25">
      <c r="A394" s="4" t="s">
        <v>1041</v>
      </c>
      <c r="B394" t="s">
        <v>705</v>
      </c>
      <c r="C394" t="s">
        <v>646</v>
      </c>
      <c r="D394" t="s">
        <v>1227</v>
      </c>
      <c r="E394" s="13">
        <f>AVERAGE('Marks Term 1:Marks Term 4'!E394)</f>
        <v>8.25</v>
      </c>
      <c r="F394" s="13">
        <f>AVERAGE('Marks Term 1:Marks Term 4'!F394)</f>
        <v>8.75</v>
      </c>
      <c r="G394" s="13">
        <f>AVERAGE('Marks Term 1:Marks Term 4'!G394)</f>
        <v>24.75</v>
      </c>
      <c r="H394" s="13">
        <f>AVERAGE('Marks Term 1:Marks Term 4'!H394)</f>
        <v>41.25</v>
      </c>
      <c r="I394" s="13">
        <f>AVERAGE('Marks Term 1:Marks Term 4'!I394)</f>
        <v>83</v>
      </c>
      <c r="J394" s="7" t="str">
        <f>Calc!A394</f>
        <v>B</v>
      </c>
    </row>
    <row r="395" spans="1:10" x14ac:dyDescent="0.25">
      <c r="A395" s="4" t="s">
        <v>1097</v>
      </c>
      <c r="B395" t="s">
        <v>136</v>
      </c>
      <c r="C395" t="s">
        <v>133</v>
      </c>
      <c r="D395" t="s">
        <v>1227</v>
      </c>
      <c r="E395" s="13">
        <f>AVERAGE('Marks Term 1:Marks Term 4'!E395)</f>
        <v>9.75</v>
      </c>
      <c r="F395" s="13">
        <f>AVERAGE('Marks Term 1:Marks Term 4'!F395)</f>
        <v>9.5</v>
      </c>
      <c r="G395" s="13">
        <f>AVERAGE('Marks Term 1:Marks Term 4'!G395)</f>
        <v>29.5</v>
      </c>
      <c r="H395" s="13">
        <f>AVERAGE('Marks Term 1:Marks Term 4'!H395)</f>
        <v>48.5</v>
      </c>
      <c r="I395" s="13">
        <f>AVERAGE('Marks Term 1:Marks Term 4'!I395)</f>
        <v>97.25</v>
      </c>
      <c r="J395" s="7" t="str">
        <f>Calc!A395</f>
        <v>A</v>
      </c>
    </row>
    <row r="396" spans="1:10" x14ac:dyDescent="0.25">
      <c r="A396" s="4" t="s">
        <v>964</v>
      </c>
      <c r="B396" t="s">
        <v>532</v>
      </c>
      <c r="C396" t="s">
        <v>531</v>
      </c>
      <c r="D396" t="s">
        <v>1226</v>
      </c>
      <c r="E396" s="13">
        <f>AVERAGE('Marks Term 1:Marks Term 4'!E396)</f>
        <v>8.75</v>
      </c>
      <c r="F396" s="13">
        <f>AVERAGE('Marks Term 1:Marks Term 4'!F396)</f>
        <v>8.75</v>
      </c>
      <c r="G396" s="13">
        <f>AVERAGE('Marks Term 1:Marks Term 4'!G396)</f>
        <v>24.75</v>
      </c>
      <c r="H396" s="13">
        <f>AVERAGE('Marks Term 1:Marks Term 4'!H396)</f>
        <v>41.25</v>
      </c>
      <c r="I396" s="13">
        <f>AVERAGE('Marks Term 1:Marks Term 4'!I396)</f>
        <v>83.5</v>
      </c>
      <c r="J396" s="7" t="str">
        <f>Calc!A396</f>
        <v>B</v>
      </c>
    </row>
    <row r="397" spans="1:10" x14ac:dyDescent="0.25">
      <c r="A397" s="4" t="s">
        <v>788</v>
      </c>
      <c r="B397" t="s">
        <v>91</v>
      </c>
      <c r="C397" t="s">
        <v>89</v>
      </c>
      <c r="D397" t="s">
        <v>1228</v>
      </c>
      <c r="E397" s="13">
        <f>AVERAGE('Marks Term 1:Marks Term 4'!E397)</f>
        <v>9.75</v>
      </c>
      <c r="F397" s="13">
        <f>AVERAGE('Marks Term 1:Marks Term 4'!F397)</f>
        <v>9</v>
      </c>
      <c r="G397" s="13">
        <f>AVERAGE('Marks Term 1:Marks Term 4'!G397)</f>
        <v>28.75</v>
      </c>
      <c r="H397" s="13">
        <f>AVERAGE('Marks Term 1:Marks Term 4'!H397)</f>
        <v>45.25</v>
      </c>
      <c r="I397" s="13">
        <f>AVERAGE('Marks Term 1:Marks Term 4'!I397)</f>
        <v>92.75</v>
      </c>
      <c r="J397" s="7" t="str">
        <f>Calc!A397</f>
        <v>A</v>
      </c>
    </row>
    <row r="398" spans="1:10" x14ac:dyDescent="0.25">
      <c r="A398" s="4" t="s">
        <v>1093</v>
      </c>
      <c r="B398" t="s">
        <v>111</v>
      </c>
      <c r="C398" t="s">
        <v>105</v>
      </c>
      <c r="D398" t="s">
        <v>1229</v>
      </c>
      <c r="E398" s="13">
        <f>AVERAGE('Marks Term 1:Marks Term 4'!E398)</f>
        <v>8.75</v>
      </c>
      <c r="F398" s="13">
        <f>AVERAGE('Marks Term 1:Marks Term 4'!F398)</f>
        <v>7.5</v>
      </c>
      <c r="G398" s="13">
        <f>AVERAGE('Marks Term 1:Marks Term 4'!G398)</f>
        <v>25.25</v>
      </c>
      <c r="H398" s="13">
        <f>AVERAGE('Marks Term 1:Marks Term 4'!H398)</f>
        <v>37.5</v>
      </c>
      <c r="I398" s="13">
        <f>AVERAGE('Marks Term 1:Marks Term 4'!I398)</f>
        <v>79</v>
      </c>
      <c r="J398" s="7" t="str">
        <f>Calc!A398</f>
        <v>B</v>
      </c>
    </row>
    <row r="399" spans="1:10" x14ac:dyDescent="0.25">
      <c r="A399" s="4" t="s">
        <v>824</v>
      </c>
      <c r="B399" t="s">
        <v>197</v>
      </c>
      <c r="C399" t="s">
        <v>194</v>
      </c>
      <c r="D399" t="s">
        <v>1229</v>
      </c>
      <c r="E399" s="13">
        <f>AVERAGE('Marks Term 1:Marks Term 4'!E399)</f>
        <v>3</v>
      </c>
      <c r="F399" s="13">
        <f>AVERAGE('Marks Term 1:Marks Term 4'!F399)</f>
        <v>1.75</v>
      </c>
      <c r="G399" s="13">
        <f>AVERAGE('Marks Term 1:Marks Term 4'!G399)</f>
        <v>8.5</v>
      </c>
      <c r="H399" s="13">
        <f>AVERAGE('Marks Term 1:Marks Term 4'!H399)</f>
        <v>14</v>
      </c>
      <c r="I399" s="13">
        <f>AVERAGE('Marks Term 1:Marks Term 4'!I399)</f>
        <v>27.25</v>
      </c>
      <c r="J399" s="7" t="str">
        <f>Calc!A399</f>
        <v>Fail</v>
      </c>
    </row>
    <row r="400" spans="1:10" x14ac:dyDescent="0.25">
      <c r="A400" s="4" t="s">
        <v>1139</v>
      </c>
      <c r="B400" t="s">
        <v>317</v>
      </c>
      <c r="C400" t="s">
        <v>194</v>
      </c>
      <c r="D400" t="s">
        <v>1226</v>
      </c>
      <c r="E400" s="13">
        <f>AVERAGE('Marks Term 1:Marks Term 4'!E400)</f>
        <v>4.25</v>
      </c>
      <c r="F400" s="13">
        <f>AVERAGE('Marks Term 1:Marks Term 4'!F400)</f>
        <v>3.25</v>
      </c>
      <c r="G400" s="13">
        <f>AVERAGE('Marks Term 1:Marks Term 4'!G400)</f>
        <v>13</v>
      </c>
      <c r="H400" s="13">
        <f>AVERAGE('Marks Term 1:Marks Term 4'!H400)</f>
        <v>17</v>
      </c>
      <c r="I400" s="13">
        <f>AVERAGE('Marks Term 1:Marks Term 4'!I400)</f>
        <v>37.5</v>
      </c>
      <c r="J400" s="7" t="str">
        <f>Calc!A400</f>
        <v>F</v>
      </c>
    </row>
    <row r="401" spans="1:10" x14ac:dyDescent="0.25">
      <c r="A401" s="4" t="s">
        <v>1198</v>
      </c>
      <c r="B401" t="s">
        <v>630</v>
      </c>
      <c r="C401" t="s">
        <v>194</v>
      </c>
      <c r="D401" t="s">
        <v>1229</v>
      </c>
      <c r="E401" s="13">
        <f>AVERAGE('Marks Term 1:Marks Term 4'!E401)</f>
        <v>3.5</v>
      </c>
      <c r="F401" s="13">
        <f>AVERAGE('Marks Term 1:Marks Term 4'!F401)</f>
        <v>3.25</v>
      </c>
      <c r="G401" s="13">
        <f>AVERAGE('Marks Term 1:Marks Term 4'!G401)</f>
        <v>10.25</v>
      </c>
      <c r="H401" s="13">
        <f>AVERAGE('Marks Term 1:Marks Term 4'!H401)</f>
        <v>15.75</v>
      </c>
      <c r="I401" s="13">
        <f>AVERAGE('Marks Term 1:Marks Term 4'!I401)</f>
        <v>32.75</v>
      </c>
      <c r="J401" s="7" t="str">
        <f>Calc!A401</f>
        <v>Fail</v>
      </c>
    </row>
    <row r="402" spans="1:10" x14ac:dyDescent="0.25">
      <c r="A402" s="4" t="s">
        <v>786</v>
      </c>
      <c r="B402" t="s">
        <v>85</v>
      </c>
      <c r="C402" t="s">
        <v>82</v>
      </c>
      <c r="D402" t="s">
        <v>1228</v>
      </c>
      <c r="E402" s="13">
        <f>AVERAGE('Marks Term 1:Marks Term 4'!E402)</f>
        <v>3</v>
      </c>
      <c r="F402" s="13">
        <f>AVERAGE('Marks Term 1:Marks Term 4'!F402)</f>
        <v>2.5</v>
      </c>
      <c r="G402" s="13">
        <f>AVERAGE('Marks Term 1:Marks Term 4'!G402)</f>
        <v>8</v>
      </c>
      <c r="H402" s="13">
        <f>AVERAGE('Marks Term 1:Marks Term 4'!H402)</f>
        <v>13.25</v>
      </c>
      <c r="I402" s="13">
        <f>AVERAGE('Marks Term 1:Marks Term 4'!I402)</f>
        <v>26.75</v>
      </c>
      <c r="J402" s="7" t="str">
        <f>Calc!A402</f>
        <v>Fail</v>
      </c>
    </row>
    <row r="403" spans="1:10" x14ac:dyDescent="0.25">
      <c r="A403" s="4" t="s">
        <v>1115</v>
      </c>
      <c r="B403" t="s">
        <v>224</v>
      </c>
      <c r="C403" t="s">
        <v>222</v>
      </c>
      <c r="D403" t="s">
        <v>1229</v>
      </c>
      <c r="E403" s="13">
        <f>AVERAGE('Marks Term 1:Marks Term 4'!E403)</f>
        <v>9.25</v>
      </c>
      <c r="F403" s="13">
        <f>AVERAGE('Marks Term 1:Marks Term 4'!F403)</f>
        <v>10</v>
      </c>
      <c r="G403" s="13">
        <f>AVERAGE('Marks Term 1:Marks Term 4'!G403)</f>
        <v>28.75</v>
      </c>
      <c r="H403" s="13">
        <f>AVERAGE('Marks Term 1:Marks Term 4'!H403)</f>
        <v>45.75</v>
      </c>
      <c r="I403" s="13">
        <f>AVERAGE('Marks Term 1:Marks Term 4'!I403)</f>
        <v>93.75</v>
      </c>
      <c r="J403" s="7" t="str">
        <f>Calc!A403</f>
        <v>A</v>
      </c>
    </row>
    <row r="404" spans="1:10" x14ac:dyDescent="0.25">
      <c r="A404" s="4" t="s">
        <v>920</v>
      </c>
      <c r="B404" t="s">
        <v>431</v>
      </c>
      <c r="C404" t="s">
        <v>430</v>
      </c>
      <c r="D404" t="s">
        <v>1228</v>
      </c>
      <c r="E404" s="13">
        <f>AVERAGE('Marks Term 1:Marks Term 4'!E404)</f>
        <v>9.75</v>
      </c>
      <c r="F404" s="13">
        <f>AVERAGE('Marks Term 1:Marks Term 4'!F404)</f>
        <v>9.25</v>
      </c>
      <c r="G404" s="13">
        <f>AVERAGE('Marks Term 1:Marks Term 4'!G404)</f>
        <v>28</v>
      </c>
      <c r="H404" s="13">
        <f>AVERAGE('Marks Term 1:Marks Term 4'!H404)</f>
        <v>47.25</v>
      </c>
      <c r="I404" s="13">
        <f>AVERAGE('Marks Term 1:Marks Term 4'!I404)</f>
        <v>94.25</v>
      </c>
      <c r="J404" s="7" t="str">
        <f>Calc!A404</f>
        <v>A</v>
      </c>
    </row>
    <row r="405" spans="1:10" x14ac:dyDescent="0.25">
      <c r="A405" s="4" t="s">
        <v>1048</v>
      </c>
      <c r="B405" t="s">
        <v>718</v>
      </c>
      <c r="C405" t="s">
        <v>222</v>
      </c>
      <c r="D405" t="s">
        <v>1229</v>
      </c>
      <c r="E405" s="13">
        <f>AVERAGE('Marks Term 1:Marks Term 4'!E405)</f>
        <v>7.25</v>
      </c>
      <c r="F405" s="13">
        <f>AVERAGE('Marks Term 1:Marks Term 4'!F405)</f>
        <v>6</v>
      </c>
      <c r="G405" s="13">
        <f>AVERAGE('Marks Term 1:Marks Term 4'!G405)</f>
        <v>20</v>
      </c>
      <c r="H405" s="13">
        <f>AVERAGE('Marks Term 1:Marks Term 4'!H405)</f>
        <v>38.75</v>
      </c>
      <c r="I405" s="13">
        <f>AVERAGE('Marks Term 1:Marks Term 4'!I405)</f>
        <v>72</v>
      </c>
      <c r="J405" s="7" t="str">
        <f>Calc!A405</f>
        <v>C</v>
      </c>
    </row>
    <row r="406" spans="1:10" x14ac:dyDescent="0.25">
      <c r="A406" s="4" t="s">
        <v>1220</v>
      </c>
      <c r="B406" t="s">
        <v>733</v>
      </c>
      <c r="C406" t="s">
        <v>222</v>
      </c>
      <c r="D406" t="s">
        <v>1228</v>
      </c>
      <c r="E406" s="13">
        <f>AVERAGE('Marks Term 1:Marks Term 4'!E406)</f>
        <v>8.75</v>
      </c>
      <c r="F406" s="13">
        <f>AVERAGE('Marks Term 1:Marks Term 4'!F406)</f>
        <v>8.5</v>
      </c>
      <c r="G406" s="13">
        <f>AVERAGE('Marks Term 1:Marks Term 4'!G406)</f>
        <v>25</v>
      </c>
      <c r="H406" s="13">
        <f>AVERAGE('Marks Term 1:Marks Term 4'!H406)</f>
        <v>42</v>
      </c>
      <c r="I406" s="13">
        <f>AVERAGE('Marks Term 1:Marks Term 4'!I406)</f>
        <v>84.25</v>
      </c>
      <c r="J406" s="7" t="str">
        <f>Calc!A406</f>
        <v>B</v>
      </c>
    </row>
    <row r="407" spans="1:10" x14ac:dyDescent="0.25">
      <c r="A407" s="4" t="s">
        <v>1124</v>
      </c>
      <c r="B407" t="s">
        <v>263</v>
      </c>
      <c r="C407" t="s">
        <v>261</v>
      </c>
      <c r="D407" t="s">
        <v>1226</v>
      </c>
      <c r="E407" s="13">
        <f>AVERAGE('Marks Term 1:Marks Term 4'!E407)</f>
        <v>6.5</v>
      </c>
      <c r="F407" s="13">
        <f>AVERAGE('Marks Term 1:Marks Term 4'!F407)</f>
        <v>7.25</v>
      </c>
      <c r="G407" s="13">
        <f>AVERAGE('Marks Term 1:Marks Term 4'!G407)</f>
        <v>18.5</v>
      </c>
      <c r="H407" s="13">
        <f>AVERAGE('Marks Term 1:Marks Term 4'!H407)</f>
        <v>34.75</v>
      </c>
      <c r="I407" s="13">
        <f>AVERAGE('Marks Term 1:Marks Term 4'!I407)</f>
        <v>67</v>
      </c>
      <c r="J407" s="7" t="str">
        <f>Calc!A407</f>
        <v>C</v>
      </c>
    </row>
    <row r="408" spans="1:10" x14ac:dyDescent="0.25">
      <c r="A408" s="4" t="s">
        <v>997</v>
      </c>
      <c r="B408" t="s">
        <v>623</v>
      </c>
      <c r="C408" t="s">
        <v>622</v>
      </c>
      <c r="D408" t="s">
        <v>1228</v>
      </c>
      <c r="E408" s="13">
        <f>AVERAGE('Marks Term 1:Marks Term 4'!E408)</f>
        <v>5.75</v>
      </c>
      <c r="F408" s="13">
        <f>AVERAGE('Marks Term 1:Marks Term 4'!F408)</f>
        <v>5.25</v>
      </c>
      <c r="G408" s="13">
        <f>AVERAGE('Marks Term 1:Marks Term 4'!G408)</f>
        <v>17.25</v>
      </c>
      <c r="H408" s="13">
        <f>AVERAGE('Marks Term 1:Marks Term 4'!H408)</f>
        <v>32.25</v>
      </c>
      <c r="I408" s="13">
        <f>AVERAGE('Marks Term 1:Marks Term 4'!I408)</f>
        <v>60.5</v>
      </c>
      <c r="J408" s="7" t="str">
        <f>Calc!A408</f>
        <v>D</v>
      </c>
    </row>
    <row r="409" spans="1:10" x14ac:dyDescent="0.25">
      <c r="A409" s="4" t="s">
        <v>1153</v>
      </c>
      <c r="B409" t="s">
        <v>391</v>
      </c>
      <c r="C409" t="s">
        <v>388</v>
      </c>
      <c r="D409" t="s">
        <v>1227</v>
      </c>
      <c r="E409" s="13">
        <f>AVERAGE('Marks Term 1:Marks Term 4'!E409)</f>
        <v>8</v>
      </c>
      <c r="F409" s="13">
        <f>AVERAGE('Marks Term 1:Marks Term 4'!F409)</f>
        <v>6.5</v>
      </c>
      <c r="G409" s="13">
        <f>AVERAGE('Marks Term 1:Marks Term 4'!G409)</f>
        <v>26</v>
      </c>
      <c r="H409" s="13">
        <f>AVERAGE('Marks Term 1:Marks Term 4'!H409)</f>
        <v>37.25</v>
      </c>
      <c r="I409" s="13">
        <f>AVERAGE('Marks Term 1:Marks Term 4'!I409)</f>
        <v>77.75</v>
      </c>
      <c r="J409" s="7" t="str">
        <f>Calc!A409</f>
        <v>B</v>
      </c>
    </row>
    <row r="410" spans="1:10" x14ac:dyDescent="0.25">
      <c r="A410" s="4" t="s">
        <v>961</v>
      </c>
      <c r="B410" t="s">
        <v>525</v>
      </c>
      <c r="C410" t="s">
        <v>524</v>
      </c>
      <c r="D410" t="s">
        <v>1227</v>
      </c>
      <c r="E410" s="13">
        <f>AVERAGE('Marks Term 1:Marks Term 4'!E410)</f>
        <v>4.5</v>
      </c>
      <c r="F410" s="13">
        <f>AVERAGE('Marks Term 1:Marks Term 4'!F410)</f>
        <v>5.25</v>
      </c>
      <c r="G410" s="13">
        <f>AVERAGE('Marks Term 1:Marks Term 4'!G410)</f>
        <v>13.75</v>
      </c>
      <c r="H410" s="13">
        <f>AVERAGE('Marks Term 1:Marks Term 4'!H410)</f>
        <v>24.25</v>
      </c>
      <c r="I410" s="13">
        <f>AVERAGE('Marks Term 1:Marks Term 4'!I410)</f>
        <v>47.75</v>
      </c>
      <c r="J410" s="7" t="str">
        <f>Calc!A410</f>
        <v>E</v>
      </c>
    </row>
    <row r="411" spans="1:10" x14ac:dyDescent="0.25">
      <c r="A411" s="4" t="s">
        <v>1214</v>
      </c>
      <c r="B411" t="s">
        <v>712</v>
      </c>
      <c r="C411" t="s">
        <v>524</v>
      </c>
      <c r="D411" t="s">
        <v>1226</v>
      </c>
      <c r="E411" s="13">
        <f>AVERAGE('Marks Term 1:Marks Term 4'!E411)</f>
        <v>4</v>
      </c>
      <c r="F411" s="13">
        <f>AVERAGE('Marks Term 1:Marks Term 4'!F411)</f>
        <v>5.25</v>
      </c>
      <c r="G411" s="13">
        <f>AVERAGE('Marks Term 1:Marks Term 4'!G411)</f>
        <v>12.5</v>
      </c>
      <c r="H411" s="13">
        <f>AVERAGE('Marks Term 1:Marks Term 4'!H411)</f>
        <v>16.5</v>
      </c>
      <c r="I411" s="13">
        <f>AVERAGE('Marks Term 1:Marks Term 4'!I411)</f>
        <v>38.25</v>
      </c>
      <c r="J411" s="7" t="str">
        <f>Calc!A411</f>
        <v>F</v>
      </c>
    </row>
    <row r="412" spans="1:10" x14ac:dyDescent="0.25">
      <c r="A412" s="4" t="s">
        <v>875</v>
      </c>
      <c r="B412" t="s">
        <v>338</v>
      </c>
      <c r="C412" t="s">
        <v>335</v>
      </c>
      <c r="D412" t="s">
        <v>1228</v>
      </c>
      <c r="E412" s="13">
        <f>AVERAGE('Marks Term 1:Marks Term 4'!E412)</f>
        <v>5.75</v>
      </c>
      <c r="F412" s="13">
        <f>AVERAGE('Marks Term 1:Marks Term 4'!F412)</f>
        <v>6.25</v>
      </c>
      <c r="G412" s="13">
        <f>AVERAGE('Marks Term 1:Marks Term 4'!G412)</f>
        <v>14.5</v>
      </c>
      <c r="H412" s="13">
        <f>AVERAGE('Marks Term 1:Marks Term 4'!H412)</f>
        <v>31.25</v>
      </c>
      <c r="I412" s="13">
        <f>AVERAGE('Marks Term 1:Marks Term 4'!I412)</f>
        <v>57.75</v>
      </c>
      <c r="J412" s="7" t="str">
        <f>Calc!A412</f>
        <v>D</v>
      </c>
    </row>
    <row r="413" spans="1:10" x14ac:dyDescent="0.25">
      <c r="A413" s="4" t="s">
        <v>1060</v>
      </c>
      <c r="B413" t="s">
        <v>743</v>
      </c>
      <c r="C413" t="s">
        <v>744</v>
      </c>
      <c r="D413" t="s">
        <v>1229</v>
      </c>
      <c r="E413" s="13">
        <f>AVERAGE('Marks Term 1:Marks Term 4'!E413)</f>
        <v>8.5</v>
      </c>
      <c r="F413" s="13">
        <f>AVERAGE('Marks Term 1:Marks Term 4'!F413)</f>
        <v>8.25</v>
      </c>
      <c r="G413" s="13">
        <f>AVERAGE('Marks Term 1:Marks Term 4'!G413)</f>
        <v>25.75</v>
      </c>
      <c r="H413" s="13">
        <f>AVERAGE('Marks Term 1:Marks Term 4'!H413)</f>
        <v>41.25</v>
      </c>
      <c r="I413" s="13">
        <f>AVERAGE('Marks Term 1:Marks Term 4'!I413)</f>
        <v>83.75</v>
      </c>
      <c r="J413" s="7" t="str">
        <f>Calc!A413</f>
        <v>B</v>
      </c>
    </row>
    <row r="414" spans="1:10" x14ac:dyDescent="0.25">
      <c r="A414" s="4" t="s">
        <v>841</v>
      </c>
      <c r="B414" t="s">
        <v>242</v>
      </c>
      <c r="C414" t="s">
        <v>241</v>
      </c>
      <c r="D414" t="s">
        <v>1227</v>
      </c>
      <c r="E414" s="13">
        <f>AVERAGE('Marks Term 1:Marks Term 4'!E414)</f>
        <v>7.25</v>
      </c>
      <c r="F414" s="13">
        <f>AVERAGE('Marks Term 1:Marks Term 4'!F414)</f>
        <v>7.5</v>
      </c>
      <c r="G414" s="13">
        <f>AVERAGE('Marks Term 1:Marks Term 4'!G414)</f>
        <v>21.25</v>
      </c>
      <c r="H414" s="13">
        <f>AVERAGE('Marks Term 1:Marks Term 4'!H414)</f>
        <v>38.5</v>
      </c>
      <c r="I414" s="13">
        <f>AVERAGE('Marks Term 1:Marks Term 4'!I414)</f>
        <v>74.5</v>
      </c>
      <c r="J414" s="7" t="str">
        <f>Calc!A414</f>
        <v>C</v>
      </c>
    </row>
    <row r="415" spans="1:10" x14ac:dyDescent="0.25">
      <c r="A415" s="4" t="s">
        <v>1131</v>
      </c>
      <c r="B415" t="s">
        <v>289</v>
      </c>
      <c r="C415" t="s">
        <v>241</v>
      </c>
      <c r="D415" t="s">
        <v>1228</v>
      </c>
      <c r="E415" s="13">
        <f>AVERAGE('Marks Term 1:Marks Term 4'!E415)</f>
        <v>9.75</v>
      </c>
      <c r="F415" s="13">
        <f>AVERAGE('Marks Term 1:Marks Term 4'!F415)</f>
        <v>9.25</v>
      </c>
      <c r="G415" s="13">
        <f>AVERAGE('Marks Term 1:Marks Term 4'!G415)</f>
        <v>28.25</v>
      </c>
      <c r="H415" s="13">
        <f>AVERAGE('Marks Term 1:Marks Term 4'!H415)</f>
        <v>42.75</v>
      </c>
      <c r="I415" s="13">
        <f>AVERAGE('Marks Term 1:Marks Term 4'!I415)</f>
        <v>90</v>
      </c>
      <c r="J415" s="7" t="str">
        <f>Calc!A415</f>
        <v>A</v>
      </c>
    </row>
    <row r="416" spans="1:10" x14ac:dyDescent="0.25">
      <c r="A416" s="4" t="s">
        <v>880</v>
      </c>
      <c r="B416" t="s">
        <v>348</v>
      </c>
      <c r="C416" t="s">
        <v>241</v>
      </c>
      <c r="D416" t="s">
        <v>1227</v>
      </c>
      <c r="E416" s="13">
        <f>AVERAGE('Marks Term 1:Marks Term 4'!E416)</f>
        <v>9</v>
      </c>
      <c r="F416" s="13">
        <f>AVERAGE('Marks Term 1:Marks Term 4'!F416)</f>
        <v>8</v>
      </c>
      <c r="G416" s="13">
        <f>AVERAGE('Marks Term 1:Marks Term 4'!G416)</f>
        <v>25.5</v>
      </c>
      <c r="H416" s="13">
        <f>AVERAGE('Marks Term 1:Marks Term 4'!H416)</f>
        <v>44.75</v>
      </c>
      <c r="I416" s="13">
        <f>AVERAGE('Marks Term 1:Marks Term 4'!I416)</f>
        <v>87.25</v>
      </c>
      <c r="J416" s="7" t="str">
        <f>Calc!A416</f>
        <v>A</v>
      </c>
    </row>
    <row r="417" spans="1:10" x14ac:dyDescent="0.25">
      <c r="A417" s="4" t="s">
        <v>1168</v>
      </c>
      <c r="B417" t="s">
        <v>484</v>
      </c>
      <c r="C417" t="s">
        <v>483</v>
      </c>
      <c r="D417" t="s">
        <v>1226</v>
      </c>
      <c r="E417" s="13">
        <f>AVERAGE('Marks Term 1:Marks Term 4'!E417)</f>
        <v>7.5</v>
      </c>
      <c r="F417" s="13">
        <f>AVERAGE('Marks Term 1:Marks Term 4'!F417)</f>
        <v>7.25</v>
      </c>
      <c r="G417" s="13">
        <f>AVERAGE('Marks Term 1:Marks Term 4'!G417)</f>
        <v>20.5</v>
      </c>
      <c r="H417" s="13">
        <f>AVERAGE('Marks Term 1:Marks Term 4'!H417)</f>
        <v>32.75</v>
      </c>
      <c r="I417" s="13">
        <f>AVERAGE('Marks Term 1:Marks Term 4'!I417)</f>
        <v>68</v>
      </c>
      <c r="J417" s="7" t="str">
        <f>Calc!A417</f>
        <v>C</v>
      </c>
    </row>
    <row r="418" spans="1:10" x14ac:dyDescent="0.25">
      <c r="A418" s="4" t="s">
        <v>1201</v>
      </c>
      <c r="B418" t="s">
        <v>646</v>
      </c>
      <c r="C418" t="s">
        <v>647</v>
      </c>
      <c r="D418" t="s">
        <v>1228</v>
      </c>
      <c r="E418" s="13">
        <f>AVERAGE('Marks Term 1:Marks Term 4'!E418)</f>
        <v>6.75</v>
      </c>
      <c r="F418" s="13">
        <f>AVERAGE('Marks Term 1:Marks Term 4'!F418)</f>
        <v>6.75</v>
      </c>
      <c r="G418" s="13">
        <f>AVERAGE('Marks Term 1:Marks Term 4'!G418)</f>
        <v>19.25</v>
      </c>
      <c r="H418" s="13">
        <f>AVERAGE('Marks Term 1:Marks Term 4'!H418)</f>
        <v>37.75</v>
      </c>
      <c r="I418" s="13">
        <f>AVERAGE('Marks Term 1:Marks Term 4'!I418)</f>
        <v>70.5</v>
      </c>
      <c r="J418" s="7" t="str">
        <f>Calc!A418</f>
        <v>C</v>
      </c>
    </row>
    <row r="419" spans="1:10" x14ac:dyDescent="0.25">
      <c r="A419" s="4" t="s">
        <v>857</v>
      </c>
      <c r="B419" t="s">
        <v>287</v>
      </c>
      <c r="C419" t="s">
        <v>284</v>
      </c>
      <c r="D419" t="s">
        <v>1228</v>
      </c>
      <c r="E419" s="13">
        <f>AVERAGE('Marks Term 1:Marks Term 4'!E419)</f>
        <v>9.25</v>
      </c>
      <c r="F419" s="13">
        <f>AVERAGE('Marks Term 1:Marks Term 4'!F419)</f>
        <v>9.5</v>
      </c>
      <c r="G419" s="13">
        <f>AVERAGE('Marks Term 1:Marks Term 4'!G419)</f>
        <v>28</v>
      </c>
      <c r="H419" s="13">
        <f>AVERAGE('Marks Term 1:Marks Term 4'!H419)</f>
        <v>46.75</v>
      </c>
      <c r="I419" s="13">
        <f>AVERAGE('Marks Term 1:Marks Term 4'!I419)</f>
        <v>93.5</v>
      </c>
      <c r="J419" s="7" t="str">
        <f>Calc!A419</f>
        <v>A</v>
      </c>
    </row>
    <row r="420" spans="1:10" x14ac:dyDescent="0.25">
      <c r="A420" s="4" t="s">
        <v>896</v>
      </c>
      <c r="B420" t="s">
        <v>383</v>
      </c>
      <c r="C420" t="s">
        <v>381</v>
      </c>
      <c r="D420" t="s">
        <v>1228</v>
      </c>
      <c r="E420" s="13">
        <f>AVERAGE('Marks Term 1:Marks Term 4'!E420)</f>
        <v>4.5</v>
      </c>
      <c r="F420" s="13">
        <f>AVERAGE('Marks Term 1:Marks Term 4'!F420)</f>
        <v>4</v>
      </c>
      <c r="G420" s="13">
        <f>AVERAGE('Marks Term 1:Marks Term 4'!G420)</f>
        <v>13.25</v>
      </c>
      <c r="H420" s="13">
        <f>AVERAGE('Marks Term 1:Marks Term 4'!H420)</f>
        <v>25.75</v>
      </c>
      <c r="I420" s="13">
        <f>AVERAGE('Marks Term 1:Marks Term 4'!I420)</f>
        <v>47.5</v>
      </c>
      <c r="J420" s="7" t="str">
        <f>Calc!A420</f>
        <v>E</v>
      </c>
    </row>
    <row r="421" spans="1:10" x14ac:dyDescent="0.25">
      <c r="A421" s="4" t="s">
        <v>1211</v>
      </c>
      <c r="B421" t="s">
        <v>689</v>
      </c>
      <c r="C421" t="s">
        <v>381</v>
      </c>
      <c r="D421" t="s">
        <v>1226</v>
      </c>
      <c r="E421" s="13">
        <f>AVERAGE('Marks Term 1:Marks Term 4'!E421)</f>
        <v>8</v>
      </c>
      <c r="F421" s="13">
        <f>AVERAGE('Marks Term 1:Marks Term 4'!F421)</f>
        <v>8</v>
      </c>
      <c r="G421" s="13">
        <f>AVERAGE('Marks Term 1:Marks Term 4'!G421)</f>
        <v>20.75</v>
      </c>
      <c r="H421" s="13">
        <f>AVERAGE('Marks Term 1:Marks Term 4'!H421)</f>
        <v>36.75</v>
      </c>
      <c r="I421" s="13">
        <f>AVERAGE('Marks Term 1:Marks Term 4'!I421)</f>
        <v>73.5</v>
      </c>
      <c r="J421" s="7" t="str">
        <f>Calc!A421</f>
        <v>C</v>
      </c>
    </row>
    <row r="422" spans="1:10" x14ac:dyDescent="0.25">
      <c r="A422" s="4" t="s">
        <v>1133</v>
      </c>
      <c r="B422" t="s">
        <v>298</v>
      </c>
      <c r="C422" t="s">
        <v>295</v>
      </c>
      <c r="D422" t="s">
        <v>1229</v>
      </c>
      <c r="E422" s="13">
        <f>AVERAGE('Marks Term 1:Marks Term 4'!E422)</f>
        <v>8.75</v>
      </c>
      <c r="F422" s="13">
        <f>AVERAGE('Marks Term 1:Marks Term 4'!F422)</f>
        <v>8.25</v>
      </c>
      <c r="G422" s="13">
        <f>AVERAGE('Marks Term 1:Marks Term 4'!G422)</f>
        <v>25.75</v>
      </c>
      <c r="H422" s="13">
        <f>AVERAGE('Marks Term 1:Marks Term 4'!H422)</f>
        <v>43</v>
      </c>
      <c r="I422" s="13">
        <f>AVERAGE('Marks Term 1:Marks Term 4'!I422)</f>
        <v>85.75</v>
      </c>
      <c r="J422" s="7" t="str">
        <f>Calc!A422</f>
        <v>A</v>
      </c>
    </row>
    <row r="423" spans="1:10" x14ac:dyDescent="0.25">
      <c r="A423" s="4" t="s">
        <v>856</v>
      </c>
      <c r="B423" t="s">
        <v>285</v>
      </c>
      <c r="C423" t="s">
        <v>282</v>
      </c>
      <c r="D423" t="s">
        <v>1226</v>
      </c>
      <c r="E423" s="13">
        <f>AVERAGE('Marks Term 1:Marks Term 4'!E423)</f>
        <v>3.5</v>
      </c>
      <c r="F423" s="13">
        <f>AVERAGE('Marks Term 1:Marks Term 4'!F423)</f>
        <v>2.75</v>
      </c>
      <c r="G423" s="13">
        <f>AVERAGE('Marks Term 1:Marks Term 4'!G423)</f>
        <v>11.5</v>
      </c>
      <c r="H423" s="13">
        <f>AVERAGE('Marks Term 1:Marks Term 4'!H423)</f>
        <v>17</v>
      </c>
      <c r="I423" s="13">
        <f>AVERAGE('Marks Term 1:Marks Term 4'!I423)</f>
        <v>34.75</v>
      </c>
      <c r="J423" s="7" t="str">
        <f>Calc!A423</f>
        <v>Fail</v>
      </c>
    </row>
    <row r="424" spans="1:10" x14ac:dyDescent="0.25">
      <c r="A424" s="4" t="s">
        <v>895</v>
      </c>
      <c r="B424" t="s">
        <v>382</v>
      </c>
      <c r="C424" t="s">
        <v>379</v>
      </c>
      <c r="D424" t="s">
        <v>1228</v>
      </c>
      <c r="E424" s="13">
        <f>AVERAGE('Marks Term 1:Marks Term 4'!E424)</f>
        <v>4.75</v>
      </c>
      <c r="F424" s="13">
        <f>AVERAGE('Marks Term 1:Marks Term 4'!F424)</f>
        <v>4.75</v>
      </c>
      <c r="G424" s="13">
        <f>AVERAGE('Marks Term 1:Marks Term 4'!G424)</f>
        <v>12.25</v>
      </c>
      <c r="H424" s="13">
        <f>AVERAGE('Marks Term 1:Marks Term 4'!H424)</f>
        <v>22.5</v>
      </c>
      <c r="I424" s="13">
        <f>AVERAGE('Marks Term 1:Marks Term 4'!I424)</f>
        <v>44.25</v>
      </c>
      <c r="J424" s="7" t="str">
        <f>Calc!A424</f>
        <v>F</v>
      </c>
    </row>
    <row r="425" spans="1:10" x14ac:dyDescent="0.25">
      <c r="A425" s="4" t="s">
        <v>962</v>
      </c>
      <c r="B425" t="s">
        <v>527</v>
      </c>
      <c r="C425" t="s">
        <v>526</v>
      </c>
      <c r="D425" t="s">
        <v>1226</v>
      </c>
      <c r="E425" s="13">
        <f>AVERAGE('Marks Term 1:Marks Term 4'!E425)</f>
        <v>6</v>
      </c>
      <c r="F425" s="13">
        <f>AVERAGE('Marks Term 1:Marks Term 4'!F425)</f>
        <v>5.25</v>
      </c>
      <c r="G425" s="13">
        <f>AVERAGE('Marks Term 1:Marks Term 4'!G425)</f>
        <v>18</v>
      </c>
      <c r="H425" s="13">
        <f>AVERAGE('Marks Term 1:Marks Term 4'!H425)</f>
        <v>23.75</v>
      </c>
      <c r="I425" s="13">
        <f>AVERAGE('Marks Term 1:Marks Term 4'!I425)</f>
        <v>53</v>
      </c>
      <c r="J425" s="7" t="str">
        <f>Calc!A425</f>
        <v>E</v>
      </c>
    </row>
    <row r="426" spans="1:10" x14ac:dyDescent="0.25">
      <c r="A426" s="4" t="s">
        <v>957</v>
      </c>
      <c r="B426" t="s">
        <v>518</v>
      </c>
      <c r="C426" t="s">
        <v>374</v>
      </c>
      <c r="D426" t="s">
        <v>1226</v>
      </c>
      <c r="E426" s="13">
        <f>AVERAGE('Marks Term 1:Marks Term 4'!E426)</f>
        <v>5.75</v>
      </c>
      <c r="F426" s="13">
        <f>AVERAGE('Marks Term 1:Marks Term 4'!F426)</f>
        <v>6</v>
      </c>
      <c r="G426" s="13">
        <f>AVERAGE('Marks Term 1:Marks Term 4'!G426)</f>
        <v>17.75</v>
      </c>
      <c r="H426" s="13">
        <f>AVERAGE('Marks Term 1:Marks Term 4'!H426)</f>
        <v>33.75</v>
      </c>
      <c r="I426" s="13">
        <f>AVERAGE('Marks Term 1:Marks Term 4'!I426)</f>
        <v>63.25</v>
      </c>
      <c r="J426" s="7" t="str">
        <f>Calc!A426</f>
        <v>D</v>
      </c>
    </row>
    <row r="427" spans="1:10" x14ac:dyDescent="0.25">
      <c r="A427" s="4" t="s">
        <v>1026</v>
      </c>
      <c r="B427" t="s">
        <v>679</v>
      </c>
      <c r="C427" t="s">
        <v>680</v>
      </c>
      <c r="D427" t="s">
        <v>1228</v>
      </c>
      <c r="E427" s="13">
        <f>AVERAGE('Marks Term 1:Marks Term 4'!E427)</f>
        <v>4</v>
      </c>
      <c r="F427" s="13">
        <f>AVERAGE('Marks Term 1:Marks Term 4'!F427)</f>
        <v>3.5</v>
      </c>
      <c r="G427" s="13">
        <f>AVERAGE('Marks Term 1:Marks Term 4'!G427)</f>
        <v>9.25</v>
      </c>
      <c r="H427" s="13">
        <f>AVERAGE('Marks Term 1:Marks Term 4'!H427)</f>
        <v>26.5</v>
      </c>
      <c r="I427" s="13">
        <f>AVERAGE('Marks Term 1:Marks Term 4'!I427)</f>
        <v>43.25</v>
      </c>
      <c r="J427" s="7" t="str">
        <f>Calc!A427</f>
        <v>F</v>
      </c>
    </row>
    <row r="428" spans="1:10" x14ac:dyDescent="0.25">
      <c r="A428" s="4" t="s">
        <v>1205</v>
      </c>
      <c r="B428" t="s">
        <v>430</v>
      </c>
      <c r="C428" t="s">
        <v>658</v>
      </c>
      <c r="D428" t="s">
        <v>1227</v>
      </c>
      <c r="E428" s="13">
        <f>AVERAGE('Marks Term 1:Marks Term 4'!E428)</f>
        <v>6.25</v>
      </c>
      <c r="F428" s="13">
        <f>AVERAGE('Marks Term 1:Marks Term 4'!F428)</f>
        <v>6.25</v>
      </c>
      <c r="G428" s="13">
        <f>AVERAGE('Marks Term 1:Marks Term 4'!G428)</f>
        <v>19.5</v>
      </c>
      <c r="H428" s="13">
        <f>AVERAGE('Marks Term 1:Marks Term 4'!H428)</f>
        <v>30.25</v>
      </c>
      <c r="I428" s="13">
        <f>AVERAGE('Marks Term 1:Marks Term 4'!I428)</f>
        <v>62.25</v>
      </c>
      <c r="J428" s="7" t="str">
        <f>Calc!A428</f>
        <v>D</v>
      </c>
    </row>
    <row r="429" spans="1:10" x14ac:dyDescent="0.25">
      <c r="A429" s="4" t="s">
        <v>1106</v>
      </c>
      <c r="B429" t="s">
        <v>171</v>
      </c>
      <c r="C429" t="s">
        <v>169</v>
      </c>
      <c r="D429" t="s">
        <v>1229</v>
      </c>
      <c r="E429" s="13">
        <f>AVERAGE('Marks Term 1:Marks Term 4'!E429)</f>
        <v>4.25</v>
      </c>
      <c r="F429" s="13">
        <f>AVERAGE('Marks Term 1:Marks Term 4'!F429)</f>
        <v>6</v>
      </c>
      <c r="G429" s="13">
        <f>AVERAGE('Marks Term 1:Marks Term 4'!G429)</f>
        <v>12.5</v>
      </c>
      <c r="H429" s="13">
        <f>AVERAGE('Marks Term 1:Marks Term 4'!H429)</f>
        <v>18.75</v>
      </c>
      <c r="I429" s="13">
        <f>AVERAGE('Marks Term 1:Marks Term 4'!I429)</f>
        <v>41.5</v>
      </c>
      <c r="J429" s="7" t="str">
        <f>Calc!A429</f>
        <v>F</v>
      </c>
    </row>
    <row r="430" spans="1:10" x14ac:dyDescent="0.25">
      <c r="A430" s="4" t="s">
        <v>792</v>
      </c>
      <c r="B430" t="s">
        <v>113</v>
      </c>
      <c r="C430" t="s">
        <v>107</v>
      </c>
      <c r="D430" t="s">
        <v>1227</v>
      </c>
      <c r="E430" s="13">
        <f>AVERAGE('Marks Term 1:Marks Term 4'!E430)</f>
        <v>9.25</v>
      </c>
      <c r="F430" s="13">
        <f>AVERAGE('Marks Term 1:Marks Term 4'!F430)</f>
        <v>8</v>
      </c>
      <c r="G430" s="13">
        <f>AVERAGE('Marks Term 1:Marks Term 4'!G430)</f>
        <v>26.5</v>
      </c>
      <c r="H430" s="13">
        <f>AVERAGE('Marks Term 1:Marks Term 4'!H430)</f>
        <v>47.5</v>
      </c>
      <c r="I430" s="13">
        <f>AVERAGE('Marks Term 1:Marks Term 4'!I430)</f>
        <v>91.25</v>
      </c>
      <c r="J430" s="7" t="str">
        <f>Calc!A430</f>
        <v>A</v>
      </c>
    </row>
    <row r="431" spans="1:10" x14ac:dyDescent="0.25">
      <c r="A431" s="4" t="s">
        <v>1056</v>
      </c>
      <c r="B431" t="s">
        <v>34</v>
      </c>
      <c r="C431" t="s">
        <v>738</v>
      </c>
      <c r="D431" t="s">
        <v>1227</v>
      </c>
      <c r="E431" s="13">
        <f>AVERAGE('Marks Term 1:Marks Term 4'!E431)</f>
        <v>9</v>
      </c>
      <c r="F431" s="13">
        <f>AVERAGE('Marks Term 1:Marks Term 4'!F431)</f>
        <v>9.25</v>
      </c>
      <c r="G431" s="13">
        <f>AVERAGE('Marks Term 1:Marks Term 4'!G431)</f>
        <v>26.5</v>
      </c>
      <c r="H431" s="13">
        <f>AVERAGE('Marks Term 1:Marks Term 4'!H431)</f>
        <v>43.25</v>
      </c>
      <c r="I431" s="13">
        <f>AVERAGE('Marks Term 1:Marks Term 4'!I431)</f>
        <v>88</v>
      </c>
      <c r="J431" s="7" t="str">
        <f>Calc!A431</f>
        <v>A</v>
      </c>
    </row>
    <row r="432" spans="1:10" x14ac:dyDescent="0.25">
      <c r="A432" s="4" t="s">
        <v>781</v>
      </c>
      <c r="B432" t="s">
        <v>70</v>
      </c>
      <c r="C432" t="s">
        <v>67</v>
      </c>
      <c r="D432" t="s">
        <v>1228</v>
      </c>
      <c r="E432" s="13">
        <f>AVERAGE('Marks Term 1:Marks Term 4'!E432)</f>
        <v>6.75</v>
      </c>
      <c r="F432" s="13">
        <f>AVERAGE('Marks Term 1:Marks Term 4'!F432)</f>
        <v>6</v>
      </c>
      <c r="G432" s="13">
        <f>AVERAGE('Marks Term 1:Marks Term 4'!G432)</f>
        <v>18.5</v>
      </c>
      <c r="H432" s="13">
        <f>AVERAGE('Marks Term 1:Marks Term 4'!H432)</f>
        <v>32.5</v>
      </c>
      <c r="I432" s="13">
        <f>AVERAGE('Marks Term 1:Marks Term 4'!I432)</f>
        <v>63.75</v>
      </c>
      <c r="J432" s="7" t="str">
        <f>Calc!A432</f>
        <v>D</v>
      </c>
    </row>
    <row r="433" spans="1:10" x14ac:dyDescent="0.25">
      <c r="A433" s="4" t="s">
        <v>908</v>
      </c>
      <c r="B433" t="s">
        <v>412</v>
      </c>
      <c r="C433" t="s">
        <v>411</v>
      </c>
      <c r="D433" t="s">
        <v>1229</v>
      </c>
      <c r="E433" s="13">
        <f>AVERAGE('Marks Term 1:Marks Term 4'!E433)</f>
        <v>5.25</v>
      </c>
      <c r="F433" s="13">
        <f>AVERAGE('Marks Term 1:Marks Term 4'!F433)</f>
        <v>4.75</v>
      </c>
      <c r="G433" s="13">
        <f>AVERAGE('Marks Term 1:Marks Term 4'!G433)</f>
        <v>15</v>
      </c>
      <c r="H433" s="13">
        <f>AVERAGE('Marks Term 1:Marks Term 4'!H433)</f>
        <v>30.75</v>
      </c>
      <c r="I433" s="13">
        <f>AVERAGE('Marks Term 1:Marks Term 4'!I433)</f>
        <v>55.75</v>
      </c>
      <c r="J433" s="7" t="str">
        <f>Calc!A433</f>
        <v>D</v>
      </c>
    </row>
    <row r="434" spans="1:10" x14ac:dyDescent="0.25">
      <c r="A434" s="4" t="s">
        <v>1152</v>
      </c>
      <c r="B434" t="s">
        <v>387</v>
      </c>
      <c r="C434" t="s">
        <v>384</v>
      </c>
      <c r="D434" t="s">
        <v>1229</v>
      </c>
      <c r="E434" s="13">
        <f>AVERAGE('Marks Term 1:Marks Term 4'!E434)</f>
        <v>5.25</v>
      </c>
      <c r="F434" s="13">
        <f>AVERAGE('Marks Term 1:Marks Term 4'!F434)</f>
        <v>5.5</v>
      </c>
      <c r="G434" s="13">
        <f>AVERAGE('Marks Term 1:Marks Term 4'!G434)</f>
        <v>15</v>
      </c>
      <c r="H434" s="13">
        <f>AVERAGE('Marks Term 1:Marks Term 4'!H434)</f>
        <v>26</v>
      </c>
      <c r="I434" s="13">
        <f>AVERAGE('Marks Term 1:Marks Term 4'!I434)</f>
        <v>51.75</v>
      </c>
      <c r="J434" s="7" t="str">
        <f>Calc!A434</f>
        <v>E</v>
      </c>
    </row>
    <row r="435" spans="1:10" x14ac:dyDescent="0.25">
      <c r="A435" s="4" t="s">
        <v>762</v>
      </c>
      <c r="B435" t="s">
        <v>7</v>
      </c>
      <c r="C435" t="s">
        <v>4</v>
      </c>
      <c r="D435" t="s">
        <v>1228</v>
      </c>
      <c r="E435" s="13">
        <f>AVERAGE('Marks Term 1:Marks Term 4'!E435)</f>
        <v>7</v>
      </c>
      <c r="F435" s="13">
        <f>AVERAGE('Marks Term 1:Marks Term 4'!F435)</f>
        <v>6.5</v>
      </c>
      <c r="G435" s="13">
        <f>AVERAGE('Marks Term 1:Marks Term 4'!G435)</f>
        <v>21.5</v>
      </c>
      <c r="H435" s="13">
        <f>AVERAGE('Marks Term 1:Marks Term 4'!H435)</f>
        <v>36.25</v>
      </c>
      <c r="I435" s="13">
        <f>AVERAGE('Marks Term 1:Marks Term 4'!I435)</f>
        <v>71.25</v>
      </c>
      <c r="J435" s="7" t="str">
        <f>Calc!A435</f>
        <v>C</v>
      </c>
    </row>
    <row r="436" spans="1:10" x14ac:dyDescent="0.25">
      <c r="A436" s="4" t="s">
        <v>1083</v>
      </c>
      <c r="B436" t="s">
        <v>74</v>
      </c>
      <c r="C436" t="s">
        <v>71</v>
      </c>
      <c r="D436" t="s">
        <v>1229</v>
      </c>
      <c r="E436" s="13">
        <f>AVERAGE('Marks Term 1:Marks Term 4'!E436)</f>
        <v>7.25</v>
      </c>
      <c r="F436" s="13">
        <f>AVERAGE('Marks Term 1:Marks Term 4'!F436)</f>
        <v>6.5</v>
      </c>
      <c r="G436" s="13">
        <f>AVERAGE('Marks Term 1:Marks Term 4'!G436)</f>
        <v>22.25</v>
      </c>
      <c r="H436" s="13">
        <f>AVERAGE('Marks Term 1:Marks Term 4'!H436)</f>
        <v>38</v>
      </c>
      <c r="I436" s="13">
        <f>AVERAGE('Marks Term 1:Marks Term 4'!I436)</f>
        <v>74</v>
      </c>
      <c r="J436" s="7" t="str">
        <f>Calc!A436</f>
        <v>C</v>
      </c>
    </row>
    <row r="437" spans="1:10" x14ac:dyDescent="0.25">
      <c r="A437" s="4" t="s">
        <v>814</v>
      </c>
      <c r="B437" t="s">
        <v>173</v>
      </c>
      <c r="C437" t="s">
        <v>4</v>
      </c>
      <c r="D437" t="s">
        <v>1226</v>
      </c>
      <c r="E437" s="13">
        <f>AVERAGE('Marks Term 1:Marks Term 4'!E437)</f>
        <v>5.5</v>
      </c>
      <c r="F437" s="13">
        <f>AVERAGE('Marks Term 1:Marks Term 4'!F437)</f>
        <v>4.5</v>
      </c>
      <c r="G437" s="13">
        <f>AVERAGE('Marks Term 1:Marks Term 4'!G437)</f>
        <v>15.25</v>
      </c>
      <c r="H437" s="13">
        <f>AVERAGE('Marks Term 1:Marks Term 4'!H437)</f>
        <v>31.75</v>
      </c>
      <c r="I437" s="13">
        <f>AVERAGE('Marks Term 1:Marks Term 4'!I437)</f>
        <v>57</v>
      </c>
      <c r="J437" s="7" t="str">
        <f>Calc!A437</f>
        <v>D</v>
      </c>
    </row>
    <row r="438" spans="1:10" x14ac:dyDescent="0.25">
      <c r="A438" s="4" t="s">
        <v>834</v>
      </c>
      <c r="B438" t="s">
        <v>226</v>
      </c>
      <c r="C438" t="s">
        <v>4</v>
      </c>
      <c r="D438" t="s">
        <v>1226</v>
      </c>
      <c r="E438" s="13">
        <f>AVERAGE('Marks Term 1:Marks Term 4'!E438)</f>
        <v>5.5</v>
      </c>
      <c r="F438" s="13">
        <f>AVERAGE('Marks Term 1:Marks Term 4'!F438)</f>
        <v>5.5</v>
      </c>
      <c r="G438" s="13">
        <f>AVERAGE('Marks Term 1:Marks Term 4'!G438)</f>
        <v>16.25</v>
      </c>
      <c r="H438" s="13">
        <f>AVERAGE('Marks Term 1:Marks Term 4'!H438)</f>
        <v>25.75</v>
      </c>
      <c r="I438" s="13">
        <f>AVERAGE('Marks Term 1:Marks Term 4'!I438)</f>
        <v>53</v>
      </c>
      <c r="J438" s="7" t="str">
        <f>Calc!A438</f>
        <v>E</v>
      </c>
    </row>
    <row r="439" spans="1:10" x14ac:dyDescent="0.25">
      <c r="A439" s="4" t="s">
        <v>842</v>
      </c>
      <c r="B439" t="s">
        <v>243</v>
      </c>
      <c r="C439" t="s">
        <v>4</v>
      </c>
      <c r="D439" t="s">
        <v>1229</v>
      </c>
      <c r="E439" s="13">
        <f>AVERAGE('Marks Term 1:Marks Term 4'!E439)</f>
        <v>4.75</v>
      </c>
      <c r="F439" s="13">
        <f>AVERAGE('Marks Term 1:Marks Term 4'!F439)</f>
        <v>4.25</v>
      </c>
      <c r="G439" s="13">
        <f>AVERAGE('Marks Term 1:Marks Term 4'!G439)</f>
        <v>12.75</v>
      </c>
      <c r="H439" s="13">
        <f>AVERAGE('Marks Term 1:Marks Term 4'!H439)</f>
        <v>25</v>
      </c>
      <c r="I439" s="13">
        <f>AVERAGE('Marks Term 1:Marks Term 4'!I439)</f>
        <v>46.75</v>
      </c>
      <c r="J439" s="7" t="str">
        <f>Calc!A439</f>
        <v>E</v>
      </c>
    </row>
    <row r="440" spans="1:10" x14ac:dyDescent="0.25">
      <c r="A440" s="4" t="s">
        <v>1130</v>
      </c>
      <c r="B440" t="s">
        <v>288</v>
      </c>
      <c r="C440" t="s">
        <v>286</v>
      </c>
      <c r="D440" t="s">
        <v>1227</v>
      </c>
      <c r="E440" s="13">
        <f>AVERAGE('Marks Term 1:Marks Term 4'!E440)</f>
        <v>4.75</v>
      </c>
      <c r="F440" s="13">
        <f>AVERAGE('Marks Term 1:Marks Term 4'!F440)</f>
        <v>6.25</v>
      </c>
      <c r="G440" s="13">
        <f>AVERAGE('Marks Term 1:Marks Term 4'!G440)</f>
        <v>15.25</v>
      </c>
      <c r="H440" s="13">
        <f>AVERAGE('Marks Term 1:Marks Term 4'!H440)</f>
        <v>22.25</v>
      </c>
      <c r="I440" s="13">
        <f>AVERAGE('Marks Term 1:Marks Term 4'!I440)</f>
        <v>48.5</v>
      </c>
      <c r="J440" s="7" t="str">
        <f>Calc!A440</f>
        <v>E</v>
      </c>
    </row>
    <row r="441" spans="1:10" x14ac:dyDescent="0.25">
      <c r="A441" s="4" t="s">
        <v>864</v>
      </c>
      <c r="B441" t="s">
        <v>307</v>
      </c>
      <c r="C441" t="s">
        <v>4</v>
      </c>
      <c r="D441" t="s">
        <v>1228</v>
      </c>
      <c r="E441" s="13">
        <f>AVERAGE('Marks Term 1:Marks Term 4'!E441)</f>
        <v>7</v>
      </c>
      <c r="F441" s="13">
        <f>AVERAGE('Marks Term 1:Marks Term 4'!F441)</f>
        <v>5.75</v>
      </c>
      <c r="G441" s="13">
        <f>AVERAGE('Marks Term 1:Marks Term 4'!G441)</f>
        <v>18.25</v>
      </c>
      <c r="H441" s="13">
        <f>AVERAGE('Marks Term 1:Marks Term 4'!H441)</f>
        <v>35</v>
      </c>
      <c r="I441" s="13">
        <f>AVERAGE('Marks Term 1:Marks Term 4'!I441)</f>
        <v>66</v>
      </c>
      <c r="J441" s="7" t="str">
        <f>Calc!A441</f>
        <v>C</v>
      </c>
    </row>
    <row r="442" spans="1:10" x14ac:dyDescent="0.25">
      <c r="A442" s="4" t="s">
        <v>948</v>
      </c>
      <c r="B442" t="s">
        <v>494</v>
      </c>
      <c r="C442" t="s">
        <v>4</v>
      </c>
      <c r="D442" t="s">
        <v>1228</v>
      </c>
      <c r="E442" s="13">
        <f>AVERAGE('Marks Term 1:Marks Term 4'!E442)</f>
        <v>6</v>
      </c>
      <c r="F442" s="13">
        <f>AVERAGE('Marks Term 1:Marks Term 4'!F442)</f>
        <v>6.75</v>
      </c>
      <c r="G442" s="13">
        <f>AVERAGE('Marks Term 1:Marks Term 4'!G442)</f>
        <v>16</v>
      </c>
      <c r="H442" s="13">
        <f>AVERAGE('Marks Term 1:Marks Term 4'!H442)</f>
        <v>29.75</v>
      </c>
      <c r="I442" s="13">
        <f>AVERAGE('Marks Term 1:Marks Term 4'!I442)</f>
        <v>58.5</v>
      </c>
      <c r="J442" s="7" t="str">
        <f>Calc!A442</f>
        <v>D</v>
      </c>
    </row>
    <row r="443" spans="1:10" x14ac:dyDescent="0.25">
      <c r="A443" s="4" t="s">
        <v>976</v>
      </c>
      <c r="B443" t="s">
        <v>572</v>
      </c>
      <c r="C443" t="s">
        <v>71</v>
      </c>
      <c r="D443" t="s">
        <v>1228</v>
      </c>
      <c r="E443" s="13">
        <f>AVERAGE('Marks Term 1:Marks Term 4'!E443)</f>
        <v>7.25</v>
      </c>
      <c r="F443" s="13">
        <f>AVERAGE('Marks Term 1:Marks Term 4'!F443)</f>
        <v>7.5</v>
      </c>
      <c r="G443" s="13">
        <f>AVERAGE('Marks Term 1:Marks Term 4'!G443)</f>
        <v>23</v>
      </c>
      <c r="H443" s="13">
        <f>AVERAGE('Marks Term 1:Marks Term 4'!H443)</f>
        <v>35.75</v>
      </c>
      <c r="I443" s="13">
        <f>AVERAGE('Marks Term 1:Marks Term 4'!I443)</f>
        <v>73.5</v>
      </c>
      <c r="J443" s="7" t="str">
        <f>Calc!A443</f>
        <v>C</v>
      </c>
    </row>
    <row r="444" spans="1:10" x14ac:dyDescent="0.25">
      <c r="A444" s="4" t="s">
        <v>978</v>
      </c>
      <c r="B444" t="s">
        <v>576</v>
      </c>
      <c r="C444" t="s">
        <v>286</v>
      </c>
      <c r="D444" t="s">
        <v>1228</v>
      </c>
      <c r="E444" s="13">
        <f>AVERAGE('Marks Term 1:Marks Term 4'!E444)</f>
        <v>5</v>
      </c>
      <c r="F444" s="13">
        <f>AVERAGE('Marks Term 1:Marks Term 4'!F444)</f>
        <v>4.5</v>
      </c>
      <c r="G444" s="13">
        <f>AVERAGE('Marks Term 1:Marks Term 4'!G444)</f>
        <v>12.25</v>
      </c>
      <c r="H444" s="13">
        <f>AVERAGE('Marks Term 1:Marks Term 4'!H444)</f>
        <v>25.75</v>
      </c>
      <c r="I444" s="13">
        <f>AVERAGE('Marks Term 1:Marks Term 4'!I444)</f>
        <v>47.5</v>
      </c>
      <c r="J444" s="7" t="str">
        <f>Calc!A444</f>
        <v>E</v>
      </c>
    </row>
    <row r="445" spans="1:10" x14ac:dyDescent="0.25">
      <c r="A445" s="4" t="s">
        <v>1216</v>
      </c>
      <c r="B445" t="s">
        <v>719</v>
      </c>
      <c r="C445" t="s">
        <v>71</v>
      </c>
      <c r="D445" t="s">
        <v>1227</v>
      </c>
      <c r="E445" s="13">
        <f>AVERAGE('Marks Term 1:Marks Term 4'!E445)</f>
        <v>3.75</v>
      </c>
      <c r="F445" s="13">
        <f>AVERAGE('Marks Term 1:Marks Term 4'!F445)</f>
        <v>3.75</v>
      </c>
      <c r="G445" s="13">
        <f>AVERAGE('Marks Term 1:Marks Term 4'!G445)</f>
        <v>10.75</v>
      </c>
      <c r="H445" s="13">
        <f>AVERAGE('Marks Term 1:Marks Term 4'!H445)</f>
        <v>12.5</v>
      </c>
      <c r="I445" s="13">
        <f>AVERAGE('Marks Term 1:Marks Term 4'!I445)</f>
        <v>30.75</v>
      </c>
      <c r="J445" s="7" t="str">
        <f>Calc!A445</f>
        <v>Fail</v>
      </c>
    </row>
    <row r="446" spans="1:10" x14ac:dyDescent="0.25">
      <c r="A446" s="4" t="s">
        <v>1061</v>
      </c>
      <c r="B446" t="s">
        <v>745</v>
      </c>
      <c r="C446" t="s">
        <v>4</v>
      </c>
      <c r="D446" t="s">
        <v>1229</v>
      </c>
      <c r="E446" s="13">
        <f>AVERAGE('Marks Term 1:Marks Term 4'!E446)</f>
        <v>4.5</v>
      </c>
      <c r="F446" s="13">
        <f>AVERAGE('Marks Term 1:Marks Term 4'!F446)</f>
        <v>3.5</v>
      </c>
      <c r="G446" s="13">
        <f>AVERAGE('Marks Term 1:Marks Term 4'!G446)</f>
        <v>15.25</v>
      </c>
      <c r="H446" s="13">
        <f>AVERAGE('Marks Term 1:Marks Term 4'!H446)</f>
        <v>19.75</v>
      </c>
      <c r="I446" s="13">
        <f>AVERAGE('Marks Term 1:Marks Term 4'!I446)</f>
        <v>43</v>
      </c>
      <c r="J446" s="7" t="str">
        <f>Calc!A446</f>
        <v>F</v>
      </c>
    </row>
    <row r="447" spans="1:10" x14ac:dyDescent="0.25">
      <c r="A447" s="4" t="s">
        <v>1065</v>
      </c>
      <c r="B447" t="s">
        <v>753</v>
      </c>
      <c r="C447" t="s">
        <v>4</v>
      </c>
      <c r="D447" t="s">
        <v>1227</v>
      </c>
      <c r="E447" s="13">
        <f>AVERAGE('Marks Term 1:Marks Term 4'!E447)</f>
        <v>3</v>
      </c>
      <c r="F447" s="13">
        <f>AVERAGE('Marks Term 1:Marks Term 4'!F447)</f>
        <v>2.5</v>
      </c>
      <c r="G447" s="13">
        <f>AVERAGE('Marks Term 1:Marks Term 4'!G447)</f>
        <v>8.5</v>
      </c>
      <c r="H447" s="13">
        <f>AVERAGE('Marks Term 1:Marks Term 4'!H447)</f>
        <v>14.5</v>
      </c>
      <c r="I447" s="13">
        <f>AVERAGE('Marks Term 1:Marks Term 4'!I447)</f>
        <v>28.5</v>
      </c>
      <c r="J447" s="7" t="str">
        <f>Calc!A447</f>
        <v>Fail</v>
      </c>
    </row>
    <row r="448" spans="1:10" x14ac:dyDescent="0.25">
      <c r="A448" s="4" t="s">
        <v>1167</v>
      </c>
      <c r="B448" t="s">
        <v>482</v>
      </c>
      <c r="C448" t="s">
        <v>481</v>
      </c>
      <c r="D448" t="s">
        <v>1228</v>
      </c>
      <c r="E448" s="13">
        <f>AVERAGE('Marks Term 1:Marks Term 4'!E448)</f>
        <v>9.25</v>
      </c>
      <c r="F448" s="13">
        <f>AVERAGE('Marks Term 1:Marks Term 4'!F448)</f>
        <v>9.5</v>
      </c>
      <c r="G448" s="13">
        <f>AVERAGE('Marks Term 1:Marks Term 4'!G448)</f>
        <v>26.25</v>
      </c>
      <c r="H448" s="13">
        <f>AVERAGE('Marks Term 1:Marks Term 4'!H448)</f>
        <v>46.5</v>
      </c>
      <c r="I448" s="13">
        <f>AVERAGE('Marks Term 1:Marks Term 4'!I448)</f>
        <v>91.5</v>
      </c>
      <c r="J448" s="7" t="str">
        <f>Calc!A448</f>
        <v>A</v>
      </c>
    </row>
    <row r="449" spans="1:10" x14ac:dyDescent="0.25">
      <c r="A449" s="4" t="s">
        <v>960</v>
      </c>
      <c r="B449" t="s">
        <v>523</v>
      </c>
      <c r="C449" t="s">
        <v>522</v>
      </c>
      <c r="D449" t="s">
        <v>1227</v>
      </c>
      <c r="E449" s="13">
        <f>AVERAGE('Marks Term 1:Marks Term 4'!E449)</f>
        <v>5.5</v>
      </c>
      <c r="F449" s="13">
        <f>AVERAGE('Marks Term 1:Marks Term 4'!F449)</f>
        <v>6.25</v>
      </c>
      <c r="G449" s="13">
        <f>AVERAGE('Marks Term 1:Marks Term 4'!G449)</f>
        <v>18</v>
      </c>
      <c r="H449" s="13">
        <f>AVERAGE('Marks Term 1:Marks Term 4'!H449)</f>
        <v>28.25</v>
      </c>
      <c r="I449" s="13">
        <f>AVERAGE('Marks Term 1:Marks Term 4'!I449)</f>
        <v>58</v>
      </c>
      <c r="J449" s="7" t="str">
        <f>Calc!A449</f>
        <v>D</v>
      </c>
    </row>
    <row r="450" spans="1:10" x14ac:dyDescent="0.25">
      <c r="A450" s="4" t="s">
        <v>974</v>
      </c>
      <c r="B450" t="s">
        <v>566</v>
      </c>
      <c r="C450" t="s">
        <v>565</v>
      </c>
      <c r="D450" t="s">
        <v>1228</v>
      </c>
      <c r="E450" s="13">
        <f>AVERAGE('Marks Term 1:Marks Term 4'!E450)</f>
        <v>4.25</v>
      </c>
      <c r="F450" s="13">
        <f>AVERAGE('Marks Term 1:Marks Term 4'!F450)</f>
        <v>4.75</v>
      </c>
      <c r="G450" s="13">
        <f>AVERAGE('Marks Term 1:Marks Term 4'!G450)</f>
        <v>13.25</v>
      </c>
      <c r="H450" s="13">
        <f>AVERAGE('Marks Term 1:Marks Term 4'!H450)</f>
        <v>23.75</v>
      </c>
      <c r="I450" s="13">
        <f>AVERAGE('Marks Term 1:Marks Term 4'!I450)</f>
        <v>46</v>
      </c>
      <c r="J450" s="7" t="str">
        <f>Calc!A450</f>
        <v>E</v>
      </c>
    </row>
    <row r="451" spans="1:10" x14ac:dyDescent="0.25">
      <c r="A451" s="4" t="s">
        <v>1008</v>
      </c>
      <c r="B451" t="s">
        <v>645</v>
      </c>
      <c r="C451" t="s">
        <v>481</v>
      </c>
      <c r="D451" t="s">
        <v>1229</v>
      </c>
      <c r="E451" s="13">
        <f>AVERAGE('Marks Term 1:Marks Term 4'!E451)</f>
        <v>3.75</v>
      </c>
      <c r="F451" s="13">
        <f>AVERAGE('Marks Term 1:Marks Term 4'!F451)</f>
        <v>3.5</v>
      </c>
      <c r="G451" s="13">
        <f>AVERAGE('Marks Term 1:Marks Term 4'!G451)</f>
        <v>10.75</v>
      </c>
      <c r="H451" s="13">
        <f>AVERAGE('Marks Term 1:Marks Term 4'!H451)</f>
        <v>17</v>
      </c>
      <c r="I451" s="13">
        <f>AVERAGE('Marks Term 1:Marks Term 4'!I451)</f>
        <v>35</v>
      </c>
      <c r="J451" s="7" t="str">
        <f>Calc!A451</f>
        <v>F</v>
      </c>
    </row>
    <row r="452" spans="1:10" x14ac:dyDescent="0.25">
      <c r="A452" s="4" t="s">
        <v>1062</v>
      </c>
      <c r="B452" t="s">
        <v>747</v>
      </c>
      <c r="C452" t="s">
        <v>522</v>
      </c>
      <c r="D452" t="s">
        <v>1226</v>
      </c>
      <c r="E452" s="13">
        <f>AVERAGE('Marks Term 1:Marks Term 4'!E452)</f>
        <v>3.75</v>
      </c>
      <c r="F452" s="13">
        <f>AVERAGE('Marks Term 1:Marks Term 4'!F452)</f>
        <v>2.75</v>
      </c>
      <c r="G452" s="13">
        <f>AVERAGE('Marks Term 1:Marks Term 4'!G452)</f>
        <v>12.5</v>
      </c>
      <c r="H452" s="13">
        <f>AVERAGE('Marks Term 1:Marks Term 4'!H452)</f>
        <v>15.25</v>
      </c>
      <c r="I452" s="13">
        <f>AVERAGE('Marks Term 1:Marks Term 4'!I452)</f>
        <v>34.25</v>
      </c>
      <c r="J452" s="7" t="str">
        <f>Calc!A452</f>
        <v>Fail</v>
      </c>
    </row>
    <row r="453" spans="1:10" x14ac:dyDescent="0.25">
      <c r="A453" s="4" t="s">
        <v>1224</v>
      </c>
      <c r="B453" t="s">
        <v>754</v>
      </c>
      <c r="C453" t="s">
        <v>565</v>
      </c>
      <c r="D453" t="s">
        <v>1229</v>
      </c>
      <c r="E453" s="13">
        <f>AVERAGE('Marks Term 1:Marks Term 4'!E453)</f>
        <v>4.25</v>
      </c>
      <c r="F453" s="13">
        <f>AVERAGE('Marks Term 1:Marks Term 4'!F453)</f>
        <v>5</v>
      </c>
      <c r="G453" s="13">
        <f>AVERAGE('Marks Term 1:Marks Term 4'!G453)</f>
        <v>12.75</v>
      </c>
      <c r="H453" s="13">
        <f>AVERAGE('Marks Term 1:Marks Term 4'!H453)</f>
        <v>22.5</v>
      </c>
      <c r="I453" s="13">
        <f>AVERAGE('Marks Term 1:Marks Term 4'!I453)</f>
        <v>44.5</v>
      </c>
      <c r="J453" s="7" t="str">
        <f>Calc!A453</f>
        <v>F</v>
      </c>
    </row>
    <row r="454" spans="1:10" x14ac:dyDescent="0.25">
      <c r="A454" s="4" t="s">
        <v>1073</v>
      </c>
      <c r="B454" t="s">
        <v>37</v>
      </c>
      <c r="C454" t="s">
        <v>34</v>
      </c>
      <c r="D454" t="s">
        <v>1226</v>
      </c>
      <c r="E454" s="13">
        <f>AVERAGE('Marks Term 1:Marks Term 4'!E454)</f>
        <v>4.75</v>
      </c>
      <c r="F454" s="13">
        <f>AVERAGE('Marks Term 1:Marks Term 4'!F454)</f>
        <v>3.25</v>
      </c>
      <c r="G454" s="13">
        <f>AVERAGE('Marks Term 1:Marks Term 4'!G454)</f>
        <v>13</v>
      </c>
      <c r="H454" s="13">
        <f>AVERAGE('Marks Term 1:Marks Term 4'!H454)</f>
        <v>22.5</v>
      </c>
      <c r="I454" s="13">
        <f>AVERAGE('Marks Term 1:Marks Term 4'!I454)</f>
        <v>43.5</v>
      </c>
      <c r="J454" s="7" t="str">
        <f>Calc!A454</f>
        <v>F</v>
      </c>
    </row>
    <row r="455" spans="1:10" x14ac:dyDescent="0.25">
      <c r="A455" s="4" t="s">
        <v>1021</v>
      </c>
      <c r="B455" t="s">
        <v>670</v>
      </c>
      <c r="C455" t="s">
        <v>671</v>
      </c>
      <c r="D455" t="s">
        <v>1226</v>
      </c>
      <c r="E455" s="13">
        <f>AVERAGE('Marks Term 1:Marks Term 4'!E455)</f>
        <v>6</v>
      </c>
      <c r="F455" s="13">
        <f>AVERAGE('Marks Term 1:Marks Term 4'!F455)</f>
        <v>6.5</v>
      </c>
      <c r="G455" s="13">
        <f>AVERAGE('Marks Term 1:Marks Term 4'!G455)</f>
        <v>16.5</v>
      </c>
      <c r="H455" s="13">
        <f>AVERAGE('Marks Term 1:Marks Term 4'!H455)</f>
        <v>23.5</v>
      </c>
      <c r="I455" s="13">
        <f>AVERAGE('Marks Term 1:Marks Term 4'!I455)</f>
        <v>52.5</v>
      </c>
      <c r="J455" s="7" t="str">
        <f>Calc!A455</f>
        <v>E</v>
      </c>
    </row>
    <row r="456" spans="1:10" x14ac:dyDescent="0.25">
      <c r="A456" s="4" t="s">
        <v>819</v>
      </c>
      <c r="B456" t="s">
        <v>185</v>
      </c>
      <c r="C456" t="s">
        <v>182</v>
      </c>
      <c r="D456" t="s">
        <v>1229</v>
      </c>
      <c r="E456" s="13">
        <f>AVERAGE('Marks Term 1:Marks Term 4'!E456)</f>
        <v>8</v>
      </c>
      <c r="F456" s="13">
        <f>AVERAGE('Marks Term 1:Marks Term 4'!F456)</f>
        <v>7.75</v>
      </c>
      <c r="G456" s="13">
        <f>AVERAGE('Marks Term 1:Marks Term 4'!G456)</f>
        <v>21.5</v>
      </c>
      <c r="H456" s="13">
        <f>AVERAGE('Marks Term 1:Marks Term 4'!H456)</f>
        <v>46</v>
      </c>
      <c r="I456" s="13">
        <f>AVERAGE('Marks Term 1:Marks Term 4'!I456)</f>
        <v>83.25</v>
      </c>
      <c r="J456" s="7" t="str">
        <f>Calc!A456</f>
        <v>B</v>
      </c>
    </row>
    <row r="457" spans="1:10" x14ac:dyDescent="0.25">
      <c r="A457" s="4" t="s">
        <v>1204</v>
      </c>
      <c r="B457" t="s">
        <v>652</v>
      </c>
      <c r="C457" t="s">
        <v>656</v>
      </c>
      <c r="D457" t="s">
        <v>1229</v>
      </c>
      <c r="E457" s="13">
        <f>AVERAGE('Marks Term 1:Marks Term 4'!E457)</f>
        <v>8</v>
      </c>
      <c r="F457" s="13">
        <f>AVERAGE('Marks Term 1:Marks Term 4'!F457)</f>
        <v>7.25</v>
      </c>
      <c r="G457" s="13">
        <f>AVERAGE('Marks Term 1:Marks Term 4'!G457)</f>
        <v>20.5</v>
      </c>
      <c r="H457" s="13">
        <f>AVERAGE('Marks Term 1:Marks Term 4'!H457)</f>
        <v>38.5</v>
      </c>
      <c r="I457" s="13">
        <f>AVERAGE('Marks Term 1:Marks Term 4'!I457)</f>
        <v>74.25</v>
      </c>
      <c r="J457" s="7" t="str">
        <f>Calc!A457</f>
        <v>C</v>
      </c>
    </row>
    <row r="458" spans="1:10" x14ac:dyDescent="0.25">
      <c r="A458" s="4" t="s">
        <v>1047</v>
      </c>
      <c r="B458" t="s">
        <v>716</v>
      </c>
      <c r="C458" t="s">
        <v>717</v>
      </c>
      <c r="D458" t="s">
        <v>1227</v>
      </c>
      <c r="E458" s="13">
        <f>AVERAGE('Marks Term 1:Marks Term 4'!E458)</f>
        <v>8.25</v>
      </c>
      <c r="F458" s="13">
        <f>AVERAGE('Marks Term 1:Marks Term 4'!F458)</f>
        <v>8.5</v>
      </c>
      <c r="G458" s="13">
        <f>AVERAGE('Marks Term 1:Marks Term 4'!G458)</f>
        <v>25.25</v>
      </c>
      <c r="H458" s="13">
        <f>AVERAGE('Marks Term 1:Marks Term 4'!H458)</f>
        <v>42</v>
      </c>
      <c r="I458" s="13">
        <f>AVERAGE('Marks Term 1:Marks Term 4'!I458)</f>
        <v>84</v>
      </c>
      <c r="J458" s="7" t="str">
        <f>Calc!A458</f>
        <v>B</v>
      </c>
    </row>
    <row r="459" spans="1:10" x14ac:dyDescent="0.25">
      <c r="A459" s="4" t="s">
        <v>1104</v>
      </c>
      <c r="B459" t="s">
        <v>164</v>
      </c>
      <c r="C459" t="s">
        <v>161</v>
      </c>
      <c r="D459" t="s">
        <v>1228</v>
      </c>
      <c r="E459" s="13">
        <f>AVERAGE('Marks Term 1:Marks Term 4'!E459)</f>
        <v>5.25</v>
      </c>
      <c r="F459" s="13">
        <f>AVERAGE('Marks Term 1:Marks Term 4'!F459)</f>
        <v>5.5</v>
      </c>
      <c r="G459" s="13">
        <f>AVERAGE('Marks Term 1:Marks Term 4'!G459)</f>
        <v>16.5</v>
      </c>
      <c r="H459" s="13">
        <f>AVERAGE('Marks Term 1:Marks Term 4'!H459)</f>
        <v>27.5</v>
      </c>
      <c r="I459" s="13">
        <f>AVERAGE('Marks Term 1:Marks Term 4'!I459)</f>
        <v>54.75</v>
      </c>
      <c r="J459" s="7" t="str">
        <f>Calc!A459</f>
        <v>E</v>
      </c>
    </row>
    <row r="460" spans="1:10" x14ac:dyDescent="0.25">
      <c r="A460" s="4" t="s">
        <v>1029</v>
      </c>
      <c r="B460" t="s">
        <v>684</v>
      </c>
      <c r="C460" t="s">
        <v>685</v>
      </c>
      <c r="D460" t="s">
        <v>1229</v>
      </c>
      <c r="E460" s="13">
        <f>AVERAGE('Marks Term 1:Marks Term 4'!E460)</f>
        <v>6.5</v>
      </c>
      <c r="F460" s="13">
        <f>AVERAGE('Marks Term 1:Marks Term 4'!F460)</f>
        <v>6.5</v>
      </c>
      <c r="G460" s="13">
        <f>AVERAGE('Marks Term 1:Marks Term 4'!G460)</f>
        <v>17.25</v>
      </c>
      <c r="H460" s="13">
        <f>AVERAGE('Marks Term 1:Marks Term 4'!H460)</f>
        <v>33.75</v>
      </c>
      <c r="I460" s="13">
        <f>AVERAGE('Marks Term 1:Marks Term 4'!I460)</f>
        <v>64</v>
      </c>
      <c r="J460" s="7" t="str">
        <f>Calc!A460</f>
        <v>D</v>
      </c>
    </row>
    <row r="461" spans="1:10" x14ac:dyDescent="0.25">
      <c r="A461" s="4" t="s">
        <v>1217</v>
      </c>
      <c r="B461" t="s">
        <v>720</v>
      </c>
      <c r="C461" t="s">
        <v>721</v>
      </c>
      <c r="D461" t="s">
        <v>1229</v>
      </c>
      <c r="E461" s="13">
        <f>AVERAGE('Marks Term 1:Marks Term 4'!E461)</f>
        <v>6.75</v>
      </c>
      <c r="F461" s="13">
        <f>AVERAGE('Marks Term 1:Marks Term 4'!F461)</f>
        <v>7.5</v>
      </c>
      <c r="G461" s="13">
        <f>AVERAGE('Marks Term 1:Marks Term 4'!G461)</f>
        <v>18.75</v>
      </c>
      <c r="H461" s="13">
        <f>AVERAGE('Marks Term 1:Marks Term 4'!H461)</f>
        <v>36</v>
      </c>
      <c r="I461" s="13">
        <f>AVERAGE('Marks Term 1:Marks Term 4'!I461)</f>
        <v>69</v>
      </c>
      <c r="J461" s="7" t="str">
        <f>Calc!A461</f>
        <v>C</v>
      </c>
    </row>
    <row r="462" spans="1:10" x14ac:dyDescent="0.25">
      <c r="A462" s="4" t="s">
        <v>876</v>
      </c>
      <c r="B462" t="s">
        <v>340</v>
      </c>
      <c r="C462" t="s">
        <v>337</v>
      </c>
      <c r="D462" t="s">
        <v>1227</v>
      </c>
      <c r="E462" s="13">
        <f>AVERAGE('Marks Term 1:Marks Term 4'!E462)</f>
        <v>7</v>
      </c>
      <c r="F462" s="13">
        <f>AVERAGE('Marks Term 1:Marks Term 4'!F462)</f>
        <v>8.75</v>
      </c>
      <c r="G462" s="13">
        <f>AVERAGE('Marks Term 1:Marks Term 4'!G462)</f>
        <v>20.75</v>
      </c>
      <c r="H462" s="13">
        <f>AVERAGE('Marks Term 1:Marks Term 4'!H462)</f>
        <v>39</v>
      </c>
      <c r="I462" s="13">
        <f>AVERAGE('Marks Term 1:Marks Term 4'!I462)</f>
        <v>75.5</v>
      </c>
      <c r="J462" s="7" t="str">
        <f>Calc!A462</f>
        <v>B</v>
      </c>
    </row>
    <row r="463" spans="1:10" x14ac:dyDescent="0.25">
      <c r="A463" s="4" t="s">
        <v>968</v>
      </c>
      <c r="B463" t="s">
        <v>81</v>
      </c>
      <c r="C463" t="s">
        <v>545</v>
      </c>
      <c r="D463" t="s">
        <v>1227</v>
      </c>
      <c r="E463" s="13">
        <f>AVERAGE('Marks Term 1:Marks Term 4'!E463)</f>
        <v>6.25</v>
      </c>
      <c r="F463" s="13">
        <f>AVERAGE('Marks Term 1:Marks Term 4'!F463)</f>
        <v>5.75</v>
      </c>
      <c r="G463" s="13">
        <f>AVERAGE('Marks Term 1:Marks Term 4'!G463)</f>
        <v>17</v>
      </c>
      <c r="H463" s="13">
        <f>AVERAGE('Marks Term 1:Marks Term 4'!H463)</f>
        <v>30.5</v>
      </c>
      <c r="I463" s="13">
        <f>AVERAGE('Marks Term 1:Marks Term 4'!I463)</f>
        <v>59.5</v>
      </c>
      <c r="J463" s="7" t="str">
        <f>Calc!A463</f>
        <v>D</v>
      </c>
    </row>
    <row r="464" spans="1:10" x14ac:dyDescent="0.25">
      <c r="A464" s="4" t="s">
        <v>1080</v>
      </c>
      <c r="B464" t="s">
        <v>62</v>
      </c>
      <c r="C464" t="s">
        <v>59</v>
      </c>
      <c r="D464" t="s">
        <v>1228</v>
      </c>
      <c r="E464" s="13">
        <f>AVERAGE('Marks Term 1:Marks Term 4'!E464)</f>
        <v>7.25</v>
      </c>
      <c r="F464" s="13">
        <f>AVERAGE('Marks Term 1:Marks Term 4'!F464)</f>
        <v>8.25</v>
      </c>
      <c r="G464" s="13">
        <f>AVERAGE('Marks Term 1:Marks Term 4'!G464)</f>
        <v>19.5</v>
      </c>
      <c r="H464" s="13">
        <f>AVERAGE('Marks Term 1:Marks Term 4'!H464)</f>
        <v>35.75</v>
      </c>
      <c r="I464" s="13">
        <f>AVERAGE('Marks Term 1:Marks Term 4'!I464)</f>
        <v>70.75</v>
      </c>
      <c r="J464" s="7" t="str">
        <f>Calc!A464</f>
        <v>C</v>
      </c>
    </row>
    <row r="465" spans="1:10" x14ac:dyDescent="0.25">
      <c r="A465" s="4" t="s">
        <v>1005</v>
      </c>
      <c r="B465" t="s">
        <v>640</v>
      </c>
      <c r="C465" t="s">
        <v>641</v>
      </c>
      <c r="D465" t="s">
        <v>1227</v>
      </c>
      <c r="E465" s="13">
        <f>AVERAGE('Marks Term 1:Marks Term 4'!E465)</f>
        <v>7.75</v>
      </c>
      <c r="F465" s="13">
        <f>AVERAGE('Marks Term 1:Marks Term 4'!F465)</f>
        <v>6.5</v>
      </c>
      <c r="G465" s="13">
        <f>AVERAGE('Marks Term 1:Marks Term 4'!G465)</f>
        <v>22.75</v>
      </c>
      <c r="H465" s="13">
        <f>AVERAGE('Marks Term 1:Marks Term 4'!H465)</f>
        <v>31.75</v>
      </c>
      <c r="I465" s="13">
        <f>AVERAGE('Marks Term 1:Marks Term 4'!I465)</f>
        <v>68.75</v>
      </c>
      <c r="J465" s="7" t="str">
        <f>Calc!A465</f>
        <v>C</v>
      </c>
    </row>
  </sheetData>
  <autoFilter ref="A3:J465" xr:uid="{00000000-0001-0000-0300-000000000000}"/>
  <sortState xmlns:xlrd2="http://schemas.microsoft.com/office/spreadsheetml/2017/richdata2" ref="O15:O19">
    <sortCondition ref="O15"/>
  </sortState>
  <mergeCells count="1">
    <mergeCell ref="L3:M3"/>
  </mergeCells>
  <conditionalFormatting sqref="P4">
    <cfRule type="expression" dxfId="16" priority="1">
      <formula>AND($P$4&lt;&gt;75,$P$4&lt;&gt;76,$P$4&lt;&gt;0)</formula>
    </cfRule>
    <cfRule type="expression" dxfId="15" priority="2">
      <formula>$P$4=75</formula>
    </cfRule>
    <cfRule type="expression" dxfId="14" priority="3">
      <formula>AND(ExcelMajorVersion&lt;15,$P$4=76)</formula>
    </cfRule>
    <cfRule type="expression" dxfId="13" priority="4">
      <formula>AND(ExcelMajorVersion&gt;=15,NOT(_xlfn.ISFORMULA($M$14)),$P$4=76)</formula>
    </cfRule>
    <cfRule type="expression" dxfId="12" priority="7">
      <formula>AND(ExcelMajorVersion&gt;=15,_xlfn.ISFORMULA($M$14),$P$4=76)</formula>
    </cfRule>
  </conditionalFormatting>
  <conditionalFormatting sqref="P5">
    <cfRule type="expression" dxfId="11" priority="8">
      <formula>AND($P$5&lt;&gt;0,$P$5&lt;&gt;17)</formula>
    </cfRule>
    <cfRule type="expression" dxfId="10" priority="9">
      <formula>AND(ExcelMajorVersion&lt;15,$P$5=17)</formula>
    </cfRule>
    <cfRule type="expression" dxfId="9" priority="10">
      <formula>AND(ExcelMajorVersion&gt;=15,NOT(_xlfn.ISFORMULA($Q$16)),$P$5=17)</formula>
    </cfRule>
    <cfRule type="expression" dxfId="8" priority="11">
      <formula>AND(ExcelMajorVersion&gt;=15,_xlfn.ISFORMULA($Q$16),$P$5=17)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G465"/>
  <sheetViews>
    <sheetView workbookViewId="0"/>
  </sheetViews>
  <sheetFormatPr defaultRowHeight="15" x14ac:dyDescent="0.25"/>
  <cols>
    <col min="1" max="1" width="13.28515625" bestFit="1" customWidth="1"/>
    <col min="4" max="4" width="18.28515625" customWidth="1"/>
    <col min="5" max="5" width="27.7109375" customWidth="1"/>
    <col min="6" max="6" width="9.5703125" customWidth="1"/>
  </cols>
  <sheetData>
    <row r="2" spans="1:7" x14ac:dyDescent="0.25">
      <c r="D2" t="s">
        <v>1284</v>
      </c>
      <c r="E2" t="s">
        <v>1285</v>
      </c>
      <c r="F2" t="s">
        <v>1286</v>
      </c>
    </row>
    <row r="3" spans="1:7" x14ac:dyDescent="0.25">
      <c r="A3" t="s">
        <v>1273</v>
      </c>
      <c r="D3">
        <f ca="1">IF(AND(D8,EXACT('Student Report'!D99,D2)),D6,IF(EXACT(D2,'Student Report'!D99),D4,IF('Student Report'!D4&lt;&gt;"",D5,"")))</f>
        <v>662</v>
      </c>
      <c r="E3">
        <f ca="1">IF(AND(E8,EXACT('Student Report'!E99,E2)),E6,IF(EXACT(E2,'Student Report'!E99),E4,IF('Student Report'!E4&lt;&gt;"",E5,"")))</f>
        <v>311</v>
      </c>
      <c r="F3">
        <f ca="1">IF(AND(F8,EXACT('Student Report'!F99,F2)),F6,IF(EXACT(F2,'Student Report'!F99),F4,IF('Student Report'!F4&lt;&gt;"",F5,"")))</f>
        <v>242</v>
      </c>
      <c r="G3" t="s">
        <v>1290</v>
      </c>
    </row>
    <row r="4" spans="1:7" x14ac:dyDescent="0.25">
      <c r="A4" t="str">
        <f>IFERROR(VLOOKUP('Final Marks'!I4,Grades,2),"")</f>
        <v>A</v>
      </c>
      <c r="B4" t="str">
        <f>VLOOKUP('Student Report'!N4,'Final Marks'!$L$20:$M$26,2)</f>
        <v>A</v>
      </c>
      <c r="D4">
        <v>973</v>
      </c>
      <c r="E4">
        <v>273</v>
      </c>
      <c r="F4">
        <v>127</v>
      </c>
      <c r="G4" t="s">
        <v>1292</v>
      </c>
    </row>
    <row r="5" spans="1:7" x14ac:dyDescent="0.25">
      <c r="A5" t="str">
        <f>IFERROR(VLOOKUP('Final Marks'!I5,Grades,2),"")</f>
        <v>Fail</v>
      </c>
      <c r="B5" t="str">
        <f>VLOOKUP('Student Report'!N5,'Final Marks'!$L$20:$M$26,2)</f>
        <v>Fail</v>
      </c>
      <c r="D5">
        <v>892</v>
      </c>
      <c r="E5">
        <v>747</v>
      </c>
      <c r="F5">
        <v>838</v>
      </c>
      <c r="G5" t="s">
        <v>1293</v>
      </c>
    </row>
    <row r="6" spans="1:7" x14ac:dyDescent="0.25">
      <c r="A6" t="str">
        <f>IFERROR(VLOOKUP('Final Marks'!I6,Grades,2),"")</f>
        <v>C</v>
      </c>
      <c r="B6" t="str">
        <f>VLOOKUP('Student Report'!N6,'Final Marks'!$L$20:$M$26,2)</f>
        <v>C</v>
      </c>
      <c r="D6">
        <v>662</v>
      </c>
      <c r="E6">
        <v>311</v>
      </c>
      <c r="F6">
        <v>242</v>
      </c>
      <c r="G6" t="s">
        <v>1291</v>
      </c>
    </row>
    <row r="7" spans="1:7" x14ac:dyDescent="0.25">
      <c r="A7" t="str">
        <f>IFERROR(VLOOKUP('Final Marks'!I7,Grades,2),"")</f>
        <v>A</v>
      </c>
      <c r="B7" t="str">
        <f>VLOOKUP('Student Report'!N7,'Final Marks'!$L$20:$M$26,2)</f>
        <v>A</v>
      </c>
    </row>
    <row r="8" spans="1:7" x14ac:dyDescent="0.25">
      <c r="A8" t="str">
        <f>IFERROR(VLOOKUP('Final Marks'!I8,Grades,2),"")</f>
        <v>B</v>
      </c>
      <c r="B8" t="str">
        <f>VLOOKUP('Student Report'!N8,'Final Marks'!$L$20:$M$26,2)</f>
        <v>B</v>
      </c>
      <c r="D8" t="b">
        <f ca="1">IF(ExcelMajorVersion&gt;=15,D11,D10)</f>
        <v>1</v>
      </c>
      <c r="E8" t="b">
        <f ca="1">IF(ExcelMajorVersion&gt;=15,E11,E10)</f>
        <v>1</v>
      </c>
      <c r="F8" t="b">
        <f ca="1">IF(ExcelMajorVersion&gt;=15,F11,F10)</f>
        <v>1</v>
      </c>
      <c r="G8" t="s">
        <v>1289</v>
      </c>
    </row>
    <row r="9" spans="1:7" x14ac:dyDescent="0.25">
      <c r="A9" t="str">
        <f>IFERROR(VLOOKUP('Final Marks'!I9,Grades,2),"")</f>
        <v>F</v>
      </c>
      <c r="B9" t="str">
        <f>VLOOKUP('Student Report'!N9,'Final Marks'!$L$20:$M$26,2)</f>
        <v>F</v>
      </c>
    </row>
    <row r="10" spans="1:7" x14ac:dyDescent="0.25">
      <c r="A10" t="str">
        <f>IFERROR(VLOOKUP('Final Marks'!I10,Grades,2),"")</f>
        <v>D</v>
      </c>
      <c r="B10" t="str">
        <f>VLOOKUP('Student Report'!N10,'Final Marks'!$L$20:$M$26,2)</f>
        <v>D</v>
      </c>
      <c r="D10" t="b">
        <v>1</v>
      </c>
      <c r="E10" t="b">
        <v>1</v>
      </c>
      <c r="F10" t="b">
        <v>1</v>
      </c>
      <c r="G10" t="s">
        <v>1287</v>
      </c>
    </row>
    <row r="11" spans="1:7" x14ac:dyDescent="0.25">
      <c r="A11" t="str">
        <f>IFERROR(VLOOKUP('Final Marks'!I11,Grades,2),"")</f>
        <v>C</v>
      </c>
      <c r="B11" t="str">
        <f>VLOOKUP('Student Report'!N11,'Final Marks'!$L$20:$M$26,2)</f>
        <v>C</v>
      </c>
      <c r="D11" t="b">
        <f>_xlfn.ISFORMULA('Student Report'!D99)</f>
        <v>1</v>
      </c>
      <c r="E11" t="b">
        <f>_xlfn.ISFORMULA('Student Report'!E99)</f>
        <v>1</v>
      </c>
      <c r="F11" t="b">
        <f>_xlfn.ISFORMULA('Student Report'!F99)</f>
        <v>1</v>
      </c>
      <c r="G11" t="s">
        <v>1288</v>
      </c>
    </row>
    <row r="12" spans="1:7" x14ac:dyDescent="0.25">
      <c r="A12" t="str">
        <f>IFERROR(VLOOKUP('Final Marks'!I12,Grades,2),"")</f>
        <v>Fail</v>
      </c>
      <c r="B12" t="str">
        <f>VLOOKUP('Student Report'!N12,'Final Marks'!$L$20:$M$26,2)</f>
        <v>Fail</v>
      </c>
    </row>
    <row r="13" spans="1:7" x14ac:dyDescent="0.25">
      <c r="A13" t="str">
        <f>IFERROR(VLOOKUP('Final Marks'!I13,Grades,2),"")</f>
        <v>D</v>
      </c>
      <c r="B13" t="str">
        <f>VLOOKUP('Student Report'!N13,'Final Marks'!$L$20:$M$26,2)</f>
        <v>D</v>
      </c>
    </row>
    <row r="14" spans="1:7" x14ac:dyDescent="0.25">
      <c r="A14" t="str">
        <f>IFERROR(VLOOKUP('Final Marks'!I14,Grades,2),"")</f>
        <v>C</v>
      </c>
      <c r="B14" t="str">
        <f>VLOOKUP('Student Report'!N14,'Final Marks'!$L$20:$M$26,2)</f>
        <v>C</v>
      </c>
      <c r="D14" t="b">
        <f ca="1">IF(OR(ISBLANK('Student Report'!D103),CELL("prefix",'Student Report'!D103)&lt;&gt;""),FALSE,IF(CELL("type",'Student Report'!D103)="l",TRUE,"MAYBE"))</f>
        <v>1</v>
      </c>
      <c r="E14" t="b">
        <f ca="1">IF(OR(ISBLANK('Student Report'!E103),CELL("prefix",'Student Report'!E103)&lt;&gt;""),FALSE,IF(CELL("type",'Student Report'!E103)="l",TRUE,"MAYBE"))</f>
        <v>1</v>
      </c>
      <c r="F14" t="b">
        <f ca="1">IF(OR(ISBLANK('Student Report'!F103),CELL("prefix",'Student Report'!F103)&lt;&gt;""),FALSE,IF(CELL("type",'Student Report'!F103)="l",TRUE,"MAYBE"))</f>
        <v>1</v>
      </c>
      <c r="G14" t="s">
        <v>1287</v>
      </c>
    </row>
    <row r="15" spans="1:7" x14ac:dyDescent="0.25">
      <c r="A15" t="str">
        <f>IFERROR(VLOOKUP('Final Marks'!I15,Grades,2),"")</f>
        <v>Fail</v>
      </c>
      <c r="B15" t="str">
        <f>VLOOKUP('Student Report'!N15,'Final Marks'!$L$20:$M$26,2)</f>
        <v>Fail</v>
      </c>
      <c r="G15" t="s">
        <v>1294</v>
      </c>
    </row>
    <row r="16" spans="1:7" x14ac:dyDescent="0.25">
      <c r="A16" t="str">
        <f>IFERROR(VLOOKUP('Final Marks'!I16,Grades,2),"")</f>
        <v>E</v>
      </c>
      <c r="B16" t="str">
        <f>VLOOKUP('Student Report'!N16,'Final Marks'!$L$20:$M$26,2)</f>
        <v>E</v>
      </c>
    </row>
    <row r="17" spans="1:5" x14ac:dyDescent="0.25">
      <c r="A17" t="str">
        <f>IFERROR(VLOOKUP('Final Marks'!I17,Grades,2),"")</f>
        <v>D</v>
      </c>
      <c r="B17" t="str">
        <f>VLOOKUP('Student Report'!N17,'Final Marks'!$L$20:$M$26,2)</f>
        <v>D</v>
      </c>
      <c r="D17" t="s">
        <v>1295</v>
      </c>
      <c r="E17" t="str">
        <f ca="1">TRIM(CLEAN(INFO("RELEASE")))</f>
        <v>16.0</v>
      </c>
    </row>
    <row r="18" spans="1:5" x14ac:dyDescent="0.25">
      <c r="A18" t="str">
        <f>IFERROR(VLOOKUP('Final Marks'!I18,Grades,2),"")</f>
        <v>B</v>
      </c>
      <c r="B18" t="str">
        <f>VLOOKUP('Student Report'!N18,'Final Marks'!$L$20:$M$26,2)</f>
        <v>B</v>
      </c>
      <c r="D18" t="s">
        <v>1296</v>
      </c>
      <c r="E18" t="str">
        <f ca="1">LEFT(E17,FIND(".",E17)-1)</f>
        <v>16</v>
      </c>
    </row>
    <row r="19" spans="1:5" x14ac:dyDescent="0.25">
      <c r="A19" t="str">
        <f>IFERROR(VLOOKUP('Final Marks'!I19,Grades,2),"")</f>
        <v>B</v>
      </c>
      <c r="B19" t="str">
        <f>VLOOKUP('Student Report'!N19,'Final Marks'!$L$20:$M$26,2)</f>
        <v>B</v>
      </c>
      <c r="D19" t="s">
        <v>1297</v>
      </c>
      <c r="E19">
        <f ca="1">VALUE(E18)</f>
        <v>16</v>
      </c>
    </row>
    <row r="20" spans="1:5" x14ac:dyDescent="0.25">
      <c r="A20" t="str">
        <f>IFERROR(VLOOKUP('Final Marks'!I20,Grades,2),"")</f>
        <v>D</v>
      </c>
      <c r="B20" t="str">
        <f>VLOOKUP('Student Report'!N20,'Final Marks'!$L$20:$M$26,2)</f>
        <v>D</v>
      </c>
    </row>
    <row r="21" spans="1:5" x14ac:dyDescent="0.25">
      <c r="A21" t="str">
        <f>IFERROR(VLOOKUP('Final Marks'!I21,Grades,2),"")</f>
        <v>Fail</v>
      </c>
      <c r="B21" t="str">
        <f>VLOOKUP('Student Report'!N21,'Final Marks'!$L$20:$M$26,2)</f>
        <v>Fail</v>
      </c>
    </row>
    <row r="22" spans="1:5" x14ac:dyDescent="0.25">
      <c r="A22" t="str">
        <f>IFERROR(VLOOKUP('Final Marks'!I22,Grades,2),"")</f>
        <v>A</v>
      </c>
      <c r="B22" t="str">
        <f>VLOOKUP('Student Report'!N22,'Final Marks'!$L$20:$M$26,2)</f>
        <v>A</v>
      </c>
    </row>
    <row r="23" spans="1:5" x14ac:dyDescent="0.25">
      <c r="A23" t="str">
        <f>IFERROR(VLOOKUP('Final Marks'!I23,Grades,2),"")</f>
        <v>E</v>
      </c>
      <c r="B23" t="str">
        <f>VLOOKUP('Student Report'!N23,'Final Marks'!$L$20:$M$26,2)</f>
        <v>E</v>
      </c>
    </row>
    <row r="24" spans="1:5" x14ac:dyDescent="0.25">
      <c r="A24" t="str">
        <f>IFERROR(VLOOKUP('Final Marks'!I24,Grades,2),"")</f>
        <v>F</v>
      </c>
      <c r="B24" t="str">
        <f>VLOOKUP('Student Report'!N24,'Final Marks'!$L$20:$M$26,2)</f>
        <v>F</v>
      </c>
    </row>
    <row r="25" spans="1:5" x14ac:dyDescent="0.25">
      <c r="A25" t="str">
        <f>IFERROR(VLOOKUP('Final Marks'!I25,Grades,2),"")</f>
        <v>D</v>
      </c>
      <c r="B25" t="str">
        <f>VLOOKUP('Student Report'!N25,'Final Marks'!$L$20:$M$26,2)</f>
        <v>D</v>
      </c>
    </row>
    <row r="26" spans="1:5" x14ac:dyDescent="0.25">
      <c r="A26" t="str">
        <f>IFERROR(VLOOKUP('Final Marks'!I26,Grades,2),"")</f>
        <v>C</v>
      </c>
      <c r="B26" t="str">
        <f>VLOOKUP('Student Report'!N26,'Final Marks'!$L$20:$M$26,2)</f>
        <v>C</v>
      </c>
    </row>
    <row r="27" spans="1:5" x14ac:dyDescent="0.25">
      <c r="A27" t="str">
        <f>IFERROR(VLOOKUP('Final Marks'!I27,Grades,2),"")</f>
        <v>A</v>
      </c>
      <c r="B27" t="str">
        <f>VLOOKUP('Student Report'!N27,'Final Marks'!$L$20:$M$26,2)</f>
        <v>A</v>
      </c>
    </row>
    <row r="28" spans="1:5" x14ac:dyDescent="0.25">
      <c r="A28" t="str">
        <f>IFERROR(VLOOKUP('Final Marks'!I28,Grades,2),"")</f>
        <v>E</v>
      </c>
      <c r="B28" t="str">
        <f>VLOOKUP('Student Report'!N28,'Final Marks'!$L$20:$M$26,2)</f>
        <v>E</v>
      </c>
    </row>
    <row r="29" spans="1:5" x14ac:dyDescent="0.25">
      <c r="A29" t="str">
        <f>IFERROR(VLOOKUP('Final Marks'!I29,Grades,2),"")</f>
        <v>B</v>
      </c>
      <c r="B29" t="str">
        <f>VLOOKUP('Student Report'!N29,'Final Marks'!$L$20:$M$26,2)</f>
        <v>B</v>
      </c>
    </row>
    <row r="30" spans="1:5" x14ac:dyDescent="0.25">
      <c r="A30" t="str">
        <f>IFERROR(VLOOKUP('Final Marks'!I30,Grades,2),"")</f>
        <v>Fail</v>
      </c>
      <c r="B30" t="str">
        <f>VLOOKUP('Student Report'!N30,'Final Marks'!$L$20:$M$26,2)</f>
        <v>Fail</v>
      </c>
    </row>
    <row r="31" spans="1:5" x14ac:dyDescent="0.25">
      <c r="A31" t="str">
        <f>IFERROR(VLOOKUP('Final Marks'!I31,Grades,2),"")</f>
        <v>F</v>
      </c>
      <c r="B31" t="str">
        <f>VLOOKUP('Student Report'!N31,'Final Marks'!$L$20:$M$26,2)</f>
        <v>F</v>
      </c>
    </row>
    <row r="32" spans="1:5" x14ac:dyDescent="0.25">
      <c r="A32" t="str">
        <f>IFERROR(VLOOKUP('Final Marks'!I32,Grades,2),"")</f>
        <v>Fail</v>
      </c>
      <c r="B32" t="str">
        <f>VLOOKUP('Student Report'!N32,'Final Marks'!$L$20:$M$26,2)</f>
        <v>Fail</v>
      </c>
    </row>
    <row r="33" spans="1:2" x14ac:dyDescent="0.25">
      <c r="A33" t="str">
        <f>IFERROR(VLOOKUP('Final Marks'!I33,Grades,2),"")</f>
        <v>B</v>
      </c>
      <c r="B33" t="str">
        <f>VLOOKUP('Student Report'!N33,'Final Marks'!$L$20:$M$26,2)</f>
        <v>B</v>
      </c>
    </row>
    <row r="34" spans="1:2" x14ac:dyDescent="0.25">
      <c r="A34" t="str">
        <f>IFERROR(VLOOKUP('Final Marks'!I34,Grades,2),"")</f>
        <v>B</v>
      </c>
      <c r="B34" t="str">
        <f>VLOOKUP('Student Report'!N34,'Final Marks'!$L$20:$M$26,2)</f>
        <v>B</v>
      </c>
    </row>
    <row r="35" spans="1:2" x14ac:dyDescent="0.25">
      <c r="A35" t="str">
        <f>IFERROR(VLOOKUP('Final Marks'!I35,Grades,2),"")</f>
        <v>C</v>
      </c>
      <c r="B35" t="str">
        <f>VLOOKUP('Student Report'!N35,'Final Marks'!$L$20:$M$26,2)</f>
        <v>C</v>
      </c>
    </row>
    <row r="36" spans="1:2" x14ac:dyDescent="0.25">
      <c r="A36" t="str">
        <f>IFERROR(VLOOKUP('Final Marks'!I36,Grades,2),"")</f>
        <v>E</v>
      </c>
      <c r="B36" t="str">
        <f>VLOOKUP('Student Report'!N36,'Final Marks'!$L$20:$M$26,2)</f>
        <v>E</v>
      </c>
    </row>
    <row r="37" spans="1:2" x14ac:dyDescent="0.25">
      <c r="A37" t="str">
        <f>IFERROR(VLOOKUP('Final Marks'!I37,Grades,2),"")</f>
        <v>Fail</v>
      </c>
      <c r="B37" t="str">
        <f>VLOOKUP('Student Report'!N37,'Final Marks'!$L$20:$M$26,2)</f>
        <v>Fail</v>
      </c>
    </row>
    <row r="38" spans="1:2" x14ac:dyDescent="0.25">
      <c r="A38" t="str">
        <f>IFERROR(VLOOKUP('Final Marks'!I38,Grades,2),"")</f>
        <v>Fail</v>
      </c>
      <c r="B38" t="str">
        <f>VLOOKUP('Student Report'!N38,'Final Marks'!$L$20:$M$26,2)</f>
        <v>Fail</v>
      </c>
    </row>
    <row r="39" spans="1:2" x14ac:dyDescent="0.25">
      <c r="A39" t="str">
        <f>IFERROR(VLOOKUP('Final Marks'!I39,Grades,2),"")</f>
        <v>C</v>
      </c>
      <c r="B39" t="str">
        <f>VLOOKUP('Student Report'!N39,'Final Marks'!$L$20:$M$26,2)</f>
        <v>C</v>
      </c>
    </row>
    <row r="40" spans="1:2" x14ac:dyDescent="0.25">
      <c r="A40" t="str">
        <f>IFERROR(VLOOKUP('Final Marks'!I40,Grades,2),"")</f>
        <v>B</v>
      </c>
      <c r="B40" t="str">
        <f>VLOOKUP('Student Report'!N40,'Final Marks'!$L$20:$M$26,2)</f>
        <v>B</v>
      </c>
    </row>
    <row r="41" spans="1:2" x14ac:dyDescent="0.25">
      <c r="A41" t="str">
        <f>IFERROR(VLOOKUP('Final Marks'!I41,Grades,2),"")</f>
        <v>D</v>
      </c>
      <c r="B41" t="str">
        <f>VLOOKUP('Student Report'!N41,'Final Marks'!$L$20:$M$26,2)</f>
        <v>D</v>
      </c>
    </row>
    <row r="42" spans="1:2" x14ac:dyDescent="0.25">
      <c r="A42" t="str">
        <f>IFERROR(VLOOKUP('Final Marks'!I42,Grades,2),"")</f>
        <v>A</v>
      </c>
      <c r="B42" t="str">
        <f>VLOOKUP('Student Report'!N42,'Final Marks'!$L$20:$M$26,2)</f>
        <v>A</v>
      </c>
    </row>
    <row r="43" spans="1:2" x14ac:dyDescent="0.25">
      <c r="A43" t="str">
        <f>IFERROR(VLOOKUP('Final Marks'!I43,Grades,2),"")</f>
        <v>F</v>
      </c>
      <c r="B43" t="str">
        <f>VLOOKUP('Student Report'!N43,'Final Marks'!$L$20:$M$26,2)</f>
        <v>F</v>
      </c>
    </row>
    <row r="44" spans="1:2" x14ac:dyDescent="0.25">
      <c r="A44" t="str">
        <f>IFERROR(VLOOKUP('Final Marks'!I44,Grades,2),"")</f>
        <v>B</v>
      </c>
      <c r="B44" t="str">
        <f>VLOOKUP('Student Report'!N44,'Final Marks'!$L$20:$M$26,2)</f>
        <v>B</v>
      </c>
    </row>
    <row r="45" spans="1:2" x14ac:dyDescent="0.25">
      <c r="A45" t="str">
        <f>IFERROR(VLOOKUP('Final Marks'!I45,Grades,2),"")</f>
        <v>B</v>
      </c>
      <c r="B45" t="str">
        <f>VLOOKUP('Student Report'!N45,'Final Marks'!$L$20:$M$26,2)</f>
        <v>B</v>
      </c>
    </row>
    <row r="46" spans="1:2" x14ac:dyDescent="0.25">
      <c r="A46" t="str">
        <f>IFERROR(VLOOKUP('Final Marks'!I46,Grades,2),"")</f>
        <v>Fail</v>
      </c>
      <c r="B46" t="str">
        <f>VLOOKUP('Student Report'!N46,'Final Marks'!$L$20:$M$26,2)</f>
        <v>Fail</v>
      </c>
    </row>
    <row r="47" spans="1:2" x14ac:dyDescent="0.25">
      <c r="A47" t="str">
        <f>IFERROR(VLOOKUP('Final Marks'!I47,Grades,2),"")</f>
        <v>C</v>
      </c>
      <c r="B47" t="str">
        <f>VLOOKUP('Student Report'!N47,'Final Marks'!$L$20:$M$26,2)</f>
        <v>C</v>
      </c>
    </row>
    <row r="48" spans="1:2" x14ac:dyDescent="0.25">
      <c r="A48" t="str">
        <f>IFERROR(VLOOKUP('Final Marks'!I48,Grades,2),"")</f>
        <v>D</v>
      </c>
      <c r="B48" t="str">
        <f>VLOOKUP('Student Report'!N48,'Final Marks'!$L$20:$M$26,2)</f>
        <v>D</v>
      </c>
    </row>
    <row r="49" spans="1:2" x14ac:dyDescent="0.25">
      <c r="A49" t="str">
        <f>IFERROR(VLOOKUP('Final Marks'!I49,Grades,2),"")</f>
        <v>F</v>
      </c>
      <c r="B49" t="str">
        <f>VLOOKUP('Student Report'!N49,'Final Marks'!$L$20:$M$26,2)</f>
        <v>F</v>
      </c>
    </row>
    <row r="50" spans="1:2" x14ac:dyDescent="0.25">
      <c r="A50" t="str">
        <f>IFERROR(VLOOKUP('Final Marks'!I50,Grades,2),"")</f>
        <v>D</v>
      </c>
      <c r="B50" t="str">
        <f>VLOOKUP('Student Report'!N50,'Final Marks'!$L$20:$M$26,2)</f>
        <v>D</v>
      </c>
    </row>
    <row r="51" spans="1:2" x14ac:dyDescent="0.25">
      <c r="A51" t="str">
        <f>IFERROR(VLOOKUP('Final Marks'!I51,Grades,2),"")</f>
        <v>D</v>
      </c>
      <c r="B51" t="str">
        <f>VLOOKUP('Student Report'!N51,'Final Marks'!$L$20:$M$26,2)</f>
        <v>D</v>
      </c>
    </row>
    <row r="52" spans="1:2" x14ac:dyDescent="0.25">
      <c r="A52" t="str">
        <f>IFERROR(VLOOKUP('Final Marks'!I52,Grades,2),"")</f>
        <v>D</v>
      </c>
      <c r="B52" t="str">
        <f>VLOOKUP('Student Report'!N52,'Final Marks'!$L$20:$M$26,2)</f>
        <v>D</v>
      </c>
    </row>
    <row r="53" spans="1:2" x14ac:dyDescent="0.25">
      <c r="A53" t="str">
        <f>IFERROR(VLOOKUP('Final Marks'!I53,Grades,2),"")</f>
        <v>E</v>
      </c>
      <c r="B53" t="str">
        <f>VLOOKUP('Student Report'!N53,'Final Marks'!$L$20:$M$26,2)</f>
        <v>E</v>
      </c>
    </row>
    <row r="54" spans="1:2" x14ac:dyDescent="0.25">
      <c r="A54" t="str">
        <f>IFERROR(VLOOKUP('Final Marks'!I54,Grades,2),"")</f>
        <v>F</v>
      </c>
      <c r="B54" t="str">
        <f>VLOOKUP('Student Report'!N54,'Final Marks'!$L$20:$M$26,2)</f>
        <v>F</v>
      </c>
    </row>
    <row r="55" spans="1:2" x14ac:dyDescent="0.25">
      <c r="A55" t="str">
        <f>IFERROR(VLOOKUP('Final Marks'!I55,Grades,2),"")</f>
        <v>C</v>
      </c>
      <c r="B55" t="str">
        <f>VLOOKUP('Student Report'!N55,'Final Marks'!$L$20:$M$26,2)</f>
        <v>C</v>
      </c>
    </row>
    <row r="56" spans="1:2" x14ac:dyDescent="0.25">
      <c r="A56" t="str">
        <f>IFERROR(VLOOKUP('Final Marks'!I56,Grades,2),"")</f>
        <v>F</v>
      </c>
      <c r="B56" t="str">
        <f>VLOOKUP('Student Report'!N56,'Final Marks'!$L$20:$M$26,2)</f>
        <v>F</v>
      </c>
    </row>
    <row r="57" spans="1:2" x14ac:dyDescent="0.25">
      <c r="A57" t="str">
        <f>IFERROR(VLOOKUP('Final Marks'!I57,Grades,2),"")</f>
        <v>E</v>
      </c>
      <c r="B57" t="str">
        <f>VLOOKUP('Student Report'!N57,'Final Marks'!$L$20:$M$26,2)</f>
        <v>E</v>
      </c>
    </row>
    <row r="58" spans="1:2" x14ac:dyDescent="0.25">
      <c r="A58" t="str">
        <f>IFERROR(VLOOKUP('Final Marks'!I58,Grades,2),"")</f>
        <v>A</v>
      </c>
      <c r="B58" t="str">
        <f>VLOOKUP('Student Report'!N58,'Final Marks'!$L$20:$M$26,2)</f>
        <v>A</v>
      </c>
    </row>
    <row r="59" spans="1:2" x14ac:dyDescent="0.25">
      <c r="A59" t="str">
        <f>IFERROR(VLOOKUP('Final Marks'!I59,Grades,2),"")</f>
        <v>B</v>
      </c>
      <c r="B59" t="str">
        <f>VLOOKUP('Student Report'!N59,'Final Marks'!$L$20:$M$26,2)</f>
        <v>B</v>
      </c>
    </row>
    <row r="60" spans="1:2" x14ac:dyDescent="0.25">
      <c r="A60" t="str">
        <f>IFERROR(VLOOKUP('Final Marks'!I60,Grades,2),"")</f>
        <v>F</v>
      </c>
      <c r="B60" t="str">
        <f>VLOOKUP('Student Report'!N60,'Final Marks'!$L$20:$M$26,2)</f>
        <v>F</v>
      </c>
    </row>
    <row r="61" spans="1:2" x14ac:dyDescent="0.25">
      <c r="A61" t="str">
        <f>IFERROR(VLOOKUP('Final Marks'!I61,Grades,2),"")</f>
        <v>F</v>
      </c>
      <c r="B61" t="str">
        <f>VLOOKUP('Student Report'!N61,'Final Marks'!$L$20:$M$26,2)</f>
        <v>F</v>
      </c>
    </row>
    <row r="62" spans="1:2" x14ac:dyDescent="0.25">
      <c r="A62" t="str">
        <f>IFERROR(VLOOKUP('Final Marks'!I62,Grades,2),"")</f>
        <v>C</v>
      </c>
      <c r="B62" t="str">
        <f>VLOOKUP('Student Report'!N62,'Final Marks'!$L$20:$M$26,2)</f>
        <v>C</v>
      </c>
    </row>
    <row r="63" spans="1:2" x14ac:dyDescent="0.25">
      <c r="A63" t="str">
        <f>IFERROR(VLOOKUP('Final Marks'!I63,Grades,2),"")</f>
        <v>Fail</v>
      </c>
      <c r="B63" t="str">
        <f>VLOOKUP('Student Report'!N63,'Final Marks'!$L$20:$M$26,2)</f>
        <v>Fail</v>
      </c>
    </row>
    <row r="64" spans="1:2" x14ac:dyDescent="0.25">
      <c r="A64" t="str">
        <f>IFERROR(VLOOKUP('Final Marks'!I64,Grades,2),"")</f>
        <v>E</v>
      </c>
      <c r="B64" t="str">
        <f>VLOOKUP('Student Report'!N64,'Final Marks'!$L$20:$M$26,2)</f>
        <v>E</v>
      </c>
    </row>
    <row r="65" spans="1:2" x14ac:dyDescent="0.25">
      <c r="A65" t="str">
        <f>IFERROR(VLOOKUP('Final Marks'!I65,Grades,2),"")</f>
        <v>F</v>
      </c>
      <c r="B65" t="str">
        <f>VLOOKUP('Student Report'!N65,'Final Marks'!$L$20:$M$26,2)</f>
        <v>F</v>
      </c>
    </row>
    <row r="66" spans="1:2" x14ac:dyDescent="0.25">
      <c r="A66" t="str">
        <f>IFERROR(VLOOKUP('Final Marks'!I66,Grades,2),"")</f>
        <v>E</v>
      </c>
      <c r="B66" t="str">
        <f>VLOOKUP('Student Report'!N66,'Final Marks'!$L$20:$M$26,2)</f>
        <v>E</v>
      </c>
    </row>
    <row r="67" spans="1:2" x14ac:dyDescent="0.25">
      <c r="A67" t="str">
        <f>IFERROR(VLOOKUP('Final Marks'!I67,Grades,2),"")</f>
        <v>B</v>
      </c>
      <c r="B67" t="str">
        <f>VLOOKUP('Student Report'!N67,'Final Marks'!$L$20:$M$26,2)</f>
        <v>B</v>
      </c>
    </row>
    <row r="68" spans="1:2" x14ac:dyDescent="0.25">
      <c r="A68" t="str">
        <f>IFERROR(VLOOKUP('Final Marks'!I68,Grades,2),"")</f>
        <v>D</v>
      </c>
      <c r="B68" t="str">
        <f>VLOOKUP('Student Report'!N68,'Final Marks'!$L$20:$M$26,2)</f>
        <v>D</v>
      </c>
    </row>
    <row r="69" spans="1:2" x14ac:dyDescent="0.25">
      <c r="A69" t="str">
        <f>IFERROR(VLOOKUP('Final Marks'!I69,Grades,2),"")</f>
        <v>A</v>
      </c>
      <c r="B69" t="str">
        <f>VLOOKUP('Student Report'!N69,'Final Marks'!$L$20:$M$26,2)</f>
        <v>A</v>
      </c>
    </row>
    <row r="70" spans="1:2" x14ac:dyDescent="0.25">
      <c r="A70" t="str">
        <f>IFERROR(VLOOKUP('Final Marks'!I70,Grades,2),"")</f>
        <v>F</v>
      </c>
      <c r="B70" t="str">
        <f>VLOOKUP('Student Report'!N70,'Final Marks'!$L$20:$M$26,2)</f>
        <v>F</v>
      </c>
    </row>
    <row r="71" spans="1:2" x14ac:dyDescent="0.25">
      <c r="A71" t="str">
        <f>IFERROR(VLOOKUP('Final Marks'!I71,Grades,2),"")</f>
        <v>B</v>
      </c>
      <c r="B71" t="str">
        <f>VLOOKUP('Student Report'!N71,'Final Marks'!$L$20:$M$26,2)</f>
        <v>B</v>
      </c>
    </row>
    <row r="72" spans="1:2" x14ac:dyDescent="0.25">
      <c r="A72" t="str">
        <f>IFERROR(VLOOKUP('Final Marks'!I72,Grades,2),"")</f>
        <v>Fail</v>
      </c>
      <c r="B72" t="str">
        <f>VLOOKUP('Student Report'!N72,'Final Marks'!$L$20:$M$26,2)</f>
        <v>Fail</v>
      </c>
    </row>
    <row r="73" spans="1:2" x14ac:dyDescent="0.25">
      <c r="A73" t="str">
        <f>IFERROR(VLOOKUP('Final Marks'!I73,Grades,2),"")</f>
        <v>Fail</v>
      </c>
      <c r="B73" t="str">
        <f>VLOOKUP('Student Report'!N73,'Final Marks'!$L$20:$M$26,2)</f>
        <v>Fail</v>
      </c>
    </row>
    <row r="74" spans="1:2" x14ac:dyDescent="0.25">
      <c r="A74" t="str">
        <f>IFERROR(VLOOKUP('Final Marks'!I74,Grades,2),"")</f>
        <v>E</v>
      </c>
      <c r="B74" t="str">
        <f>VLOOKUP('Student Report'!N74,'Final Marks'!$L$20:$M$26,2)</f>
        <v>E</v>
      </c>
    </row>
    <row r="75" spans="1:2" x14ac:dyDescent="0.25">
      <c r="A75" t="str">
        <f>IFERROR(VLOOKUP('Final Marks'!I75,Grades,2),"")</f>
        <v>B</v>
      </c>
      <c r="B75" t="str">
        <f>VLOOKUP('Student Report'!N75,'Final Marks'!$L$20:$M$26,2)</f>
        <v>B</v>
      </c>
    </row>
    <row r="76" spans="1:2" x14ac:dyDescent="0.25">
      <c r="A76" t="str">
        <f>IFERROR(VLOOKUP('Final Marks'!I76,Grades,2),"")</f>
        <v>C</v>
      </c>
      <c r="B76" t="str">
        <f>VLOOKUP('Student Report'!N76,'Final Marks'!$L$20:$M$26,2)</f>
        <v>C</v>
      </c>
    </row>
    <row r="77" spans="1:2" x14ac:dyDescent="0.25">
      <c r="A77" t="str">
        <f>IFERROR(VLOOKUP('Final Marks'!I77,Grades,2),"")</f>
        <v>A</v>
      </c>
      <c r="B77" t="str">
        <f>VLOOKUP('Student Report'!N77,'Final Marks'!$L$20:$M$26,2)</f>
        <v>A</v>
      </c>
    </row>
    <row r="78" spans="1:2" x14ac:dyDescent="0.25">
      <c r="A78" t="str">
        <f>IFERROR(VLOOKUP('Final Marks'!I78,Grades,2),"")</f>
        <v>E</v>
      </c>
      <c r="B78" t="str">
        <f>VLOOKUP('Student Report'!N78,'Final Marks'!$L$20:$M$26,2)</f>
        <v>E</v>
      </c>
    </row>
    <row r="79" spans="1:2" x14ac:dyDescent="0.25">
      <c r="A79" t="str">
        <f>IFERROR(VLOOKUP('Final Marks'!I79,Grades,2),"")</f>
        <v>C</v>
      </c>
      <c r="B79" t="str">
        <f>VLOOKUP('Student Report'!N79,'Final Marks'!$L$20:$M$26,2)</f>
        <v>C</v>
      </c>
    </row>
    <row r="80" spans="1:2" x14ac:dyDescent="0.25">
      <c r="A80" t="str">
        <f>IFERROR(VLOOKUP('Final Marks'!I80,Grades,2),"")</f>
        <v>A</v>
      </c>
      <c r="B80" t="str">
        <f>VLOOKUP('Student Report'!N80,'Final Marks'!$L$20:$M$26,2)</f>
        <v>A</v>
      </c>
    </row>
    <row r="81" spans="1:2" x14ac:dyDescent="0.25">
      <c r="A81" t="str">
        <f>IFERROR(VLOOKUP('Final Marks'!I81,Grades,2),"")</f>
        <v>E</v>
      </c>
      <c r="B81" t="str">
        <f>VLOOKUP('Student Report'!N81,'Final Marks'!$L$20:$M$26,2)</f>
        <v>E</v>
      </c>
    </row>
    <row r="82" spans="1:2" x14ac:dyDescent="0.25">
      <c r="A82" t="str">
        <f>IFERROR(VLOOKUP('Final Marks'!I82,Grades,2),"")</f>
        <v>C</v>
      </c>
      <c r="B82" t="str">
        <f>VLOOKUP('Student Report'!N82,'Final Marks'!$L$20:$M$26,2)</f>
        <v>C</v>
      </c>
    </row>
    <row r="83" spans="1:2" x14ac:dyDescent="0.25">
      <c r="A83" t="str">
        <f>IFERROR(VLOOKUP('Final Marks'!I83,Grades,2),"")</f>
        <v>B</v>
      </c>
      <c r="B83" t="str">
        <f>VLOOKUP('Student Report'!N83,'Final Marks'!$L$20:$M$26,2)</f>
        <v>B</v>
      </c>
    </row>
    <row r="84" spans="1:2" x14ac:dyDescent="0.25">
      <c r="A84" t="str">
        <f>IFERROR(VLOOKUP('Final Marks'!I84,Grades,2),"")</f>
        <v>D</v>
      </c>
      <c r="B84" t="str">
        <f>VLOOKUP('Student Report'!N84,'Final Marks'!$L$20:$M$26,2)</f>
        <v>D</v>
      </c>
    </row>
    <row r="85" spans="1:2" x14ac:dyDescent="0.25">
      <c r="A85" t="str">
        <f>IFERROR(VLOOKUP('Final Marks'!I85,Grades,2),"")</f>
        <v>E</v>
      </c>
      <c r="B85" t="str">
        <f>VLOOKUP('Student Report'!N85,'Final Marks'!$L$20:$M$26,2)</f>
        <v>E</v>
      </c>
    </row>
    <row r="86" spans="1:2" x14ac:dyDescent="0.25">
      <c r="A86" t="str">
        <f>IFERROR(VLOOKUP('Final Marks'!I86,Grades,2),"")</f>
        <v>F</v>
      </c>
      <c r="B86" t="str">
        <f>VLOOKUP('Student Report'!N86,'Final Marks'!$L$20:$M$26,2)</f>
        <v>F</v>
      </c>
    </row>
    <row r="87" spans="1:2" x14ac:dyDescent="0.25">
      <c r="A87" t="str">
        <f>IFERROR(VLOOKUP('Final Marks'!I87,Grades,2),"")</f>
        <v>A</v>
      </c>
      <c r="B87" t="str">
        <f>VLOOKUP('Student Report'!N87,'Final Marks'!$L$20:$M$26,2)</f>
        <v>A</v>
      </c>
    </row>
    <row r="88" spans="1:2" x14ac:dyDescent="0.25">
      <c r="A88" t="str">
        <f>IFERROR(VLOOKUP('Final Marks'!I88,Grades,2),"")</f>
        <v>A</v>
      </c>
      <c r="B88" t="str">
        <f>VLOOKUP('Student Report'!N88,'Final Marks'!$L$20:$M$26,2)</f>
        <v>A</v>
      </c>
    </row>
    <row r="89" spans="1:2" x14ac:dyDescent="0.25">
      <c r="A89" t="str">
        <f>IFERROR(VLOOKUP('Final Marks'!I89,Grades,2),"")</f>
        <v>C</v>
      </c>
      <c r="B89" t="str">
        <f>VLOOKUP('Student Report'!N89,'Final Marks'!$L$20:$M$26,2)</f>
        <v>C</v>
      </c>
    </row>
    <row r="90" spans="1:2" x14ac:dyDescent="0.25">
      <c r="A90" t="str">
        <f>IFERROR(VLOOKUP('Final Marks'!I90,Grades,2),"")</f>
        <v>A</v>
      </c>
      <c r="B90" t="str">
        <f>VLOOKUP('Student Report'!N90,'Final Marks'!$L$20:$M$26,2)</f>
        <v>A</v>
      </c>
    </row>
    <row r="91" spans="1:2" x14ac:dyDescent="0.25">
      <c r="A91" t="str">
        <f>IFERROR(VLOOKUP('Final Marks'!I91,Grades,2),"")</f>
        <v>C</v>
      </c>
      <c r="B91" t="str">
        <f>VLOOKUP('Student Report'!N91,'Final Marks'!$L$20:$M$26,2)</f>
        <v>C</v>
      </c>
    </row>
    <row r="92" spans="1:2" x14ac:dyDescent="0.25">
      <c r="A92" t="str">
        <f>IFERROR(VLOOKUP('Final Marks'!I92,Grades,2),"")</f>
        <v>C</v>
      </c>
      <c r="B92" t="str">
        <f>VLOOKUP('Student Report'!N92,'Final Marks'!$L$20:$M$26,2)</f>
        <v>C</v>
      </c>
    </row>
    <row r="93" spans="1:2" x14ac:dyDescent="0.25">
      <c r="A93" t="str">
        <f>IFERROR(VLOOKUP('Final Marks'!I93,Grades,2),"")</f>
        <v>E</v>
      </c>
      <c r="B93" t="str">
        <f>VLOOKUP('Student Report'!N93,'Final Marks'!$L$20:$M$26,2)</f>
        <v>E</v>
      </c>
    </row>
    <row r="94" spans="1:2" x14ac:dyDescent="0.25">
      <c r="A94" t="str">
        <f>IFERROR(VLOOKUP('Final Marks'!I94,Grades,2),"")</f>
        <v>C</v>
      </c>
      <c r="B94" t="str">
        <f>VLOOKUP('Student Report'!N94,'Final Marks'!$L$20:$M$26,2)</f>
        <v>C</v>
      </c>
    </row>
    <row r="95" spans="1:2" x14ac:dyDescent="0.25">
      <c r="A95" t="str">
        <f>IFERROR(VLOOKUP('Final Marks'!I95,Grades,2),"")</f>
        <v>B</v>
      </c>
      <c r="B95" t="str">
        <f>VLOOKUP('Student Report'!N95,'Final Marks'!$L$20:$M$26,2)</f>
        <v>B</v>
      </c>
    </row>
    <row r="96" spans="1:2" x14ac:dyDescent="0.25">
      <c r="A96" t="str">
        <f>IFERROR(VLOOKUP('Final Marks'!I96,Grades,2),"")</f>
        <v>A</v>
      </c>
      <c r="B96" t="str">
        <f>VLOOKUP('Student Report'!N96,'Final Marks'!$L$20:$M$26,2)</f>
        <v>A</v>
      </c>
    </row>
    <row r="97" spans="1:2" x14ac:dyDescent="0.25">
      <c r="A97" t="str">
        <f>IFERROR(VLOOKUP('Final Marks'!I97,Grades,2),"")</f>
        <v>Fail</v>
      </c>
      <c r="B97" t="str">
        <f>VLOOKUP('Student Report'!N97,'Final Marks'!$L$20:$M$26,2)</f>
        <v>Fail</v>
      </c>
    </row>
    <row r="98" spans="1:2" x14ac:dyDescent="0.25">
      <c r="A98" t="str">
        <f>IFERROR(VLOOKUP('Final Marks'!I98,Grades,2),"")</f>
        <v>A</v>
      </c>
      <c r="B98" t="str">
        <f>VLOOKUP('Student Report'!N98,'Final Marks'!$L$20:$M$26,2)</f>
        <v>A</v>
      </c>
    </row>
    <row r="99" spans="1:2" x14ac:dyDescent="0.25">
      <c r="A99" t="str">
        <f>IFERROR(VLOOKUP('Final Marks'!I99,Grades,2),"")</f>
        <v>C</v>
      </c>
      <c r="B99" t="str">
        <f>VLOOKUP('Student Report'!N99,'Final Marks'!$L$20:$M$26,2)</f>
        <v>C</v>
      </c>
    </row>
    <row r="100" spans="1:2" x14ac:dyDescent="0.25">
      <c r="A100" t="str">
        <f>IFERROR(VLOOKUP('Final Marks'!I100,Grades,2),"")</f>
        <v>C</v>
      </c>
      <c r="B100" t="str">
        <f>VLOOKUP('Student Report'!N100,'Final Marks'!$L$20:$M$26,2)</f>
        <v>C</v>
      </c>
    </row>
    <row r="101" spans="1:2" x14ac:dyDescent="0.25">
      <c r="A101" t="str">
        <f>IFERROR(VLOOKUP('Final Marks'!I101,Grades,2),"")</f>
        <v>F</v>
      </c>
      <c r="B101" t="str">
        <f>VLOOKUP('Student Report'!N101,'Final Marks'!$L$20:$M$26,2)</f>
        <v>F</v>
      </c>
    </row>
    <row r="102" spans="1:2" x14ac:dyDescent="0.25">
      <c r="A102" t="str">
        <f>IFERROR(VLOOKUP('Final Marks'!I102,Grades,2),"")</f>
        <v>D</v>
      </c>
      <c r="B102" t="str">
        <f>VLOOKUP('Student Report'!N102,'Final Marks'!$L$20:$M$26,2)</f>
        <v>D</v>
      </c>
    </row>
    <row r="103" spans="1:2" x14ac:dyDescent="0.25">
      <c r="A103" t="str">
        <f>IFERROR(VLOOKUP('Final Marks'!I103,Grades,2),"")</f>
        <v>B</v>
      </c>
      <c r="B103" t="str">
        <f>VLOOKUP('Student Report'!N103,'Final Marks'!$L$20:$M$26,2)</f>
        <v>B</v>
      </c>
    </row>
    <row r="104" spans="1:2" x14ac:dyDescent="0.25">
      <c r="A104" t="str">
        <f>IFERROR(VLOOKUP('Final Marks'!I104,Grades,2),"")</f>
        <v>C</v>
      </c>
      <c r="B104" t="str">
        <f>VLOOKUP('Student Report'!N104,'Final Marks'!$L$20:$M$26,2)</f>
        <v>C</v>
      </c>
    </row>
    <row r="105" spans="1:2" x14ac:dyDescent="0.25">
      <c r="A105" t="str">
        <f>IFERROR(VLOOKUP('Final Marks'!I105,Grades,2),"")</f>
        <v>B</v>
      </c>
      <c r="B105" t="str">
        <f>VLOOKUP('Student Report'!N105,'Final Marks'!$L$20:$M$26,2)</f>
        <v>B</v>
      </c>
    </row>
    <row r="106" spans="1:2" x14ac:dyDescent="0.25">
      <c r="A106" t="str">
        <f>IFERROR(VLOOKUP('Final Marks'!I106,Grades,2),"")</f>
        <v>E</v>
      </c>
      <c r="B106" t="str">
        <f>VLOOKUP('Student Report'!N106,'Final Marks'!$L$20:$M$26,2)</f>
        <v>E</v>
      </c>
    </row>
    <row r="107" spans="1:2" x14ac:dyDescent="0.25">
      <c r="A107" t="str">
        <f>IFERROR(VLOOKUP('Final Marks'!I107,Grades,2),"")</f>
        <v>B</v>
      </c>
      <c r="B107" t="str">
        <f>VLOOKUP('Student Report'!N107,'Final Marks'!$L$20:$M$26,2)</f>
        <v>B</v>
      </c>
    </row>
    <row r="108" spans="1:2" x14ac:dyDescent="0.25">
      <c r="A108" t="str">
        <f>IFERROR(VLOOKUP('Final Marks'!I108,Grades,2),"")</f>
        <v>A</v>
      </c>
      <c r="B108" t="str">
        <f>VLOOKUP('Student Report'!N108,'Final Marks'!$L$20:$M$26,2)</f>
        <v>A</v>
      </c>
    </row>
    <row r="109" spans="1:2" x14ac:dyDescent="0.25">
      <c r="A109" t="str">
        <f>IFERROR(VLOOKUP('Final Marks'!I109,Grades,2),"")</f>
        <v>D</v>
      </c>
      <c r="B109" t="str">
        <f>VLOOKUP('Student Report'!N109,'Final Marks'!$L$20:$M$26,2)</f>
        <v>D</v>
      </c>
    </row>
    <row r="110" spans="1:2" x14ac:dyDescent="0.25">
      <c r="A110" t="str">
        <f>IFERROR(VLOOKUP('Final Marks'!I110,Grades,2),"")</f>
        <v>D</v>
      </c>
      <c r="B110" t="str">
        <f>VLOOKUP('Student Report'!N110,'Final Marks'!$L$20:$M$26,2)</f>
        <v>D</v>
      </c>
    </row>
    <row r="111" spans="1:2" x14ac:dyDescent="0.25">
      <c r="A111" t="str">
        <f>IFERROR(VLOOKUP('Final Marks'!I111,Grades,2),"")</f>
        <v>Fail</v>
      </c>
      <c r="B111" t="str">
        <f>VLOOKUP('Student Report'!N111,'Final Marks'!$L$20:$M$26,2)</f>
        <v>Fail</v>
      </c>
    </row>
    <row r="112" spans="1:2" x14ac:dyDescent="0.25">
      <c r="A112" t="str">
        <f>IFERROR(VLOOKUP('Final Marks'!I112,Grades,2),"")</f>
        <v>Fail</v>
      </c>
      <c r="B112" t="str">
        <f>VLOOKUP('Student Report'!N112,'Final Marks'!$L$20:$M$26,2)</f>
        <v>Fail</v>
      </c>
    </row>
    <row r="113" spans="1:2" x14ac:dyDescent="0.25">
      <c r="A113" t="str">
        <f>IFERROR(VLOOKUP('Final Marks'!I113,Grades,2),"")</f>
        <v>E</v>
      </c>
      <c r="B113" t="str">
        <f>VLOOKUP('Student Report'!N113,'Final Marks'!$L$20:$M$26,2)</f>
        <v>E</v>
      </c>
    </row>
    <row r="114" spans="1:2" x14ac:dyDescent="0.25">
      <c r="A114" t="str">
        <f>IFERROR(VLOOKUP('Final Marks'!I114,Grades,2),"")</f>
        <v>C</v>
      </c>
      <c r="B114" t="str">
        <f>VLOOKUP('Student Report'!N114,'Final Marks'!$L$20:$M$26,2)</f>
        <v>C</v>
      </c>
    </row>
    <row r="115" spans="1:2" x14ac:dyDescent="0.25">
      <c r="A115" t="str">
        <f>IFERROR(VLOOKUP('Final Marks'!I115,Grades,2),"")</f>
        <v>E</v>
      </c>
      <c r="B115" t="str">
        <f>VLOOKUP('Student Report'!N115,'Final Marks'!$L$20:$M$26,2)</f>
        <v>E</v>
      </c>
    </row>
    <row r="116" spans="1:2" x14ac:dyDescent="0.25">
      <c r="A116" t="str">
        <f>IFERROR(VLOOKUP('Final Marks'!I116,Grades,2),"")</f>
        <v>A</v>
      </c>
      <c r="B116" t="str">
        <f>VLOOKUP('Student Report'!N116,'Final Marks'!$L$20:$M$26,2)</f>
        <v>A</v>
      </c>
    </row>
    <row r="117" spans="1:2" x14ac:dyDescent="0.25">
      <c r="A117" t="str">
        <f>IFERROR(VLOOKUP('Final Marks'!I117,Grades,2),"")</f>
        <v>C</v>
      </c>
      <c r="B117" t="str">
        <f>VLOOKUP('Student Report'!N117,'Final Marks'!$L$20:$M$26,2)</f>
        <v>C</v>
      </c>
    </row>
    <row r="118" spans="1:2" x14ac:dyDescent="0.25">
      <c r="A118" t="str">
        <f>IFERROR(VLOOKUP('Final Marks'!I118,Grades,2),"")</f>
        <v>F</v>
      </c>
      <c r="B118" t="str">
        <f>VLOOKUP('Student Report'!N118,'Final Marks'!$L$20:$M$26,2)</f>
        <v>F</v>
      </c>
    </row>
    <row r="119" spans="1:2" x14ac:dyDescent="0.25">
      <c r="A119" t="str">
        <f>IFERROR(VLOOKUP('Final Marks'!I119,Grades,2),"")</f>
        <v>E</v>
      </c>
      <c r="B119" t="str">
        <f>VLOOKUP('Student Report'!N119,'Final Marks'!$L$20:$M$26,2)</f>
        <v>E</v>
      </c>
    </row>
    <row r="120" spans="1:2" x14ac:dyDescent="0.25">
      <c r="A120" t="str">
        <f>IFERROR(VLOOKUP('Final Marks'!I120,Grades,2),"")</f>
        <v>D</v>
      </c>
      <c r="B120" t="str">
        <f>VLOOKUP('Student Report'!N120,'Final Marks'!$L$20:$M$26,2)</f>
        <v>D</v>
      </c>
    </row>
    <row r="121" spans="1:2" x14ac:dyDescent="0.25">
      <c r="A121" t="str">
        <f>IFERROR(VLOOKUP('Final Marks'!I121,Grades,2),"")</f>
        <v>A</v>
      </c>
      <c r="B121" t="str">
        <f>VLOOKUP('Student Report'!N121,'Final Marks'!$L$20:$M$26,2)</f>
        <v>A</v>
      </c>
    </row>
    <row r="122" spans="1:2" x14ac:dyDescent="0.25">
      <c r="A122" t="str">
        <f>IFERROR(VLOOKUP('Final Marks'!I122,Grades,2),"")</f>
        <v>F</v>
      </c>
      <c r="B122" t="str">
        <f>VLOOKUP('Student Report'!N122,'Final Marks'!$L$20:$M$26,2)</f>
        <v>F</v>
      </c>
    </row>
    <row r="123" spans="1:2" x14ac:dyDescent="0.25">
      <c r="A123" t="str">
        <f>IFERROR(VLOOKUP('Final Marks'!I123,Grades,2),"")</f>
        <v>Fail</v>
      </c>
      <c r="B123" t="str">
        <f>VLOOKUP('Student Report'!N123,'Final Marks'!$L$20:$M$26,2)</f>
        <v>Fail</v>
      </c>
    </row>
    <row r="124" spans="1:2" x14ac:dyDescent="0.25">
      <c r="A124" t="str">
        <f>IFERROR(VLOOKUP('Final Marks'!I124,Grades,2),"")</f>
        <v>B</v>
      </c>
      <c r="B124" t="str">
        <f>VLOOKUP('Student Report'!N124,'Final Marks'!$L$20:$M$26,2)</f>
        <v>B</v>
      </c>
    </row>
    <row r="125" spans="1:2" x14ac:dyDescent="0.25">
      <c r="A125" t="str">
        <f>IFERROR(VLOOKUP('Final Marks'!I125,Grades,2),"")</f>
        <v>C</v>
      </c>
      <c r="B125" t="str">
        <f>VLOOKUP('Student Report'!N125,'Final Marks'!$L$20:$M$26,2)</f>
        <v>C</v>
      </c>
    </row>
    <row r="126" spans="1:2" x14ac:dyDescent="0.25">
      <c r="A126" t="str">
        <f>IFERROR(VLOOKUP('Final Marks'!I126,Grades,2),"")</f>
        <v>F</v>
      </c>
      <c r="B126" t="str">
        <f>VLOOKUP('Student Report'!N126,'Final Marks'!$L$20:$M$26,2)</f>
        <v>F</v>
      </c>
    </row>
    <row r="127" spans="1:2" x14ac:dyDescent="0.25">
      <c r="A127" t="str">
        <f>IFERROR(VLOOKUP('Final Marks'!I127,Grades,2),"")</f>
        <v>A</v>
      </c>
      <c r="B127" t="str">
        <f>VLOOKUP('Student Report'!N127,'Final Marks'!$L$20:$M$26,2)</f>
        <v>A</v>
      </c>
    </row>
    <row r="128" spans="1:2" x14ac:dyDescent="0.25">
      <c r="A128" t="str">
        <f>IFERROR(VLOOKUP('Final Marks'!I128,Grades,2),"")</f>
        <v>F</v>
      </c>
      <c r="B128" t="str">
        <f>VLOOKUP('Student Report'!N128,'Final Marks'!$L$20:$M$26,2)</f>
        <v>F</v>
      </c>
    </row>
    <row r="129" spans="1:2" x14ac:dyDescent="0.25">
      <c r="A129" t="str">
        <f>IFERROR(VLOOKUP('Final Marks'!I129,Grades,2),"")</f>
        <v>Fail</v>
      </c>
      <c r="B129" t="str">
        <f>VLOOKUP('Student Report'!N129,'Final Marks'!$L$20:$M$26,2)</f>
        <v>Fail</v>
      </c>
    </row>
    <row r="130" spans="1:2" x14ac:dyDescent="0.25">
      <c r="A130" t="str">
        <f>IFERROR(VLOOKUP('Final Marks'!I130,Grades,2),"")</f>
        <v>E</v>
      </c>
      <c r="B130" t="str">
        <f>VLOOKUP('Student Report'!N130,'Final Marks'!$L$20:$M$26,2)</f>
        <v>E</v>
      </c>
    </row>
    <row r="131" spans="1:2" x14ac:dyDescent="0.25">
      <c r="A131" t="str">
        <f>IFERROR(VLOOKUP('Final Marks'!I131,Grades,2),"")</f>
        <v>F</v>
      </c>
      <c r="B131" t="str">
        <f>VLOOKUP('Student Report'!N131,'Final Marks'!$L$20:$M$26,2)</f>
        <v>F</v>
      </c>
    </row>
    <row r="132" spans="1:2" x14ac:dyDescent="0.25">
      <c r="A132" t="str">
        <f>IFERROR(VLOOKUP('Final Marks'!I132,Grades,2),"")</f>
        <v>D</v>
      </c>
      <c r="B132" t="str">
        <f>VLOOKUP('Student Report'!N132,'Final Marks'!$L$20:$M$26,2)</f>
        <v>D</v>
      </c>
    </row>
    <row r="133" spans="1:2" x14ac:dyDescent="0.25">
      <c r="A133" t="str">
        <f>IFERROR(VLOOKUP('Final Marks'!I133,Grades,2),"")</f>
        <v>A</v>
      </c>
      <c r="B133" t="str">
        <f>VLOOKUP('Student Report'!N133,'Final Marks'!$L$20:$M$26,2)</f>
        <v>A</v>
      </c>
    </row>
    <row r="134" spans="1:2" x14ac:dyDescent="0.25">
      <c r="A134" t="str">
        <f>IFERROR(VLOOKUP('Final Marks'!I134,Grades,2),"")</f>
        <v>A</v>
      </c>
      <c r="B134" t="str">
        <f>VLOOKUP('Student Report'!N134,'Final Marks'!$L$20:$M$26,2)</f>
        <v>A</v>
      </c>
    </row>
    <row r="135" spans="1:2" x14ac:dyDescent="0.25">
      <c r="A135" t="str">
        <f>IFERROR(VLOOKUP('Final Marks'!I135,Grades,2),"")</f>
        <v>A</v>
      </c>
      <c r="B135" t="str">
        <f>VLOOKUP('Student Report'!N135,'Final Marks'!$L$20:$M$26,2)</f>
        <v>A</v>
      </c>
    </row>
    <row r="136" spans="1:2" x14ac:dyDescent="0.25">
      <c r="A136" t="str">
        <f>IFERROR(VLOOKUP('Final Marks'!I136,Grades,2),"")</f>
        <v>D</v>
      </c>
      <c r="B136" t="str">
        <f>VLOOKUP('Student Report'!N136,'Final Marks'!$L$20:$M$26,2)</f>
        <v>D</v>
      </c>
    </row>
    <row r="137" spans="1:2" x14ac:dyDescent="0.25">
      <c r="A137" t="str">
        <f>IFERROR(VLOOKUP('Final Marks'!I137,Grades,2),"")</f>
        <v>A</v>
      </c>
      <c r="B137" t="str">
        <f>VLOOKUP('Student Report'!N137,'Final Marks'!$L$20:$M$26,2)</f>
        <v>A</v>
      </c>
    </row>
    <row r="138" spans="1:2" x14ac:dyDescent="0.25">
      <c r="A138" t="str">
        <f>IFERROR(VLOOKUP('Final Marks'!I138,Grades,2),"")</f>
        <v>B</v>
      </c>
      <c r="B138" t="str">
        <f>VLOOKUP('Student Report'!N138,'Final Marks'!$L$20:$M$26,2)</f>
        <v>B</v>
      </c>
    </row>
    <row r="139" spans="1:2" x14ac:dyDescent="0.25">
      <c r="A139" t="str">
        <f>IFERROR(VLOOKUP('Final Marks'!I139,Grades,2),"")</f>
        <v>B</v>
      </c>
      <c r="B139" t="str">
        <f>VLOOKUP('Student Report'!N139,'Final Marks'!$L$20:$M$26,2)</f>
        <v>B</v>
      </c>
    </row>
    <row r="140" spans="1:2" x14ac:dyDescent="0.25">
      <c r="A140" t="str">
        <f>IFERROR(VLOOKUP('Final Marks'!I140,Grades,2),"")</f>
        <v>C</v>
      </c>
      <c r="B140" t="str">
        <f>VLOOKUP('Student Report'!N140,'Final Marks'!$L$20:$M$26,2)</f>
        <v>C</v>
      </c>
    </row>
    <row r="141" spans="1:2" x14ac:dyDescent="0.25">
      <c r="A141" t="str">
        <f>IFERROR(VLOOKUP('Final Marks'!I141,Grades,2),"")</f>
        <v>C</v>
      </c>
      <c r="B141" t="str">
        <f>VLOOKUP('Student Report'!N141,'Final Marks'!$L$20:$M$26,2)</f>
        <v>C</v>
      </c>
    </row>
    <row r="142" spans="1:2" x14ac:dyDescent="0.25">
      <c r="A142" t="str">
        <f>IFERROR(VLOOKUP('Final Marks'!I142,Grades,2),"")</f>
        <v>Fail</v>
      </c>
      <c r="B142" t="str">
        <f>VLOOKUP('Student Report'!N142,'Final Marks'!$L$20:$M$26,2)</f>
        <v>Fail</v>
      </c>
    </row>
    <row r="143" spans="1:2" x14ac:dyDescent="0.25">
      <c r="A143" t="str">
        <f>IFERROR(VLOOKUP('Final Marks'!I143,Grades,2),"")</f>
        <v>E</v>
      </c>
      <c r="B143" t="str">
        <f>VLOOKUP('Student Report'!N143,'Final Marks'!$L$20:$M$26,2)</f>
        <v>E</v>
      </c>
    </row>
    <row r="144" spans="1:2" x14ac:dyDescent="0.25">
      <c r="A144" t="str">
        <f>IFERROR(VLOOKUP('Final Marks'!I144,Grades,2),"")</f>
        <v>A</v>
      </c>
      <c r="B144" t="str">
        <f>VLOOKUP('Student Report'!N144,'Final Marks'!$L$20:$M$26,2)</f>
        <v>A</v>
      </c>
    </row>
    <row r="145" spans="1:2" x14ac:dyDescent="0.25">
      <c r="A145" t="str">
        <f>IFERROR(VLOOKUP('Final Marks'!I145,Grades,2),"")</f>
        <v>A</v>
      </c>
      <c r="B145" t="str">
        <f>VLOOKUP('Student Report'!N145,'Final Marks'!$L$20:$M$26,2)</f>
        <v>A</v>
      </c>
    </row>
    <row r="146" spans="1:2" x14ac:dyDescent="0.25">
      <c r="A146" t="str">
        <f>IFERROR(VLOOKUP('Final Marks'!I146,Grades,2),"")</f>
        <v>D</v>
      </c>
      <c r="B146" t="str">
        <f>VLOOKUP('Student Report'!N146,'Final Marks'!$L$20:$M$26,2)</f>
        <v>D</v>
      </c>
    </row>
    <row r="147" spans="1:2" x14ac:dyDescent="0.25">
      <c r="A147" t="str">
        <f>IFERROR(VLOOKUP('Final Marks'!I147,Grades,2),"")</f>
        <v>E</v>
      </c>
      <c r="B147" t="str">
        <f>VLOOKUP('Student Report'!N147,'Final Marks'!$L$20:$M$26,2)</f>
        <v>E</v>
      </c>
    </row>
    <row r="148" spans="1:2" x14ac:dyDescent="0.25">
      <c r="A148" t="str">
        <f>IFERROR(VLOOKUP('Final Marks'!I148,Grades,2),"")</f>
        <v>C</v>
      </c>
      <c r="B148" t="str">
        <f>VLOOKUP('Student Report'!N148,'Final Marks'!$L$20:$M$26,2)</f>
        <v>C</v>
      </c>
    </row>
    <row r="149" spans="1:2" x14ac:dyDescent="0.25">
      <c r="A149" t="str">
        <f>IFERROR(VLOOKUP('Final Marks'!I149,Grades,2),"")</f>
        <v>B</v>
      </c>
      <c r="B149" t="str">
        <f>VLOOKUP('Student Report'!N149,'Final Marks'!$L$20:$M$26,2)</f>
        <v>B</v>
      </c>
    </row>
    <row r="150" spans="1:2" x14ac:dyDescent="0.25">
      <c r="A150" t="str">
        <f>IFERROR(VLOOKUP('Final Marks'!I150,Grades,2),"")</f>
        <v>D</v>
      </c>
      <c r="B150" t="str">
        <f>VLOOKUP('Student Report'!N150,'Final Marks'!$L$20:$M$26,2)</f>
        <v>D</v>
      </c>
    </row>
    <row r="151" spans="1:2" x14ac:dyDescent="0.25">
      <c r="A151" t="str">
        <f>IFERROR(VLOOKUP('Final Marks'!I151,Grades,2),"")</f>
        <v>A</v>
      </c>
      <c r="B151" t="str">
        <f>VLOOKUP('Student Report'!N151,'Final Marks'!$L$20:$M$26,2)</f>
        <v>A</v>
      </c>
    </row>
    <row r="152" spans="1:2" x14ac:dyDescent="0.25">
      <c r="A152" t="str">
        <f>IFERROR(VLOOKUP('Final Marks'!I152,Grades,2),"")</f>
        <v>D</v>
      </c>
      <c r="B152" t="str">
        <f>VLOOKUP('Student Report'!N152,'Final Marks'!$L$20:$M$26,2)</f>
        <v>D</v>
      </c>
    </row>
    <row r="153" spans="1:2" x14ac:dyDescent="0.25">
      <c r="A153" t="str">
        <f>IFERROR(VLOOKUP('Final Marks'!I153,Grades,2),"")</f>
        <v>E</v>
      </c>
      <c r="B153" t="str">
        <f>VLOOKUP('Student Report'!N153,'Final Marks'!$L$20:$M$26,2)</f>
        <v>E</v>
      </c>
    </row>
    <row r="154" spans="1:2" x14ac:dyDescent="0.25">
      <c r="A154" t="str">
        <f>IFERROR(VLOOKUP('Final Marks'!I154,Grades,2),"")</f>
        <v>B</v>
      </c>
      <c r="B154" t="str">
        <f>VLOOKUP('Student Report'!N154,'Final Marks'!$L$20:$M$26,2)</f>
        <v>B</v>
      </c>
    </row>
    <row r="155" spans="1:2" x14ac:dyDescent="0.25">
      <c r="A155" t="str">
        <f>IFERROR(VLOOKUP('Final Marks'!I155,Grades,2),"")</f>
        <v>F</v>
      </c>
      <c r="B155" t="str">
        <f>VLOOKUP('Student Report'!N155,'Final Marks'!$L$20:$M$26,2)</f>
        <v>F</v>
      </c>
    </row>
    <row r="156" spans="1:2" x14ac:dyDescent="0.25">
      <c r="A156" t="str">
        <f>IFERROR(VLOOKUP('Final Marks'!I156,Grades,2),"")</f>
        <v>F</v>
      </c>
      <c r="B156" t="str">
        <f>VLOOKUP('Student Report'!N156,'Final Marks'!$L$20:$M$26,2)</f>
        <v>F</v>
      </c>
    </row>
    <row r="157" spans="1:2" x14ac:dyDescent="0.25">
      <c r="A157" t="str">
        <f>IFERROR(VLOOKUP('Final Marks'!I157,Grades,2),"")</f>
        <v>C</v>
      </c>
      <c r="B157" t="str">
        <f>VLOOKUP('Student Report'!N157,'Final Marks'!$L$20:$M$26,2)</f>
        <v>C</v>
      </c>
    </row>
    <row r="158" spans="1:2" x14ac:dyDescent="0.25">
      <c r="A158" t="str">
        <f>IFERROR(VLOOKUP('Final Marks'!I158,Grades,2),"")</f>
        <v>B</v>
      </c>
      <c r="B158" t="str">
        <f>VLOOKUP('Student Report'!N158,'Final Marks'!$L$20:$M$26,2)</f>
        <v>B</v>
      </c>
    </row>
    <row r="159" spans="1:2" x14ac:dyDescent="0.25">
      <c r="A159" t="str">
        <f>IFERROR(VLOOKUP('Final Marks'!I159,Grades,2),"")</f>
        <v>C</v>
      </c>
      <c r="B159" t="str">
        <f>VLOOKUP('Student Report'!N159,'Final Marks'!$L$20:$M$26,2)</f>
        <v>C</v>
      </c>
    </row>
    <row r="160" spans="1:2" x14ac:dyDescent="0.25">
      <c r="A160" t="str">
        <f>IFERROR(VLOOKUP('Final Marks'!I160,Grades,2),"")</f>
        <v>E</v>
      </c>
      <c r="B160" t="str">
        <f>VLOOKUP('Student Report'!N160,'Final Marks'!$L$20:$M$26,2)</f>
        <v>E</v>
      </c>
    </row>
    <row r="161" spans="1:2" x14ac:dyDescent="0.25">
      <c r="A161" t="str">
        <f>IFERROR(VLOOKUP('Final Marks'!I161,Grades,2),"")</f>
        <v>A</v>
      </c>
      <c r="B161" t="str">
        <f>VLOOKUP('Student Report'!N161,'Final Marks'!$L$20:$M$26,2)</f>
        <v>A</v>
      </c>
    </row>
    <row r="162" spans="1:2" x14ac:dyDescent="0.25">
      <c r="A162" t="str">
        <f>IFERROR(VLOOKUP('Final Marks'!I162,Grades,2),"")</f>
        <v>Fail</v>
      </c>
      <c r="B162" t="str">
        <f>VLOOKUP('Student Report'!N162,'Final Marks'!$L$20:$M$26,2)</f>
        <v>Fail</v>
      </c>
    </row>
    <row r="163" spans="1:2" x14ac:dyDescent="0.25">
      <c r="A163" t="str">
        <f>IFERROR(VLOOKUP('Final Marks'!I163,Grades,2),"")</f>
        <v>A</v>
      </c>
      <c r="B163" t="str">
        <f>VLOOKUP('Student Report'!N163,'Final Marks'!$L$20:$M$26,2)</f>
        <v>A</v>
      </c>
    </row>
    <row r="164" spans="1:2" x14ac:dyDescent="0.25">
      <c r="A164" t="str">
        <f>IFERROR(VLOOKUP('Final Marks'!I164,Grades,2),"")</f>
        <v>Fail</v>
      </c>
      <c r="B164" t="str">
        <f>VLOOKUP('Student Report'!N164,'Final Marks'!$L$20:$M$26,2)</f>
        <v>Fail</v>
      </c>
    </row>
    <row r="165" spans="1:2" x14ac:dyDescent="0.25">
      <c r="A165" t="str">
        <f>IFERROR(VLOOKUP('Final Marks'!I165,Grades,2),"")</f>
        <v>E</v>
      </c>
      <c r="B165" t="str">
        <f>VLOOKUP('Student Report'!N165,'Final Marks'!$L$20:$M$26,2)</f>
        <v>E</v>
      </c>
    </row>
    <row r="166" spans="1:2" x14ac:dyDescent="0.25">
      <c r="A166" t="str">
        <f>IFERROR(VLOOKUP('Final Marks'!I166,Grades,2),"")</f>
        <v>C</v>
      </c>
      <c r="B166" t="str">
        <f>VLOOKUP('Student Report'!N166,'Final Marks'!$L$20:$M$26,2)</f>
        <v>C</v>
      </c>
    </row>
    <row r="167" spans="1:2" x14ac:dyDescent="0.25">
      <c r="A167" t="str">
        <f>IFERROR(VLOOKUP('Final Marks'!I167,Grades,2),"")</f>
        <v>A</v>
      </c>
      <c r="B167" t="str">
        <f>VLOOKUP('Student Report'!N167,'Final Marks'!$L$20:$M$26,2)</f>
        <v>A</v>
      </c>
    </row>
    <row r="168" spans="1:2" x14ac:dyDescent="0.25">
      <c r="A168" t="str">
        <f>IFERROR(VLOOKUP('Final Marks'!I168,Grades,2),"")</f>
        <v>B</v>
      </c>
      <c r="B168" t="str">
        <f>VLOOKUP('Student Report'!N168,'Final Marks'!$L$20:$M$26,2)</f>
        <v>B</v>
      </c>
    </row>
    <row r="169" spans="1:2" x14ac:dyDescent="0.25">
      <c r="A169" t="str">
        <f>IFERROR(VLOOKUP('Final Marks'!I169,Grades,2),"")</f>
        <v>E</v>
      </c>
      <c r="B169" t="str">
        <f>VLOOKUP('Student Report'!N169,'Final Marks'!$L$20:$M$26,2)</f>
        <v>E</v>
      </c>
    </row>
    <row r="170" spans="1:2" x14ac:dyDescent="0.25">
      <c r="A170" t="str">
        <f>IFERROR(VLOOKUP('Final Marks'!I170,Grades,2),"")</f>
        <v>D</v>
      </c>
      <c r="B170" t="str">
        <f>VLOOKUP('Student Report'!N170,'Final Marks'!$L$20:$M$26,2)</f>
        <v>D</v>
      </c>
    </row>
    <row r="171" spans="1:2" x14ac:dyDescent="0.25">
      <c r="A171" t="str">
        <f>IFERROR(VLOOKUP('Final Marks'!I171,Grades,2),"")</f>
        <v>E</v>
      </c>
      <c r="B171" t="str">
        <f>VLOOKUP('Student Report'!N171,'Final Marks'!$L$20:$M$26,2)</f>
        <v>E</v>
      </c>
    </row>
    <row r="172" spans="1:2" x14ac:dyDescent="0.25">
      <c r="A172" t="str">
        <f>IFERROR(VLOOKUP('Final Marks'!I172,Grades,2),"")</f>
        <v>B</v>
      </c>
      <c r="B172" t="str">
        <f>VLOOKUP('Student Report'!N172,'Final Marks'!$L$20:$M$26,2)</f>
        <v>B</v>
      </c>
    </row>
    <row r="173" spans="1:2" x14ac:dyDescent="0.25">
      <c r="A173" t="str">
        <f>IFERROR(VLOOKUP('Final Marks'!I173,Grades,2),"")</f>
        <v>D</v>
      </c>
      <c r="B173" t="str">
        <f>VLOOKUP('Student Report'!N173,'Final Marks'!$L$20:$M$26,2)</f>
        <v>D</v>
      </c>
    </row>
    <row r="174" spans="1:2" x14ac:dyDescent="0.25">
      <c r="A174" t="str">
        <f>IFERROR(VLOOKUP('Final Marks'!I174,Grades,2),"")</f>
        <v>D</v>
      </c>
      <c r="B174" t="str">
        <f>VLOOKUP('Student Report'!N174,'Final Marks'!$L$20:$M$26,2)</f>
        <v>D</v>
      </c>
    </row>
    <row r="175" spans="1:2" x14ac:dyDescent="0.25">
      <c r="A175" t="str">
        <f>IFERROR(VLOOKUP('Final Marks'!I175,Grades,2),"")</f>
        <v>D</v>
      </c>
      <c r="B175" t="str">
        <f>VLOOKUP('Student Report'!N175,'Final Marks'!$L$20:$M$26,2)</f>
        <v>D</v>
      </c>
    </row>
    <row r="176" spans="1:2" x14ac:dyDescent="0.25">
      <c r="A176" t="str">
        <f>IFERROR(VLOOKUP('Final Marks'!I176,Grades,2),"")</f>
        <v>A</v>
      </c>
      <c r="B176" t="str">
        <f>VLOOKUP('Student Report'!N176,'Final Marks'!$L$20:$M$26,2)</f>
        <v>A</v>
      </c>
    </row>
    <row r="177" spans="1:2" x14ac:dyDescent="0.25">
      <c r="A177" t="str">
        <f>IFERROR(VLOOKUP('Final Marks'!I177,Grades,2),"")</f>
        <v>A</v>
      </c>
      <c r="B177" t="str">
        <f>VLOOKUP('Student Report'!N177,'Final Marks'!$L$20:$M$26,2)</f>
        <v>A</v>
      </c>
    </row>
    <row r="178" spans="1:2" x14ac:dyDescent="0.25">
      <c r="A178" t="str">
        <f>IFERROR(VLOOKUP('Final Marks'!I178,Grades,2),"")</f>
        <v>A</v>
      </c>
      <c r="B178" t="str">
        <f>VLOOKUP('Student Report'!N178,'Final Marks'!$L$20:$M$26,2)</f>
        <v>A</v>
      </c>
    </row>
    <row r="179" spans="1:2" x14ac:dyDescent="0.25">
      <c r="A179" t="str">
        <f>IFERROR(VLOOKUP('Final Marks'!I179,Grades,2),"")</f>
        <v>A</v>
      </c>
      <c r="B179" t="str">
        <f>VLOOKUP('Student Report'!N179,'Final Marks'!$L$20:$M$26,2)</f>
        <v>A</v>
      </c>
    </row>
    <row r="180" spans="1:2" x14ac:dyDescent="0.25">
      <c r="A180" t="str">
        <f>IFERROR(VLOOKUP('Final Marks'!I180,Grades,2),"")</f>
        <v>D</v>
      </c>
      <c r="B180" t="str">
        <f>VLOOKUP('Student Report'!N180,'Final Marks'!$L$20:$M$26,2)</f>
        <v>D</v>
      </c>
    </row>
    <row r="181" spans="1:2" x14ac:dyDescent="0.25">
      <c r="A181" t="str">
        <f>IFERROR(VLOOKUP('Final Marks'!I181,Grades,2),"")</f>
        <v>A</v>
      </c>
      <c r="B181" t="str">
        <f>VLOOKUP('Student Report'!N181,'Final Marks'!$L$20:$M$26,2)</f>
        <v>A</v>
      </c>
    </row>
    <row r="182" spans="1:2" x14ac:dyDescent="0.25">
      <c r="A182" t="str">
        <f>IFERROR(VLOOKUP('Final Marks'!I182,Grades,2),"")</f>
        <v>Fail</v>
      </c>
      <c r="B182" t="str">
        <f>VLOOKUP('Student Report'!N182,'Final Marks'!$L$20:$M$26,2)</f>
        <v>Fail</v>
      </c>
    </row>
    <row r="183" spans="1:2" x14ac:dyDescent="0.25">
      <c r="A183" t="str">
        <f>IFERROR(VLOOKUP('Final Marks'!I183,Grades,2),"")</f>
        <v>Fail</v>
      </c>
      <c r="B183" t="str">
        <f>VLOOKUP('Student Report'!N183,'Final Marks'!$L$20:$M$26,2)</f>
        <v>Fail</v>
      </c>
    </row>
    <row r="184" spans="1:2" x14ac:dyDescent="0.25">
      <c r="A184" t="str">
        <f>IFERROR(VLOOKUP('Final Marks'!I184,Grades,2),"")</f>
        <v>D</v>
      </c>
      <c r="B184" t="str">
        <f>VLOOKUP('Student Report'!N184,'Final Marks'!$L$20:$M$26,2)</f>
        <v>D</v>
      </c>
    </row>
    <row r="185" spans="1:2" x14ac:dyDescent="0.25">
      <c r="A185" t="str">
        <f>IFERROR(VLOOKUP('Final Marks'!I185,Grades,2),"")</f>
        <v>F</v>
      </c>
      <c r="B185" t="str">
        <f>VLOOKUP('Student Report'!N185,'Final Marks'!$L$20:$M$26,2)</f>
        <v>F</v>
      </c>
    </row>
    <row r="186" spans="1:2" x14ac:dyDescent="0.25">
      <c r="A186" t="str">
        <f>IFERROR(VLOOKUP('Final Marks'!I186,Grades,2),"")</f>
        <v>A</v>
      </c>
      <c r="B186" t="str">
        <f>VLOOKUP('Student Report'!N186,'Final Marks'!$L$20:$M$26,2)</f>
        <v>A</v>
      </c>
    </row>
    <row r="187" spans="1:2" x14ac:dyDescent="0.25">
      <c r="A187" t="str">
        <f>IFERROR(VLOOKUP('Final Marks'!I187,Grades,2),"")</f>
        <v>Fail</v>
      </c>
      <c r="B187" t="str">
        <f>VLOOKUP('Student Report'!N187,'Final Marks'!$L$20:$M$26,2)</f>
        <v>Fail</v>
      </c>
    </row>
    <row r="188" spans="1:2" x14ac:dyDescent="0.25">
      <c r="A188" t="str">
        <f>IFERROR(VLOOKUP('Final Marks'!I188,Grades,2),"")</f>
        <v>A</v>
      </c>
      <c r="B188" t="str">
        <f>VLOOKUP('Student Report'!N188,'Final Marks'!$L$20:$M$26,2)</f>
        <v>A</v>
      </c>
    </row>
    <row r="189" spans="1:2" x14ac:dyDescent="0.25">
      <c r="A189" t="str">
        <f>IFERROR(VLOOKUP('Final Marks'!I189,Grades,2),"")</f>
        <v>F</v>
      </c>
      <c r="B189" t="str">
        <f>VLOOKUP('Student Report'!N189,'Final Marks'!$L$20:$M$26,2)</f>
        <v>F</v>
      </c>
    </row>
    <row r="190" spans="1:2" x14ac:dyDescent="0.25">
      <c r="A190" t="str">
        <f>IFERROR(VLOOKUP('Final Marks'!I190,Grades,2),"")</f>
        <v>C</v>
      </c>
      <c r="B190" t="str">
        <f>VLOOKUP('Student Report'!N190,'Final Marks'!$L$20:$M$26,2)</f>
        <v>C</v>
      </c>
    </row>
    <row r="191" spans="1:2" x14ac:dyDescent="0.25">
      <c r="A191" t="str">
        <f>IFERROR(VLOOKUP('Final Marks'!I191,Grades,2),"")</f>
        <v>Fail</v>
      </c>
      <c r="B191" t="str">
        <f>VLOOKUP('Student Report'!N191,'Final Marks'!$L$20:$M$26,2)</f>
        <v>Fail</v>
      </c>
    </row>
    <row r="192" spans="1:2" x14ac:dyDescent="0.25">
      <c r="A192" t="str">
        <f>IFERROR(VLOOKUP('Final Marks'!I192,Grades,2),"")</f>
        <v>C</v>
      </c>
      <c r="B192" t="str">
        <f>VLOOKUP('Student Report'!N192,'Final Marks'!$L$20:$M$26,2)</f>
        <v>C</v>
      </c>
    </row>
    <row r="193" spans="1:2" x14ac:dyDescent="0.25">
      <c r="A193" t="str">
        <f>IFERROR(VLOOKUP('Final Marks'!I193,Grades,2),"")</f>
        <v>D</v>
      </c>
      <c r="B193" t="str">
        <f>VLOOKUP('Student Report'!N193,'Final Marks'!$L$20:$M$26,2)</f>
        <v>D</v>
      </c>
    </row>
    <row r="194" spans="1:2" x14ac:dyDescent="0.25">
      <c r="A194" t="str">
        <f>IFERROR(VLOOKUP('Final Marks'!I194,Grades,2),"")</f>
        <v>C</v>
      </c>
      <c r="B194" t="str">
        <f>VLOOKUP('Student Report'!N194,'Final Marks'!$L$20:$M$26,2)</f>
        <v>C</v>
      </c>
    </row>
    <row r="195" spans="1:2" x14ac:dyDescent="0.25">
      <c r="A195" t="str">
        <f>IFERROR(VLOOKUP('Final Marks'!I195,Grades,2),"")</f>
        <v>A</v>
      </c>
      <c r="B195" t="str">
        <f>VLOOKUP('Student Report'!N195,'Final Marks'!$L$20:$M$26,2)</f>
        <v>A</v>
      </c>
    </row>
    <row r="196" spans="1:2" x14ac:dyDescent="0.25">
      <c r="A196" t="str">
        <f>IFERROR(VLOOKUP('Final Marks'!I196,Grades,2),"")</f>
        <v>C</v>
      </c>
      <c r="B196" t="str">
        <f>VLOOKUP('Student Report'!N196,'Final Marks'!$L$20:$M$26,2)</f>
        <v>C</v>
      </c>
    </row>
    <row r="197" spans="1:2" x14ac:dyDescent="0.25">
      <c r="A197" t="str">
        <f>IFERROR(VLOOKUP('Final Marks'!I197,Grades,2),"")</f>
        <v>D</v>
      </c>
      <c r="B197" t="str">
        <f>VLOOKUP('Student Report'!N197,'Final Marks'!$L$20:$M$26,2)</f>
        <v>D</v>
      </c>
    </row>
    <row r="198" spans="1:2" x14ac:dyDescent="0.25">
      <c r="A198" t="str">
        <f>IFERROR(VLOOKUP('Final Marks'!I198,Grades,2),"")</f>
        <v>B</v>
      </c>
      <c r="B198" t="str">
        <f>VLOOKUP('Student Report'!N198,'Final Marks'!$L$20:$M$26,2)</f>
        <v>B</v>
      </c>
    </row>
    <row r="199" spans="1:2" x14ac:dyDescent="0.25">
      <c r="A199" t="str">
        <f>IFERROR(VLOOKUP('Final Marks'!I199,Grades,2),"")</f>
        <v>E</v>
      </c>
      <c r="B199" t="str">
        <f>VLOOKUP('Student Report'!N199,'Final Marks'!$L$20:$M$26,2)</f>
        <v>E</v>
      </c>
    </row>
    <row r="200" spans="1:2" x14ac:dyDescent="0.25">
      <c r="A200" t="str">
        <f>IFERROR(VLOOKUP('Final Marks'!I200,Grades,2),"")</f>
        <v>F</v>
      </c>
      <c r="B200" t="str">
        <f>VLOOKUP('Student Report'!N200,'Final Marks'!$L$20:$M$26,2)</f>
        <v>F</v>
      </c>
    </row>
    <row r="201" spans="1:2" x14ac:dyDescent="0.25">
      <c r="A201" t="str">
        <f>IFERROR(VLOOKUP('Final Marks'!I201,Grades,2),"")</f>
        <v>F</v>
      </c>
      <c r="B201" t="str">
        <f>VLOOKUP('Student Report'!N201,'Final Marks'!$L$20:$M$26,2)</f>
        <v>F</v>
      </c>
    </row>
    <row r="202" spans="1:2" x14ac:dyDescent="0.25">
      <c r="A202" t="str">
        <f>IFERROR(VLOOKUP('Final Marks'!I202,Grades,2),"")</f>
        <v>A</v>
      </c>
      <c r="B202" t="str">
        <f>VLOOKUP('Student Report'!N202,'Final Marks'!$L$20:$M$26,2)</f>
        <v>A</v>
      </c>
    </row>
    <row r="203" spans="1:2" x14ac:dyDescent="0.25">
      <c r="A203" t="str">
        <f>IFERROR(VLOOKUP('Final Marks'!I203,Grades,2),"")</f>
        <v>C</v>
      </c>
      <c r="B203" t="str">
        <f>VLOOKUP('Student Report'!N203,'Final Marks'!$L$20:$M$26,2)</f>
        <v>C</v>
      </c>
    </row>
    <row r="204" spans="1:2" x14ac:dyDescent="0.25">
      <c r="A204" t="str">
        <f>IFERROR(VLOOKUP('Final Marks'!I204,Grades,2),"")</f>
        <v>B</v>
      </c>
      <c r="B204" t="str">
        <f>VLOOKUP('Student Report'!N204,'Final Marks'!$L$20:$M$26,2)</f>
        <v>B</v>
      </c>
    </row>
    <row r="205" spans="1:2" x14ac:dyDescent="0.25">
      <c r="A205" t="str">
        <f>IFERROR(VLOOKUP('Final Marks'!I205,Grades,2),"")</f>
        <v>B</v>
      </c>
      <c r="B205" t="str">
        <f>VLOOKUP('Student Report'!N205,'Final Marks'!$L$20:$M$26,2)</f>
        <v>B</v>
      </c>
    </row>
    <row r="206" spans="1:2" x14ac:dyDescent="0.25">
      <c r="A206" t="str">
        <f>IFERROR(VLOOKUP('Final Marks'!I206,Grades,2),"")</f>
        <v>Fail</v>
      </c>
      <c r="B206" t="str">
        <f>VLOOKUP('Student Report'!N206,'Final Marks'!$L$20:$M$26,2)</f>
        <v>Fail</v>
      </c>
    </row>
    <row r="207" spans="1:2" x14ac:dyDescent="0.25">
      <c r="A207" t="str">
        <f>IFERROR(VLOOKUP('Final Marks'!I207,Grades,2),"")</f>
        <v>B</v>
      </c>
      <c r="B207" t="str">
        <f>VLOOKUP('Student Report'!N207,'Final Marks'!$L$20:$M$26,2)</f>
        <v>B</v>
      </c>
    </row>
    <row r="208" spans="1:2" x14ac:dyDescent="0.25">
      <c r="A208" t="str">
        <f>IFERROR(VLOOKUP('Final Marks'!I208,Grades,2),"")</f>
        <v>A</v>
      </c>
      <c r="B208" t="str">
        <f>VLOOKUP('Student Report'!N208,'Final Marks'!$L$20:$M$26,2)</f>
        <v>A</v>
      </c>
    </row>
    <row r="209" spans="1:2" x14ac:dyDescent="0.25">
      <c r="A209" t="str">
        <f>IFERROR(VLOOKUP('Final Marks'!I209,Grades,2),"")</f>
        <v>D</v>
      </c>
      <c r="B209" t="str">
        <f>VLOOKUP('Student Report'!N209,'Final Marks'!$L$20:$M$26,2)</f>
        <v>D</v>
      </c>
    </row>
    <row r="210" spans="1:2" x14ac:dyDescent="0.25">
      <c r="A210" t="str">
        <f>IFERROR(VLOOKUP('Final Marks'!I210,Grades,2),"")</f>
        <v>F</v>
      </c>
      <c r="B210" t="str">
        <f>VLOOKUP('Student Report'!N210,'Final Marks'!$L$20:$M$26,2)</f>
        <v>F</v>
      </c>
    </row>
    <row r="211" spans="1:2" x14ac:dyDescent="0.25">
      <c r="A211" t="str">
        <f>IFERROR(VLOOKUP('Final Marks'!I211,Grades,2),"")</f>
        <v>B</v>
      </c>
      <c r="B211" t="str">
        <f>VLOOKUP('Student Report'!N211,'Final Marks'!$L$20:$M$26,2)</f>
        <v>B</v>
      </c>
    </row>
    <row r="212" spans="1:2" x14ac:dyDescent="0.25">
      <c r="A212" t="str">
        <f>IFERROR(VLOOKUP('Final Marks'!I212,Grades,2),"")</f>
        <v>C</v>
      </c>
      <c r="B212" t="str">
        <f>VLOOKUP('Student Report'!N212,'Final Marks'!$L$20:$M$26,2)</f>
        <v>C</v>
      </c>
    </row>
    <row r="213" spans="1:2" x14ac:dyDescent="0.25">
      <c r="A213" t="str">
        <f>IFERROR(VLOOKUP('Final Marks'!I213,Grades,2),"")</f>
        <v>A</v>
      </c>
      <c r="B213" t="str">
        <f>VLOOKUP('Student Report'!N213,'Final Marks'!$L$20:$M$26,2)</f>
        <v>A</v>
      </c>
    </row>
    <row r="214" spans="1:2" x14ac:dyDescent="0.25">
      <c r="A214" t="str">
        <f>IFERROR(VLOOKUP('Final Marks'!I214,Grades,2),"")</f>
        <v>F</v>
      </c>
      <c r="B214" t="str">
        <f>VLOOKUP('Student Report'!N214,'Final Marks'!$L$20:$M$26,2)</f>
        <v>F</v>
      </c>
    </row>
    <row r="215" spans="1:2" x14ac:dyDescent="0.25">
      <c r="A215" t="str">
        <f>IFERROR(VLOOKUP('Final Marks'!I215,Grades,2),"")</f>
        <v>B</v>
      </c>
      <c r="B215" t="str">
        <f>VLOOKUP('Student Report'!N215,'Final Marks'!$L$20:$M$26,2)</f>
        <v>B</v>
      </c>
    </row>
    <row r="216" spans="1:2" x14ac:dyDescent="0.25">
      <c r="A216" t="str">
        <f>IFERROR(VLOOKUP('Final Marks'!I216,Grades,2),"")</f>
        <v>A</v>
      </c>
      <c r="B216" t="str">
        <f>VLOOKUP('Student Report'!N216,'Final Marks'!$L$20:$M$26,2)</f>
        <v>A</v>
      </c>
    </row>
    <row r="217" spans="1:2" x14ac:dyDescent="0.25">
      <c r="A217" t="str">
        <f>IFERROR(VLOOKUP('Final Marks'!I217,Grades,2),"")</f>
        <v>C</v>
      </c>
      <c r="B217" t="str">
        <f>VLOOKUP('Student Report'!N217,'Final Marks'!$L$20:$M$26,2)</f>
        <v>C</v>
      </c>
    </row>
    <row r="218" spans="1:2" x14ac:dyDescent="0.25">
      <c r="A218" t="str">
        <f>IFERROR(VLOOKUP('Final Marks'!I218,Grades,2),"")</f>
        <v>Fail</v>
      </c>
      <c r="B218" t="str">
        <f>VLOOKUP('Student Report'!N218,'Final Marks'!$L$20:$M$26,2)</f>
        <v>Fail</v>
      </c>
    </row>
    <row r="219" spans="1:2" x14ac:dyDescent="0.25">
      <c r="A219" t="str">
        <f>IFERROR(VLOOKUP('Final Marks'!I219,Grades,2),"")</f>
        <v>C</v>
      </c>
      <c r="B219" t="str">
        <f>VLOOKUP('Student Report'!N219,'Final Marks'!$L$20:$M$26,2)</f>
        <v>C</v>
      </c>
    </row>
    <row r="220" spans="1:2" x14ac:dyDescent="0.25">
      <c r="A220" t="str">
        <f>IFERROR(VLOOKUP('Final Marks'!I220,Grades,2),"")</f>
        <v>Fail</v>
      </c>
      <c r="B220" t="str">
        <f>VLOOKUP('Student Report'!N220,'Final Marks'!$L$20:$M$26,2)</f>
        <v>Fail</v>
      </c>
    </row>
    <row r="221" spans="1:2" x14ac:dyDescent="0.25">
      <c r="A221" t="str">
        <f>IFERROR(VLOOKUP('Final Marks'!I221,Grades,2),"")</f>
        <v>E</v>
      </c>
      <c r="B221" t="str">
        <f>VLOOKUP('Student Report'!N221,'Final Marks'!$L$20:$M$26,2)</f>
        <v>E</v>
      </c>
    </row>
    <row r="222" spans="1:2" x14ac:dyDescent="0.25">
      <c r="A222" t="str">
        <f>IFERROR(VLOOKUP('Final Marks'!I222,Grades,2),"")</f>
        <v>C</v>
      </c>
      <c r="B222" t="str">
        <f>VLOOKUP('Student Report'!N222,'Final Marks'!$L$20:$M$26,2)</f>
        <v>C</v>
      </c>
    </row>
    <row r="223" spans="1:2" x14ac:dyDescent="0.25">
      <c r="A223" t="str">
        <f>IFERROR(VLOOKUP('Final Marks'!I223,Grades,2),"")</f>
        <v>Fail</v>
      </c>
      <c r="B223" t="str">
        <f>VLOOKUP('Student Report'!N223,'Final Marks'!$L$20:$M$26,2)</f>
        <v>Fail</v>
      </c>
    </row>
    <row r="224" spans="1:2" x14ac:dyDescent="0.25">
      <c r="A224" t="str">
        <f>IFERROR(VLOOKUP('Final Marks'!I224,Grades,2),"")</f>
        <v>E</v>
      </c>
      <c r="B224" t="str">
        <f>VLOOKUP('Student Report'!N224,'Final Marks'!$L$20:$M$26,2)</f>
        <v>E</v>
      </c>
    </row>
    <row r="225" spans="1:2" x14ac:dyDescent="0.25">
      <c r="A225" t="str">
        <f>IFERROR(VLOOKUP('Final Marks'!I225,Grades,2),"")</f>
        <v>C</v>
      </c>
      <c r="B225" t="str">
        <f>VLOOKUP('Student Report'!N225,'Final Marks'!$L$20:$M$26,2)</f>
        <v>C</v>
      </c>
    </row>
    <row r="226" spans="1:2" x14ac:dyDescent="0.25">
      <c r="A226" t="str">
        <f>IFERROR(VLOOKUP('Final Marks'!I226,Grades,2),"")</f>
        <v>A</v>
      </c>
      <c r="B226" t="str">
        <f>VLOOKUP('Student Report'!N226,'Final Marks'!$L$20:$M$26,2)</f>
        <v>A</v>
      </c>
    </row>
    <row r="227" spans="1:2" x14ac:dyDescent="0.25">
      <c r="A227" t="str">
        <f>IFERROR(VLOOKUP('Final Marks'!I227,Grades,2),"")</f>
        <v>D</v>
      </c>
      <c r="B227" t="str">
        <f>VLOOKUP('Student Report'!N227,'Final Marks'!$L$20:$M$26,2)</f>
        <v>D</v>
      </c>
    </row>
    <row r="228" spans="1:2" x14ac:dyDescent="0.25">
      <c r="A228" t="str">
        <f>IFERROR(VLOOKUP('Final Marks'!I228,Grades,2),"")</f>
        <v>F</v>
      </c>
      <c r="B228" t="str">
        <f>VLOOKUP('Student Report'!N228,'Final Marks'!$L$20:$M$26,2)</f>
        <v>F</v>
      </c>
    </row>
    <row r="229" spans="1:2" x14ac:dyDescent="0.25">
      <c r="A229" t="str">
        <f>IFERROR(VLOOKUP('Final Marks'!I229,Grades,2),"")</f>
        <v>A</v>
      </c>
      <c r="B229" t="str">
        <f>VLOOKUP('Student Report'!N229,'Final Marks'!$L$20:$M$26,2)</f>
        <v>A</v>
      </c>
    </row>
    <row r="230" spans="1:2" x14ac:dyDescent="0.25">
      <c r="A230" t="str">
        <f>IFERROR(VLOOKUP('Final Marks'!I230,Grades,2),"")</f>
        <v>C</v>
      </c>
      <c r="B230" t="str">
        <f>VLOOKUP('Student Report'!N230,'Final Marks'!$L$20:$M$26,2)</f>
        <v>C</v>
      </c>
    </row>
    <row r="231" spans="1:2" x14ac:dyDescent="0.25">
      <c r="A231" t="str">
        <f>IFERROR(VLOOKUP('Final Marks'!I231,Grades,2),"")</f>
        <v>A</v>
      </c>
      <c r="B231" t="str">
        <f>VLOOKUP('Student Report'!N231,'Final Marks'!$L$20:$M$26,2)</f>
        <v>A</v>
      </c>
    </row>
    <row r="232" spans="1:2" x14ac:dyDescent="0.25">
      <c r="A232" t="str">
        <f>IFERROR(VLOOKUP('Final Marks'!I232,Grades,2),"")</f>
        <v>E</v>
      </c>
      <c r="B232" t="str">
        <f>VLOOKUP('Student Report'!N232,'Final Marks'!$L$20:$M$26,2)</f>
        <v>E</v>
      </c>
    </row>
    <row r="233" spans="1:2" x14ac:dyDescent="0.25">
      <c r="A233" t="str">
        <f>IFERROR(VLOOKUP('Final Marks'!I233,Grades,2),"")</f>
        <v>C</v>
      </c>
      <c r="B233" t="str">
        <f>VLOOKUP('Student Report'!N233,'Final Marks'!$L$20:$M$26,2)</f>
        <v>C</v>
      </c>
    </row>
    <row r="234" spans="1:2" x14ac:dyDescent="0.25">
      <c r="A234" t="str">
        <f>IFERROR(VLOOKUP('Final Marks'!I234,Grades,2),"")</f>
        <v>A</v>
      </c>
      <c r="B234" t="str">
        <f>VLOOKUP('Student Report'!N234,'Final Marks'!$L$20:$M$26,2)</f>
        <v>A</v>
      </c>
    </row>
    <row r="235" spans="1:2" x14ac:dyDescent="0.25">
      <c r="A235" t="str">
        <f>IFERROR(VLOOKUP('Final Marks'!I235,Grades,2),"")</f>
        <v>E</v>
      </c>
      <c r="B235" t="str">
        <f>VLOOKUP('Student Report'!N235,'Final Marks'!$L$20:$M$26,2)</f>
        <v>E</v>
      </c>
    </row>
    <row r="236" spans="1:2" x14ac:dyDescent="0.25">
      <c r="A236" t="str">
        <f>IFERROR(VLOOKUP('Final Marks'!I236,Grades,2),"")</f>
        <v>C</v>
      </c>
      <c r="B236" t="str">
        <f>VLOOKUP('Student Report'!N236,'Final Marks'!$L$20:$M$26,2)</f>
        <v>C</v>
      </c>
    </row>
    <row r="237" spans="1:2" x14ac:dyDescent="0.25">
      <c r="A237" t="str">
        <f>IFERROR(VLOOKUP('Final Marks'!I237,Grades,2),"")</f>
        <v>D</v>
      </c>
      <c r="B237" t="str">
        <f>VLOOKUP('Student Report'!N237,'Final Marks'!$L$20:$M$26,2)</f>
        <v>D</v>
      </c>
    </row>
    <row r="238" spans="1:2" x14ac:dyDescent="0.25">
      <c r="A238" t="str">
        <f>IFERROR(VLOOKUP('Final Marks'!I238,Grades,2),"")</f>
        <v>D</v>
      </c>
      <c r="B238" t="str">
        <f>VLOOKUP('Student Report'!N238,'Final Marks'!$L$20:$M$26,2)</f>
        <v>D</v>
      </c>
    </row>
    <row r="239" spans="1:2" x14ac:dyDescent="0.25">
      <c r="A239" t="str">
        <f>IFERROR(VLOOKUP('Final Marks'!I239,Grades,2),"")</f>
        <v>E</v>
      </c>
      <c r="B239" t="str">
        <f>VLOOKUP('Student Report'!N239,'Final Marks'!$L$20:$M$26,2)</f>
        <v>E</v>
      </c>
    </row>
    <row r="240" spans="1:2" x14ac:dyDescent="0.25">
      <c r="A240" t="str">
        <f>IFERROR(VLOOKUP('Final Marks'!I240,Grades,2),"")</f>
        <v>F</v>
      </c>
      <c r="B240" t="str">
        <f>VLOOKUP('Student Report'!N240,'Final Marks'!$L$20:$M$26,2)</f>
        <v>F</v>
      </c>
    </row>
    <row r="241" spans="1:2" x14ac:dyDescent="0.25">
      <c r="A241" t="str">
        <f>IFERROR(VLOOKUP('Final Marks'!I241,Grades,2),"")</f>
        <v>B</v>
      </c>
      <c r="B241" t="str">
        <f>VLOOKUP('Student Report'!N241,'Final Marks'!$L$20:$M$26,2)</f>
        <v>B</v>
      </c>
    </row>
    <row r="242" spans="1:2" x14ac:dyDescent="0.25">
      <c r="A242" t="str">
        <f>IFERROR(VLOOKUP('Final Marks'!I242,Grades,2),"")</f>
        <v>D</v>
      </c>
      <c r="B242" t="str">
        <f>VLOOKUP('Student Report'!N242,'Final Marks'!$L$20:$M$26,2)</f>
        <v>D</v>
      </c>
    </row>
    <row r="243" spans="1:2" x14ac:dyDescent="0.25">
      <c r="A243" t="str">
        <f>IFERROR(VLOOKUP('Final Marks'!I243,Grades,2),"")</f>
        <v>A</v>
      </c>
      <c r="B243" t="str">
        <f>VLOOKUP('Student Report'!N243,'Final Marks'!$L$20:$M$26,2)</f>
        <v>A</v>
      </c>
    </row>
    <row r="244" spans="1:2" x14ac:dyDescent="0.25">
      <c r="A244" t="str">
        <f>IFERROR(VLOOKUP('Final Marks'!I244,Grades,2),"")</f>
        <v>F</v>
      </c>
      <c r="B244" t="str">
        <f>VLOOKUP('Student Report'!N244,'Final Marks'!$L$20:$M$26,2)</f>
        <v>F</v>
      </c>
    </row>
    <row r="245" spans="1:2" x14ac:dyDescent="0.25">
      <c r="A245" t="str">
        <f>IFERROR(VLOOKUP('Final Marks'!I245,Grades,2),"")</f>
        <v>C</v>
      </c>
      <c r="B245" t="str">
        <f>VLOOKUP('Student Report'!N245,'Final Marks'!$L$20:$M$26,2)</f>
        <v>C</v>
      </c>
    </row>
    <row r="246" spans="1:2" x14ac:dyDescent="0.25">
      <c r="A246" t="str">
        <f>IFERROR(VLOOKUP('Final Marks'!I246,Grades,2),"")</f>
        <v>A</v>
      </c>
      <c r="B246" t="str">
        <f>VLOOKUP('Student Report'!N246,'Final Marks'!$L$20:$M$26,2)</f>
        <v>A</v>
      </c>
    </row>
    <row r="247" spans="1:2" x14ac:dyDescent="0.25">
      <c r="A247" t="str">
        <f>IFERROR(VLOOKUP('Final Marks'!I247,Grades,2),"")</f>
        <v>A</v>
      </c>
      <c r="B247" t="str">
        <f>VLOOKUP('Student Report'!N247,'Final Marks'!$L$20:$M$26,2)</f>
        <v>A</v>
      </c>
    </row>
    <row r="248" spans="1:2" x14ac:dyDescent="0.25">
      <c r="A248" t="str">
        <f>IFERROR(VLOOKUP('Final Marks'!I248,Grades,2),"")</f>
        <v>B</v>
      </c>
      <c r="B248" t="str">
        <f>VLOOKUP('Student Report'!N248,'Final Marks'!$L$20:$M$26,2)</f>
        <v>B</v>
      </c>
    </row>
    <row r="249" spans="1:2" x14ac:dyDescent="0.25">
      <c r="A249" t="str">
        <f>IFERROR(VLOOKUP('Final Marks'!I249,Grades,2),"")</f>
        <v>C</v>
      </c>
      <c r="B249" t="str">
        <f>VLOOKUP('Student Report'!N249,'Final Marks'!$L$20:$M$26,2)</f>
        <v>C</v>
      </c>
    </row>
    <row r="250" spans="1:2" x14ac:dyDescent="0.25">
      <c r="A250" t="str">
        <f>IFERROR(VLOOKUP('Final Marks'!I250,Grades,2),"")</f>
        <v>B</v>
      </c>
      <c r="B250" t="str">
        <f>VLOOKUP('Student Report'!N250,'Final Marks'!$L$20:$M$26,2)</f>
        <v>B</v>
      </c>
    </row>
    <row r="251" spans="1:2" x14ac:dyDescent="0.25">
      <c r="A251" t="str">
        <f>IFERROR(VLOOKUP('Final Marks'!I251,Grades,2),"")</f>
        <v>F</v>
      </c>
      <c r="B251" t="str">
        <f>VLOOKUP('Student Report'!N251,'Final Marks'!$L$20:$M$26,2)</f>
        <v>F</v>
      </c>
    </row>
    <row r="252" spans="1:2" x14ac:dyDescent="0.25">
      <c r="A252" t="str">
        <f>IFERROR(VLOOKUP('Final Marks'!I252,Grades,2),"")</f>
        <v>A</v>
      </c>
      <c r="B252" t="str">
        <f>VLOOKUP('Student Report'!N252,'Final Marks'!$L$20:$M$26,2)</f>
        <v>A</v>
      </c>
    </row>
    <row r="253" spans="1:2" x14ac:dyDescent="0.25">
      <c r="A253" t="str">
        <f>IFERROR(VLOOKUP('Final Marks'!I253,Grades,2),"")</f>
        <v>C</v>
      </c>
      <c r="B253" t="str">
        <f>VLOOKUP('Student Report'!N253,'Final Marks'!$L$20:$M$26,2)</f>
        <v>C</v>
      </c>
    </row>
    <row r="254" spans="1:2" x14ac:dyDescent="0.25">
      <c r="A254" t="str">
        <f>IFERROR(VLOOKUP('Final Marks'!I254,Grades,2),"")</f>
        <v>F</v>
      </c>
      <c r="B254" t="str">
        <f>VLOOKUP('Student Report'!N254,'Final Marks'!$L$20:$M$26,2)</f>
        <v>F</v>
      </c>
    </row>
    <row r="255" spans="1:2" x14ac:dyDescent="0.25">
      <c r="A255" t="str">
        <f>IFERROR(VLOOKUP('Final Marks'!I255,Grades,2),"")</f>
        <v>Fail</v>
      </c>
      <c r="B255" t="str">
        <f>VLOOKUP('Student Report'!N255,'Final Marks'!$L$20:$M$26,2)</f>
        <v>Fail</v>
      </c>
    </row>
    <row r="256" spans="1:2" x14ac:dyDescent="0.25">
      <c r="A256" t="str">
        <f>IFERROR(VLOOKUP('Final Marks'!I256,Grades,2),"")</f>
        <v>Fail</v>
      </c>
      <c r="B256" t="str">
        <f>VLOOKUP('Student Report'!N256,'Final Marks'!$L$20:$M$26,2)</f>
        <v>Fail</v>
      </c>
    </row>
    <row r="257" spans="1:2" x14ac:dyDescent="0.25">
      <c r="A257" t="str">
        <f>IFERROR(VLOOKUP('Final Marks'!I257,Grades,2),"")</f>
        <v>D</v>
      </c>
      <c r="B257" t="str">
        <f>VLOOKUP('Student Report'!N257,'Final Marks'!$L$20:$M$26,2)</f>
        <v>D</v>
      </c>
    </row>
    <row r="258" spans="1:2" x14ac:dyDescent="0.25">
      <c r="A258" t="str">
        <f>IFERROR(VLOOKUP('Final Marks'!I258,Grades,2),"")</f>
        <v>A</v>
      </c>
      <c r="B258" t="str">
        <f>VLOOKUP('Student Report'!N258,'Final Marks'!$L$20:$M$26,2)</f>
        <v>A</v>
      </c>
    </row>
    <row r="259" spans="1:2" x14ac:dyDescent="0.25">
      <c r="A259" t="str">
        <f>IFERROR(VLOOKUP('Final Marks'!I259,Grades,2),"")</f>
        <v>D</v>
      </c>
      <c r="B259" t="str">
        <f>VLOOKUP('Student Report'!N259,'Final Marks'!$L$20:$M$26,2)</f>
        <v>D</v>
      </c>
    </row>
    <row r="260" spans="1:2" x14ac:dyDescent="0.25">
      <c r="A260" t="str">
        <f>IFERROR(VLOOKUP('Final Marks'!I260,Grades,2),"")</f>
        <v>Fail</v>
      </c>
      <c r="B260" t="str">
        <f>VLOOKUP('Student Report'!N260,'Final Marks'!$L$20:$M$26,2)</f>
        <v>Fail</v>
      </c>
    </row>
    <row r="261" spans="1:2" x14ac:dyDescent="0.25">
      <c r="A261" t="str">
        <f>IFERROR(VLOOKUP('Final Marks'!I261,Grades,2),"")</f>
        <v>A</v>
      </c>
      <c r="B261" t="str">
        <f>VLOOKUP('Student Report'!N261,'Final Marks'!$L$20:$M$26,2)</f>
        <v>A</v>
      </c>
    </row>
    <row r="262" spans="1:2" x14ac:dyDescent="0.25">
      <c r="A262" t="str">
        <f>IFERROR(VLOOKUP('Final Marks'!I262,Grades,2),"")</f>
        <v>A</v>
      </c>
      <c r="B262" t="str">
        <f>VLOOKUP('Student Report'!N262,'Final Marks'!$L$20:$M$26,2)</f>
        <v>A</v>
      </c>
    </row>
    <row r="263" spans="1:2" x14ac:dyDescent="0.25">
      <c r="A263" t="str">
        <f>IFERROR(VLOOKUP('Final Marks'!I263,Grades,2),"")</f>
        <v>A</v>
      </c>
      <c r="B263" t="str">
        <f>VLOOKUP('Student Report'!N263,'Final Marks'!$L$20:$M$26,2)</f>
        <v>A</v>
      </c>
    </row>
    <row r="264" spans="1:2" x14ac:dyDescent="0.25">
      <c r="A264" t="str">
        <f>IFERROR(VLOOKUP('Final Marks'!I264,Grades,2),"")</f>
        <v>C</v>
      </c>
      <c r="B264" t="str">
        <f>VLOOKUP('Student Report'!N264,'Final Marks'!$L$20:$M$26,2)</f>
        <v>C</v>
      </c>
    </row>
    <row r="265" spans="1:2" x14ac:dyDescent="0.25">
      <c r="A265" t="str">
        <f>IFERROR(VLOOKUP('Final Marks'!I265,Grades,2),"")</f>
        <v>D</v>
      </c>
      <c r="B265" t="str">
        <f>VLOOKUP('Student Report'!N265,'Final Marks'!$L$20:$M$26,2)</f>
        <v>D</v>
      </c>
    </row>
    <row r="266" spans="1:2" x14ac:dyDescent="0.25">
      <c r="A266" t="str">
        <f>IFERROR(VLOOKUP('Final Marks'!I266,Grades,2),"")</f>
        <v>B</v>
      </c>
      <c r="B266" t="str">
        <f>VLOOKUP('Student Report'!N266,'Final Marks'!$L$20:$M$26,2)</f>
        <v>B</v>
      </c>
    </row>
    <row r="267" spans="1:2" x14ac:dyDescent="0.25">
      <c r="A267" t="str">
        <f>IFERROR(VLOOKUP('Final Marks'!I267,Grades,2),"")</f>
        <v>C</v>
      </c>
      <c r="B267" t="str">
        <f>VLOOKUP('Student Report'!N267,'Final Marks'!$L$20:$M$26,2)</f>
        <v>C</v>
      </c>
    </row>
    <row r="268" spans="1:2" x14ac:dyDescent="0.25">
      <c r="A268" t="str">
        <f>IFERROR(VLOOKUP('Final Marks'!I268,Grades,2),"")</f>
        <v>C</v>
      </c>
      <c r="B268" t="str">
        <f>VLOOKUP('Student Report'!N268,'Final Marks'!$L$20:$M$26,2)</f>
        <v>C</v>
      </c>
    </row>
    <row r="269" spans="1:2" x14ac:dyDescent="0.25">
      <c r="A269" t="str">
        <f>IFERROR(VLOOKUP('Final Marks'!I269,Grades,2),"")</f>
        <v>C</v>
      </c>
      <c r="B269" t="str">
        <f>VLOOKUP('Student Report'!N269,'Final Marks'!$L$20:$M$26,2)</f>
        <v>C</v>
      </c>
    </row>
    <row r="270" spans="1:2" x14ac:dyDescent="0.25">
      <c r="A270" t="str">
        <f>IFERROR(VLOOKUP('Final Marks'!I270,Grades,2),"")</f>
        <v>D</v>
      </c>
      <c r="B270" t="str">
        <f>VLOOKUP('Student Report'!N270,'Final Marks'!$L$20:$M$26,2)</f>
        <v>D</v>
      </c>
    </row>
    <row r="271" spans="1:2" x14ac:dyDescent="0.25">
      <c r="A271" t="str">
        <f>IFERROR(VLOOKUP('Final Marks'!I271,Grades,2),"")</f>
        <v>F</v>
      </c>
      <c r="B271" t="str">
        <f>VLOOKUP('Student Report'!N271,'Final Marks'!$L$20:$M$26,2)</f>
        <v>F</v>
      </c>
    </row>
    <row r="272" spans="1:2" x14ac:dyDescent="0.25">
      <c r="A272" t="str">
        <f>IFERROR(VLOOKUP('Final Marks'!I272,Grades,2),"")</f>
        <v>Fail</v>
      </c>
      <c r="B272" t="str">
        <f>VLOOKUP('Student Report'!N272,'Final Marks'!$L$20:$M$26,2)</f>
        <v>Fail</v>
      </c>
    </row>
    <row r="273" spans="1:2" x14ac:dyDescent="0.25">
      <c r="A273" t="str">
        <f>IFERROR(VLOOKUP('Final Marks'!I273,Grades,2),"")</f>
        <v>A</v>
      </c>
      <c r="B273" t="str">
        <f>VLOOKUP('Student Report'!N273,'Final Marks'!$L$20:$M$26,2)</f>
        <v>A</v>
      </c>
    </row>
    <row r="274" spans="1:2" x14ac:dyDescent="0.25">
      <c r="A274" t="str">
        <f>IFERROR(VLOOKUP('Final Marks'!I274,Grades,2),"")</f>
        <v>D</v>
      </c>
      <c r="B274" t="str">
        <f>VLOOKUP('Student Report'!N274,'Final Marks'!$L$20:$M$26,2)</f>
        <v>D</v>
      </c>
    </row>
    <row r="275" spans="1:2" x14ac:dyDescent="0.25">
      <c r="A275" t="str">
        <f>IFERROR(VLOOKUP('Final Marks'!I275,Grades,2),"")</f>
        <v>B</v>
      </c>
      <c r="B275" t="str">
        <f>VLOOKUP('Student Report'!N275,'Final Marks'!$L$20:$M$26,2)</f>
        <v>B</v>
      </c>
    </row>
    <row r="276" spans="1:2" x14ac:dyDescent="0.25">
      <c r="A276" t="str">
        <f>IFERROR(VLOOKUP('Final Marks'!I276,Grades,2),"")</f>
        <v>B</v>
      </c>
      <c r="B276" t="str">
        <f>VLOOKUP('Student Report'!N276,'Final Marks'!$L$20:$M$26,2)</f>
        <v>B</v>
      </c>
    </row>
    <row r="277" spans="1:2" x14ac:dyDescent="0.25">
      <c r="A277" t="str">
        <f>IFERROR(VLOOKUP('Final Marks'!I277,Grades,2),"")</f>
        <v>B</v>
      </c>
      <c r="B277" t="str">
        <f>VLOOKUP('Student Report'!N277,'Final Marks'!$L$20:$M$26,2)</f>
        <v>B</v>
      </c>
    </row>
    <row r="278" spans="1:2" x14ac:dyDescent="0.25">
      <c r="A278" t="str">
        <f>IFERROR(VLOOKUP('Final Marks'!I278,Grades,2),"")</f>
        <v>B</v>
      </c>
      <c r="B278" t="str">
        <f>VLOOKUP('Student Report'!N278,'Final Marks'!$L$20:$M$26,2)</f>
        <v>B</v>
      </c>
    </row>
    <row r="279" spans="1:2" x14ac:dyDescent="0.25">
      <c r="A279" t="str">
        <f>IFERROR(VLOOKUP('Final Marks'!I279,Grades,2),"")</f>
        <v>C</v>
      </c>
      <c r="B279" t="str">
        <f>VLOOKUP('Student Report'!N279,'Final Marks'!$L$20:$M$26,2)</f>
        <v>C</v>
      </c>
    </row>
    <row r="280" spans="1:2" x14ac:dyDescent="0.25">
      <c r="A280" t="str">
        <f>IFERROR(VLOOKUP('Final Marks'!I280,Grades,2),"")</f>
        <v>C</v>
      </c>
      <c r="B280" t="str">
        <f>VLOOKUP('Student Report'!N280,'Final Marks'!$L$20:$M$26,2)</f>
        <v>C</v>
      </c>
    </row>
    <row r="281" spans="1:2" x14ac:dyDescent="0.25">
      <c r="A281" t="str">
        <f>IFERROR(VLOOKUP('Final Marks'!I281,Grades,2),"")</f>
        <v>E</v>
      </c>
      <c r="B281" t="str">
        <f>VLOOKUP('Student Report'!N281,'Final Marks'!$L$20:$M$26,2)</f>
        <v>E</v>
      </c>
    </row>
    <row r="282" spans="1:2" x14ac:dyDescent="0.25">
      <c r="A282" t="str">
        <f>IFERROR(VLOOKUP('Final Marks'!I282,Grades,2),"")</f>
        <v>F</v>
      </c>
      <c r="B282" t="str">
        <f>VLOOKUP('Student Report'!N282,'Final Marks'!$L$20:$M$26,2)</f>
        <v>F</v>
      </c>
    </row>
    <row r="283" spans="1:2" x14ac:dyDescent="0.25">
      <c r="A283" t="str">
        <f>IFERROR(VLOOKUP('Final Marks'!I283,Grades,2),"")</f>
        <v>Fail</v>
      </c>
      <c r="B283" t="str">
        <f>VLOOKUP('Student Report'!N283,'Final Marks'!$L$20:$M$26,2)</f>
        <v>Fail</v>
      </c>
    </row>
    <row r="284" spans="1:2" x14ac:dyDescent="0.25">
      <c r="A284" t="str">
        <f>IFERROR(VLOOKUP('Final Marks'!I284,Grades,2),"")</f>
        <v>D</v>
      </c>
      <c r="B284" t="str">
        <f>VLOOKUP('Student Report'!N284,'Final Marks'!$L$20:$M$26,2)</f>
        <v>D</v>
      </c>
    </row>
    <row r="285" spans="1:2" x14ac:dyDescent="0.25">
      <c r="A285" t="str">
        <f>IFERROR(VLOOKUP('Final Marks'!I285,Grades,2),"")</f>
        <v>C</v>
      </c>
      <c r="B285" t="str">
        <f>VLOOKUP('Student Report'!N285,'Final Marks'!$L$20:$M$26,2)</f>
        <v>C</v>
      </c>
    </row>
    <row r="286" spans="1:2" x14ac:dyDescent="0.25">
      <c r="A286" t="str">
        <f>IFERROR(VLOOKUP('Final Marks'!I286,Grades,2),"")</f>
        <v>A</v>
      </c>
      <c r="B286" t="str">
        <f>VLOOKUP('Student Report'!N286,'Final Marks'!$L$20:$M$26,2)</f>
        <v>A</v>
      </c>
    </row>
    <row r="287" spans="1:2" x14ac:dyDescent="0.25">
      <c r="A287" t="str">
        <f>IFERROR(VLOOKUP('Final Marks'!I287,Grades,2),"")</f>
        <v>D</v>
      </c>
      <c r="B287" t="str">
        <f>VLOOKUP('Student Report'!N287,'Final Marks'!$L$20:$M$26,2)</f>
        <v>D</v>
      </c>
    </row>
    <row r="288" spans="1:2" x14ac:dyDescent="0.25">
      <c r="A288" t="str">
        <f>IFERROR(VLOOKUP('Final Marks'!I288,Grades,2),"")</f>
        <v>C</v>
      </c>
      <c r="B288" t="str">
        <f>VLOOKUP('Student Report'!N288,'Final Marks'!$L$20:$M$26,2)</f>
        <v>C</v>
      </c>
    </row>
    <row r="289" spans="1:2" x14ac:dyDescent="0.25">
      <c r="A289" t="str">
        <f>IFERROR(VLOOKUP('Final Marks'!I289,Grades,2),"")</f>
        <v>B</v>
      </c>
      <c r="B289" t="str">
        <f>VLOOKUP('Student Report'!N289,'Final Marks'!$L$20:$M$26,2)</f>
        <v>B</v>
      </c>
    </row>
    <row r="290" spans="1:2" x14ac:dyDescent="0.25">
      <c r="A290" t="str">
        <f>IFERROR(VLOOKUP('Final Marks'!I290,Grades,2),"")</f>
        <v>B</v>
      </c>
      <c r="B290" t="str">
        <f>VLOOKUP('Student Report'!N290,'Final Marks'!$L$20:$M$26,2)</f>
        <v>B</v>
      </c>
    </row>
    <row r="291" spans="1:2" x14ac:dyDescent="0.25">
      <c r="A291" t="str">
        <f>IFERROR(VLOOKUP('Final Marks'!I291,Grades,2),"")</f>
        <v>A</v>
      </c>
      <c r="B291" t="str">
        <f>VLOOKUP('Student Report'!N291,'Final Marks'!$L$20:$M$26,2)</f>
        <v>A</v>
      </c>
    </row>
    <row r="292" spans="1:2" x14ac:dyDescent="0.25">
      <c r="A292" t="str">
        <f>IFERROR(VLOOKUP('Final Marks'!I292,Grades,2),"")</f>
        <v>E</v>
      </c>
      <c r="B292" t="str">
        <f>VLOOKUP('Student Report'!N292,'Final Marks'!$L$20:$M$26,2)</f>
        <v>E</v>
      </c>
    </row>
    <row r="293" spans="1:2" x14ac:dyDescent="0.25">
      <c r="A293" t="str">
        <f>IFERROR(VLOOKUP('Final Marks'!I293,Grades,2),"")</f>
        <v>D</v>
      </c>
      <c r="B293" t="str">
        <f>VLOOKUP('Student Report'!N293,'Final Marks'!$L$20:$M$26,2)</f>
        <v>D</v>
      </c>
    </row>
    <row r="294" spans="1:2" x14ac:dyDescent="0.25">
      <c r="A294" t="str">
        <f>IFERROR(VLOOKUP('Final Marks'!I294,Grades,2),"")</f>
        <v>Fail</v>
      </c>
      <c r="B294" t="str">
        <f>VLOOKUP('Student Report'!N294,'Final Marks'!$L$20:$M$26,2)</f>
        <v>Fail</v>
      </c>
    </row>
    <row r="295" spans="1:2" x14ac:dyDescent="0.25">
      <c r="A295" t="str">
        <f>IFERROR(VLOOKUP('Final Marks'!I295,Grades,2),"")</f>
        <v>Fail</v>
      </c>
      <c r="B295" t="str">
        <f>VLOOKUP('Student Report'!N295,'Final Marks'!$L$20:$M$26,2)</f>
        <v>Fail</v>
      </c>
    </row>
    <row r="296" spans="1:2" x14ac:dyDescent="0.25">
      <c r="A296" t="str">
        <f>IFERROR(VLOOKUP('Final Marks'!I296,Grades,2),"")</f>
        <v>E</v>
      </c>
      <c r="B296" t="str">
        <f>VLOOKUP('Student Report'!N296,'Final Marks'!$L$20:$M$26,2)</f>
        <v>E</v>
      </c>
    </row>
    <row r="297" spans="1:2" x14ac:dyDescent="0.25">
      <c r="A297" t="str">
        <f>IFERROR(VLOOKUP('Final Marks'!I297,Grades,2),"")</f>
        <v>A</v>
      </c>
      <c r="B297" t="str">
        <f>VLOOKUP('Student Report'!N297,'Final Marks'!$L$20:$M$26,2)</f>
        <v>A</v>
      </c>
    </row>
    <row r="298" spans="1:2" x14ac:dyDescent="0.25">
      <c r="A298" t="str">
        <f>IFERROR(VLOOKUP('Final Marks'!I298,Grades,2),"")</f>
        <v>D</v>
      </c>
      <c r="B298" t="str">
        <f>VLOOKUP('Student Report'!N298,'Final Marks'!$L$20:$M$26,2)</f>
        <v>D</v>
      </c>
    </row>
    <row r="299" spans="1:2" x14ac:dyDescent="0.25">
      <c r="A299" t="str">
        <f>IFERROR(VLOOKUP('Final Marks'!I299,Grades,2),"")</f>
        <v>A</v>
      </c>
      <c r="B299" t="str">
        <f>VLOOKUP('Student Report'!N299,'Final Marks'!$L$20:$M$26,2)</f>
        <v>A</v>
      </c>
    </row>
    <row r="300" spans="1:2" x14ac:dyDescent="0.25">
      <c r="A300" t="str">
        <f>IFERROR(VLOOKUP('Final Marks'!I300,Grades,2),"")</f>
        <v>D</v>
      </c>
      <c r="B300" t="str">
        <f>VLOOKUP('Student Report'!N300,'Final Marks'!$L$20:$M$26,2)</f>
        <v>D</v>
      </c>
    </row>
    <row r="301" spans="1:2" x14ac:dyDescent="0.25">
      <c r="A301" t="str">
        <f>IFERROR(VLOOKUP('Final Marks'!I301,Grades,2),"")</f>
        <v>D</v>
      </c>
      <c r="B301" t="str">
        <f>VLOOKUP('Student Report'!N301,'Final Marks'!$L$20:$M$26,2)</f>
        <v>D</v>
      </c>
    </row>
    <row r="302" spans="1:2" x14ac:dyDescent="0.25">
      <c r="A302" t="str">
        <f>IFERROR(VLOOKUP('Final Marks'!I302,Grades,2),"")</f>
        <v>E</v>
      </c>
      <c r="B302" t="str">
        <f>VLOOKUP('Student Report'!N302,'Final Marks'!$L$20:$M$26,2)</f>
        <v>E</v>
      </c>
    </row>
    <row r="303" spans="1:2" x14ac:dyDescent="0.25">
      <c r="A303" t="str">
        <f>IFERROR(VLOOKUP('Final Marks'!I303,Grades,2),"")</f>
        <v>C</v>
      </c>
      <c r="B303" t="str">
        <f>VLOOKUP('Student Report'!N303,'Final Marks'!$L$20:$M$26,2)</f>
        <v>C</v>
      </c>
    </row>
    <row r="304" spans="1:2" x14ac:dyDescent="0.25">
      <c r="A304" t="str">
        <f>IFERROR(VLOOKUP('Final Marks'!I304,Grades,2),"")</f>
        <v>E</v>
      </c>
      <c r="B304" t="str">
        <f>VLOOKUP('Student Report'!N304,'Final Marks'!$L$20:$M$26,2)</f>
        <v>E</v>
      </c>
    </row>
    <row r="305" spans="1:2" x14ac:dyDescent="0.25">
      <c r="A305" t="str">
        <f>IFERROR(VLOOKUP('Final Marks'!I305,Grades,2),"")</f>
        <v>A</v>
      </c>
      <c r="B305" t="str">
        <f>VLOOKUP('Student Report'!N305,'Final Marks'!$L$20:$M$26,2)</f>
        <v>A</v>
      </c>
    </row>
    <row r="306" spans="1:2" x14ac:dyDescent="0.25">
      <c r="A306" t="str">
        <f>IFERROR(VLOOKUP('Final Marks'!I306,Grades,2),"")</f>
        <v>E</v>
      </c>
      <c r="B306" t="str">
        <f>VLOOKUP('Student Report'!N306,'Final Marks'!$L$20:$M$26,2)</f>
        <v>E</v>
      </c>
    </row>
    <row r="307" spans="1:2" x14ac:dyDescent="0.25">
      <c r="A307" t="str">
        <f>IFERROR(VLOOKUP('Final Marks'!I307,Grades,2),"")</f>
        <v>Fail</v>
      </c>
      <c r="B307" t="str">
        <f>VLOOKUP('Student Report'!N307,'Final Marks'!$L$20:$M$26,2)</f>
        <v>Fail</v>
      </c>
    </row>
    <row r="308" spans="1:2" x14ac:dyDescent="0.25">
      <c r="A308" t="str">
        <f>IFERROR(VLOOKUP('Final Marks'!I308,Grades,2),"")</f>
        <v>E</v>
      </c>
      <c r="B308" t="str">
        <f>VLOOKUP('Student Report'!N308,'Final Marks'!$L$20:$M$26,2)</f>
        <v>E</v>
      </c>
    </row>
    <row r="309" spans="1:2" x14ac:dyDescent="0.25">
      <c r="A309" t="str">
        <f>IFERROR(VLOOKUP('Final Marks'!I309,Grades,2),"")</f>
        <v>B</v>
      </c>
      <c r="B309" t="str">
        <f>VLOOKUP('Student Report'!N309,'Final Marks'!$L$20:$M$26,2)</f>
        <v>B</v>
      </c>
    </row>
    <row r="310" spans="1:2" x14ac:dyDescent="0.25">
      <c r="A310" t="str">
        <f>IFERROR(VLOOKUP('Final Marks'!I310,Grades,2),"")</f>
        <v>A</v>
      </c>
      <c r="B310" t="str">
        <f>VLOOKUP('Student Report'!N310,'Final Marks'!$L$20:$M$26,2)</f>
        <v>A</v>
      </c>
    </row>
    <row r="311" spans="1:2" x14ac:dyDescent="0.25">
      <c r="A311" t="str">
        <f>IFERROR(VLOOKUP('Final Marks'!I311,Grades,2),"")</f>
        <v>B</v>
      </c>
      <c r="B311" t="str">
        <f>VLOOKUP('Student Report'!N311,'Final Marks'!$L$20:$M$26,2)</f>
        <v>B</v>
      </c>
    </row>
    <row r="312" spans="1:2" x14ac:dyDescent="0.25">
      <c r="A312" t="str">
        <f>IFERROR(VLOOKUP('Final Marks'!I312,Grades,2),"")</f>
        <v>E</v>
      </c>
      <c r="B312" t="str">
        <f>VLOOKUP('Student Report'!N312,'Final Marks'!$L$20:$M$26,2)</f>
        <v>E</v>
      </c>
    </row>
    <row r="313" spans="1:2" x14ac:dyDescent="0.25">
      <c r="A313" t="str">
        <f>IFERROR(VLOOKUP('Final Marks'!I313,Grades,2),"")</f>
        <v>A</v>
      </c>
      <c r="B313" t="str">
        <f>VLOOKUP('Student Report'!N313,'Final Marks'!$L$20:$M$26,2)</f>
        <v>A</v>
      </c>
    </row>
    <row r="314" spans="1:2" x14ac:dyDescent="0.25">
      <c r="A314" t="str">
        <f>IFERROR(VLOOKUP('Final Marks'!I314,Grades,2),"")</f>
        <v>Fail</v>
      </c>
      <c r="B314" t="str">
        <f>VLOOKUP('Student Report'!N314,'Final Marks'!$L$20:$M$26,2)</f>
        <v>Fail</v>
      </c>
    </row>
    <row r="315" spans="1:2" x14ac:dyDescent="0.25">
      <c r="A315" t="str">
        <f>IFERROR(VLOOKUP('Final Marks'!I315,Grades,2),"")</f>
        <v>C</v>
      </c>
      <c r="B315" t="str">
        <f>VLOOKUP('Student Report'!N315,'Final Marks'!$L$20:$M$26,2)</f>
        <v>C</v>
      </c>
    </row>
    <row r="316" spans="1:2" x14ac:dyDescent="0.25">
      <c r="A316" t="str">
        <f>IFERROR(VLOOKUP('Final Marks'!I316,Grades,2),"")</f>
        <v>D</v>
      </c>
      <c r="B316" t="str">
        <f>VLOOKUP('Student Report'!N316,'Final Marks'!$L$20:$M$26,2)</f>
        <v>D</v>
      </c>
    </row>
    <row r="317" spans="1:2" x14ac:dyDescent="0.25">
      <c r="A317" t="str">
        <f>IFERROR(VLOOKUP('Final Marks'!I317,Grades,2),"")</f>
        <v>D</v>
      </c>
      <c r="B317" t="str">
        <f>VLOOKUP('Student Report'!N317,'Final Marks'!$L$20:$M$26,2)</f>
        <v>D</v>
      </c>
    </row>
    <row r="318" spans="1:2" x14ac:dyDescent="0.25">
      <c r="A318" t="str">
        <f>IFERROR(VLOOKUP('Final Marks'!I318,Grades,2),"")</f>
        <v>E</v>
      </c>
      <c r="B318" t="str">
        <f>VLOOKUP('Student Report'!N318,'Final Marks'!$L$20:$M$26,2)</f>
        <v>E</v>
      </c>
    </row>
    <row r="319" spans="1:2" x14ac:dyDescent="0.25">
      <c r="A319" t="str">
        <f>IFERROR(VLOOKUP('Final Marks'!I319,Grades,2),"")</f>
        <v>E</v>
      </c>
      <c r="B319" t="str">
        <f>VLOOKUP('Student Report'!N319,'Final Marks'!$L$20:$M$26,2)</f>
        <v>E</v>
      </c>
    </row>
    <row r="320" spans="1:2" x14ac:dyDescent="0.25">
      <c r="A320" t="str">
        <f>IFERROR(VLOOKUP('Final Marks'!I320,Grades,2),"")</f>
        <v>E</v>
      </c>
      <c r="B320" t="str">
        <f>VLOOKUP('Student Report'!N320,'Final Marks'!$L$20:$M$26,2)</f>
        <v>E</v>
      </c>
    </row>
    <row r="321" spans="1:2" x14ac:dyDescent="0.25">
      <c r="A321" t="str">
        <f>IFERROR(VLOOKUP('Final Marks'!I321,Grades,2),"")</f>
        <v>E</v>
      </c>
      <c r="B321" t="str">
        <f>VLOOKUP('Student Report'!N321,'Final Marks'!$L$20:$M$26,2)</f>
        <v>E</v>
      </c>
    </row>
    <row r="322" spans="1:2" x14ac:dyDescent="0.25">
      <c r="A322" t="str">
        <f>IFERROR(VLOOKUP('Final Marks'!I322,Grades,2),"")</f>
        <v>A</v>
      </c>
      <c r="B322" t="str">
        <f>VLOOKUP('Student Report'!N322,'Final Marks'!$L$20:$M$26,2)</f>
        <v>A</v>
      </c>
    </row>
    <row r="323" spans="1:2" x14ac:dyDescent="0.25">
      <c r="A323" t="str">
        <f>IFERROR(VLOOKUP('Final Marks'!I323,Grades,2),"")</f>
        <v>Fail</v>
      </c>
      <c r="B323" t="str">
        <f>VLOOKUP('Student Report'!N323,'Final Marks'!$L$20:$M$26,2)</f>
        <v>Fail</v>
      </c>
    </row>
    <row r="324" spans="1:2" x14ac:dyDescent="0.25">
      <c r="A324" t="str">
        <f>IFERROR(VLOOKUP('Final Marks'!I324,Grades,2),"")</f>
        <v>C</v>
      </c>
      <c r="B324" t="str">
        <f>VLOOKUP('Student Report'!N324,'Final Marks'!$L$20:$M$26,2)</f>
        <v>C</v>
      </c>
    </row>
    <row r="325" spans="1:2" x14ac:dyDescent="0.25">
      <c r="A325" t="str">
        <f>IFERROR(VLOOKUP('Final Marks'!I325,Grades,2),"")</f>
        <v>A</v>
      </c>
      <c r="B325" t="str">
        <f>VLOOKUP('Student Report'!N325,'Final Marks'!$L$20:$M$26,2)</f>
        <v>A</v>
      </c>
    </row>
    <row r="326" spans="1:2" x14ac:dyDescent="0.25">
      <c r="A326" t="str">
        <f>IFERROR(VLOOKUP('Final Marks'!I326,Grades,2),"")</f>
        <v>D</v>
      </c>
      <c r="B326" t="str">
        <f>VLOOKUP('Student Report'!N326,'Final Marks'!$L$20:$M$26,2)</f>
        <v>D</v>
      </c>
    </row>
    <row r="327" spans="1:2" x14ac:dyDescent="0.25">
      <c r="A327" t="str">
        <f>IFERROR(VLOOKUP('Final Marks'!I327,Grades,2),"")</f>
        <v>A</v>
      </c>
      <c r="B327" t="str">
        <f>VLOOKUP('Student Report'!N327,'Final Marks'!$L$20:$M$26,2)</f>
        <v>A</v>
      </c>
    </row>
    <row r="328" spans="1:2" x14ac:dyDescent="0.25">
      <c r="A328" t="str">
        <f>IFERROR(VLOOKUP('Final Marks'!I328,Grades,2),"")</f>
        <v>F</v>
      </c>
      <c r="B328" t="str">
        <f>VLOOKUP('Student Report'!N328,'Final Marks'!$L$20:$M$26,2)</f>
        <v>F</v>
      </c>
    </row>
    <row r="329" spans="1:2" x14ac:dyDescent="0.25">
      <c r="A329" t="str">
        <f>IFERROR(VLOOKUP('Final Marks'!I329,Grades,2),"")</f>
        <v>F</v>
      </c>
      <c r="B329" t="str">
        <f>VLOOKUP('Student Report'!N329,'Final Marks'!$L$20:$M$26,2)</f>
        <v>F</v>
      </c>
    </row>
    <row r="330" spans="1:2" x14ac:dyDescent="0.25">
      <c r="A330" t="str">
        <f>IFERROR(VLOOKUP('Final Marks'!I330,Grades,2),"")</f>
        <v>B</v>
      </c>
      <c r="B330" t="str">
        <f>VLOOKUP('Student Report'!N330,'Final Marks'!$L$20:$M$26,2)</f>
        <v>B</v>
      </c>
    </row>
    <row r="331" spans="1:2" x14ac:dyDescent="0.25">
      <c r="A331" t="str">
        <f>IFERROR(VLOOKUP('Final Marks'!I331,Grades,2),"")</f>
        <v>F</v>
      </c>
      <c r="B331" t="str">
        <f>VLOOKUP('Student Report'!N331,'Final Marks'!$L$20:$M$26,2)</f>
        <v>F</v>
      </c>
    </row>
    <row r="332" spans="1:2" x14ac:dyDescent="0.25">
      <c r="A332" t="str">
        <f>IFERROR(VLOOKUP('Final Marks'!I332,Grades,2),"")</f>
        <v>D</v>
      </c>
      <c r="B332" t="str">
        <f>VLOOKUP('Student Report'!N332,'Final Marks'!$L$20:$M$26,2)</f>
        <v>D</v>
      </c>
    </row>
    <row r="333" spans="1:2" x14ac:dyDescent="0.25">
      <c r="A333" t="str">
        <f>IFERROR(VLOOKUP('Final Marks'!I333,Grades,2),"")</f>
        <v>A</v>
      </c>
      <c r="B333" t="str">
        <f>VLOOKUP('Student Report'!N333,'Final Marks'!$L$20:$M$26,2)</f>
        <v>A</v>
      </c>
    </row>
    <row r="334" spans="1:2" x14ac:dyDescent="0.25">
      <c r="A334" t="str">
        <f>IFERROR(VLOOKUP('Final Marks'!I334,Grades,2),"")</f>
        <v>F</v>
      </c>
      <c r="B334" t="str">
        <f>VLOOKUP('Student Report'!N334,'Final Marks'!$L$20:$M$26,2)</f>
        <v>F</v>
      </c>
    </row>
    <row r="335" spans="1:2" x14ac:dyDescent="0.25">
      <c r="A335" t="str">
        <f>IFERROR(VLOOKUP('Final Marks'!I335,Grades,2),"")</f>
        <v>D</v>
      </c>
      <c r="B335" t="str">
        <f>VLOOKUP('Student Report'!N335,'Final Marks'!$L$20:$M$26,2)</f>
        <v>D</v>
      </c>
    </row>
    <row r="336" spans="1:2" x14ac:dyDescent="0.25">
      <c r="A336" t="str">
        <f>IFERROR(VLOOKUP('Final Marks'!I336,Grades,2),"")</f>
        <v>A</v>
      </c>
      <c r="B336" t="str">
        <f>VLOOKUP('Student Report'!N336,'Final Marks'!$L$20:$M$26,2)</f>
        <v>A</v>
      </c>
    </row>
    <row r="337" spans="1:2" x14ac:dyDescent="0.25">
      <c r="A337" t="str">
        <f>IFERROR(VLOOKUP('Final Marks'!I337,Grades,2),"")</f>
        <v>B</v>
      </c>
      <c r="B337" t="str">
        <f>VLOOKUP('Student Report'!N337,'Final Marks'!$L$20:$M$26,2)</f>
        <v>B</v>
      </c>
    </row>
    <row r="338" spans="1:2" x14ac:dyDescent="0.25">
      <c r="A338" t="str">
        <f>IFERROR(VLOOKUP('Final Marks'!I338,Grades,2),"")</f>
        <v>Fail</v>
      </c>
      <c r="B338" t="str">
        <f>VLOOKUP('Student Report'!N338,'Final Marks'!$L$20:$M$26,2)</f>
        <v>Fail</v>
      </c>
    </row>
    <row r="339" spans="1:2" x14ac:dyDescent="0.25">
      <c r="A339" t="str">
        <f>IFERROR(VLOOKUP('Final Marks'!I339,Grades,2),"")</f>
        <v>A</v>
      </c>
      <c r="B339" t="str">
        <f>VLOOKUP('Student Report'!N339,'Final Marks'!$L$20:$M$26,2)</f>
        <v>A</v>
      </c>
    </row>
    <row r="340" spans="1:2" x14ac:dyDescent="0.25">
      <c r="A340" t="str">
        <f>IFERROR(VLOOKUP('Final Marks'!I340,Grades,2),"")</f>
        <v>E</v>
      </c>
      <c r="B340" t="str">
        <f>VLOOKUP('Student Report'!N340,'Final Marks'!$L$20:$M$26,2)</f>
        <v>E</v>
      </c>
    </row>
    <row r="341" spans="1:2" x14ac:dyDescent="0.25">
      <c r="A341" t="str">
        <f>IFERROR(VLOOKUP('Final Marks'!I341,Grades,2),"")</f>
        <v>A</v>
      </c>
      <c r="B341" t="str">
        <f>VLOOKUP('Student Report'!N341,'Final Marks'!$L$20:$M$26,2)</f>
        <v>A</v>
      </c>
    </row>
    <row r="342" spans="1:2" x14ac:dyDescent="0.25">
      <c r="A342" t="str">
        <f>IFERROR(VLOOKUP('Final Marks'!I342,Grades,2),"")</f>
        <v>A</v>
      </c>
      <c r="B342" t="str">
        <f>VLOOKUP('Student Report'!N342,'Final Marks'!$L$20:$M$26,2)</f>
        <v>A</v>
      </c>
    </row>
    <row r="343" spans="1:2" x14ac:dyDescent="0.25">
      <c r="A343" t="str">
        <f>IFERROR(VLOOKUP('Final Marks'!I343,Grades,2),"")</f>
        <v>Fail</v>
      </c>
      <c r="B343" t="str">
        <f>VLOOKUP('Student Report'!N343,'Final Marks'!$L$20:$M$26,2)</f>
        <v>Fail</v>
      </c>
    </row>
    <row r="344" spans="1:2" x14ac:dyDescent="0.25">
      <c r="A344" t="str">
        <f>IFERROR(VLOOKUP('Final Marks'!I344,Grades,2),"")</f>
        <v>F</v>
      </c>
      <c r="B344" t="str">
        <f>VLOOKUP('Student Report'!N344,'Final Marks'!$L$20:$M$26,2)</f>
        <v>F</v>
      </c>
    </row>
    <row r="345" spans="1:2" x14ac:dyDescent="0.25">
      <c r="A345" t="str">
        <f>IFERROR(VLOOKUP('Final Marks'!I345,Grades,2),"")</f>
        <v>A</v>
      </c>
      <c r="B345" t="str">
        <f>VLOOKUP('Student Report'!N345,'Final Marks'!$L$20:$M$26,2)</f>
        <v>A</v>
      </c>
    </row>
    <row r="346" spans="1:2" x14ac:dyDescent="0.25">
      <c r="A346" t="str">
        <f>IFERROR(VLOOKUP('Final Marks'!I346,Grades,2),"")</f>
        <v>D</v>
      </c>
      <c r="B346" t="str">
        <f>VLOOKUP('Student Report'!N346,'Final Marks'!$L$20:$M$26,2)</f>
        <v>D</v>
      </c>
    </row>
    <row r="347" spans="1:2" x14ac:dyDescent="0.25">
      <c r="A347" t="str">
        <f>IFERROR(VLOOKUP('Final Marks'!I347,Grades,2),"")</f>
        <v>B</v>
      </c>
      <c r="B347" t="str">
        <f>VLOOKUP('Student Report'!N347,'Final Marks'!$L$20:$M$26,2)</f>
        <v>B</v>
      </c>
    </row>
    <row r="348" spans="1:2" x14ac:dyDescent="0.25">
      <c r="A348" t="str">
        <f>IFERROR(VLOOKUP('Final Marks'!I348,Grades,2),"")</f>
        <v>A</v>
      </c>
      <c r="B348" t="str">
        <f>VLOOKUP('Student Report'!N348,'Final Marks'!$L$20:$M$26,2)</f>
        <v>A</v>
      </c>
    </row>
    <row r="349" spans="1:2" x14ac:dyDescent="0.25">
      <c r="A349" t="str">
        <f>IFERROR(VLOOKUP('Final Marks'!I349,Grades,2),"")</f>
        <v>D</v>
      </c>
      <c r="B349" t="str">
        <f>VLOOKUP('Student Report'!N349,'Final Marks'!$L$20:$M$26,2)</f>
        <v>D</v>
      </c>
    </row>
    <row r="350" spans="1:2" x14ac:dyDescent="0.25">
      <c r="A350" t="str">
        <f>IFERROR(VLOOKUP('Final Marks'!I350,Grades,2),"")</f>
        <v>E</v>
      </c>
      <c r="B350" t="str">
        <f>VLOOKUP('Student Report'!N350,'Final Marks'!$L$20:$M$26,2)</f>
        <v>E</v>
      </c>
    </row>
    <row r="351" spans="1:2" x14ac:dyDescent="0.25">
      <c r="A351" t="str">
        <f>IFERROR(VLOOKUP('Final Marks'!I351,Grades,2),"")</f>
        <v>A</v>
      </c>
      <c r="B351" t="str">
        <f>VLOOKUP('Student Report'!N351,'Final Marks'!$L$20:$M$26,2)</f>
        <v>A</v>
      </c>
    </row>
    <row r="352" spans="1:2" x14ac:dyDescent="0.25">
      <c r="A352" t="str">
        <f>IFERROR(VLOOKUP('Final Marks'!I352,Grades,2),"")</f>
        <v>Fail</v>
      </c>
      <c r="B352" t="str">
        <f>VLOOKUP('Student Report'!N352,'Final Marks'!$L$20:$M$26,2)</f>
        <v>Fail</v>
      </c>
    </row>
    <row r="353" spans="1:2" x14ac:dyDescent="0.25">
      <c r="A353" t="str">
        <f>IFERROR(VLOOKUP('Final Marks'!I353,Grades,2),"")</f>
        <v>D</v>
      </c>
      <c r="B353" t="str">
        <f>VLOOKUP('Student Report'!N353,'Final Marks'!$L$20:$M$26,2)</f>
        <v>D</v>
      </c>
    </row>
    <row r="354" spans="1:2" x14ac:dyDescent="0.25">
      <c r="A354" t="str">
        <f>IFERROR(VLOOKUP('Final Marks'!I354,Grades,2),"")</f>
        <v>B</v>
      </c>
      <c r="B354" t="str">
        <f>VLOOKUP('Student Report'!N354,'Final Marks'!$L$20:$M$26,2)</f>
        <v>B</v>
      </c>
    </row>
    <row r="355" spans="1:2" x14ac:dyDescent="0.25">
      <c r="A355" t="str">
        <f>IFERROR(VLOOKUP('Final Marks'!I355,Grades,2),"")</f>
        <v>B</v>
      </c>
      <c r="B355" t="str">
        <f>VLOOKUP('Student Report'!N355,'Final Marks'!$L$20:$M$26,2)</f>
        <v>B</v>
      </c>
    </row>
    <row r="356" spans="1:2" x14ac:dyDescent="0.25">
      <c r="A356" t="str">
        <f>IFERROR(VLOOKUP('Final Marks'!I356,Grades,2),"")</f>
        <v>Fail</v>
      </c>
      <c r="B356" t="str">
        <f>VLOOKUP('Student Report'!N356,'Final Marks'!$L$20:$M$26,2)</f>
        <v>Fail</v>
      </c>
    </row>
    <row r="357" spans="1:2" x14ac:dyDescent="0.25">
      <c r="A357" t="str">
        <f>IFERROR(VLOOKUP('Final Marks'!I357,Grades,2),"")</f>
        <v>E</v>
      </c>
      <c r="B357" t="str">
        <f>VLOOKUP('Student Report'!N357,'Final Marks'!$L$20:$M$26,2)</f>
        <v>E</v>
      </c>
    </row>
    <row r="358" spans="1:2" x14ac:dyDescent="0.25">
      <c r="A358" t="str">
        <f>IFERROR(VLOOKUP('Final Marks'!I358,Grades,2),"")</f>
        <v>F</v>
      </c>
      <c r="B358" t="str">
        <f>VLOOKUP('Student Report'!N358,'Final Marks'!$L$20:$M$26,2)</f>
        <v>F</v>
      </c>
    </row>
    <row r="359" spans="1:2" x14ac:dyDescent="0.25">
      <c r="A359" t="str">
        <f>IFERROR(VLOOKUP('Final Marks'!I359,Grades,2),"")</f>
        <v>A</v>
      </c>
      <c r="B359" t="str">
        <f>VLOOKUP('Student Report'!N359,'Final Marks'!$L$20:$M$26,2)</f>
        <v>A</v>
      </c>
    </row>
    <row r="360" spans="1:2" x14ac:dyDescent="0.25">
      <c r="A360" t="str">
        <f>IFERROR(VLOOKUP('Final Marks'!I360,Grades,2),"")</f>
        <v>B</v>
      </c>
      <c r="B360" t="str">
        <f>VLOOKUP('Student Report'!N360,'Final Marks'!$L$20:$M$26,2)</f>
        <v>B</v>
      </c>
    </row>
    <row r="361" spans="1:2" x14ac:dyDescent="0.25">
      <c r="A361" t="str">
        <f>IFERROR(VLOOKUP('Final Marks'!I361,Grades,2),"")</f>
        <v>C</v>
      </c>
      <c r="B361" t="str">
        <f>VLOOKUP('Student Report'!N361,'Final Marks'!$L$20:$M$26,2)</f>
        <v>C</v>
      </c>
    </row>
    <row r="362" spans="1:2" x14ac:dyDescent="0.25">
      <c r="A362" t="str">
        <f>IFERROR(VLOOKUP('Final Marks'!I362,Grades,2),"")</f>
        <v>D</v>
      </c>
      <c r="B362" t="str">
        <f>VLOOKUP('Student Report'!N362,'Final Marks'!$L$20:$M$26,2)</f>
        <v>D</v>
      </c>
    </row>
    <row r="363" spans="1:2" x14ac:dyDescent="0.25">
      <c r="A363" t="str">
        <f>IFERROR(VLOOKUP('Final Marks'!I363,Grades,2),"")</f>
        <v>E</v>
      </c>
      <c r="B363" t="str">
        <f>VLOOKUP('Student Report'!N363,'Final Marks'!$L$20:$M$26,2)</f>
        <v>E</v>
      </c>
    </row>
    <row r="364" spans="1:2" x14ac:dyDescent="0.25">
      <c r="A364" t="str">
        <f>IFERROR(VLOOKUP('Final Marks'!I364,Grades,2),"")</f>
        <v>D</v>
      </c>
      <c r="B364" t="str">
        <f>VLOOKUP('Student Report'!N364,'Final Marks'!$L$20:$M$26,2)</f>
        <v>D</v>
      </c>
    </row>
    <row r="365" spans="1:2" x14ac:dyDescent="0.25">
      <c r="A365" t="str">
        <f>IFERROR(VLOOKUP('Final Marks'!I365,Grades,2),"")</f>
        <v>Fail</v>
      </c>
      <c r="B365" t="str">
        <f>VLOOKUP('Student Report'!N365,'Final Marks'!$L$20:$M$26,2)</f>
        <v>Fail</v>
      </c>
    </row>
    <row r="366" spans="1:2" x14ac:dyDescent="0.25">
      <c r="A366" t="str">
        <f>IFERROR(VLOOKUP('Final Marks'!I366,Grades,2),"")</f>
        <v>B</v>
      </c>
      <c r="B366" t="str">
        <f>VLOOKUP('Student Report'!N366,'Final Marks'!$L$20:$M$26,2)</f>
        <v>B</v>
      </c>
    </row>
    <row r="367" spans="1:2" x14ac:dyDescent="0.25">
      <c r="A367" t="str">
        <f>IFERROR(VLOOKUP('Final Marks'!I367,Grades,2),"")</f>
        <v>Fail</v>
      </c>
      <c r="B367" t="str">
        <f>VLOOKUP('Student Report'!N367,'Final Marks'!$L$20:$M$26,2)</f>
        <v>Fail</v>
      </c>
    </row>
    <row r="368" spans="1:2" x14ac:dyDescent="0.25">
      <c r="A368" t="str">
        <f>IFERROR(VLOOKUP('Final Marks'!I368,Grades,2),"")</f>
        <v>Fail</v>
      </c>
      <c r="B368" t="str">
        <f>VLOOKUP('Student Report'!N368,'Final Marks'!$L$20:$M$26,2)</f>
        <v>Fail</v>
      </c>
    </row>
    <row r="369" spans="1:2" x14ac:dyDescent="0.25">
      <c r="A369" t="str">
        <f>IFERROR(VLOOKUP('Final Marks'!I369,Grades,2),"")</f>
        <v>F</v>
      </c>
      <c r="B369" t="str">
        <f>VLOOKUP('Student Report'!N369,'Final Marks'!$L$20:$M$26,2)</f>
        <v>F</v>
      </c>
    </row>
    <row r="370" spans="1:2" x14ac:dyDescent="0.25">
      <c r="A370" t="str">
        <f>IFERROR(VLOOKUP('Final Marks'!I370,Grades,2),"")</f>
        <v>F</v>
      </c>
      <c r="B370" t="str">
        <f>VLOOKUP('Student Report'!N370,'Final Marks'!$L$20:$M$26,2)</f>
        <v>F</v>
      </c>
    </row>
    <row r="371" spans="1:2" x14ac:dyDescent="0.25">
      <c r="A371" t="str">
        <f>IFERROR(VLOOKUP('Final Marks'!I371,Grades,2),"")</f>
        <v>C</v>
      </c>
      <c r="B371" t="str">
        <f>VLOOKUP('Student Report'!N371,'Final Marks'!$L$20:$M$26,2)</f>
        <v>C</v>
      </c>
    </row>
    <row r="372" spans="1:2" x14ac:dyDescent="0.25">
      <c r="A372" t="str">
        <f>IFERROR(VLOOKUP('Final Marks'!I372,Grades,2),"")</f>
        <v>B</v>
      </c>
      <c r="B372" t="str">
        <f>VLOOKUP('Student Report'!N372,'Final Marks'!$L$20:$M$26,2)</f>
        <v>B</v>
      </c>
    </row>
    <row r="373" spans="1:2" x14ac:dyDescent="0.25">
      <c r="A373" t="str">
        <f>IFERROR(VLOOKUP('Final Marks'!I373,Grades,2),"")</f>
        <v>F</v>
      </c>
      <c r="B373" t="str">
        <f>VLOOKUP('Student Report'!N373,'Final Marks'!$L$20:$M$26,2)</f>
        <v>F</v>
      </c>
    </row>
    <row r="374" spans="1:2" x14ac:dyDescent="0.25">
      <c r="A374" t="str">
        <f>IFERROR(VLOOKUP('Final Marks'!I374,Grades,2),"")</f>
        <v>E</v>
      </c>
      <c r="B374" t="str">
        <f>VLOOKUP('Student Report'!N374,'Final Marks'!$L$20:$M$26,2)</f>
        <v>E</v>
      </c>
    </row>
    <row r="375" spans="1:2" x14ac:dyDescent="0.25">
      <c r="A375" t="str">
        <f>IFERROR(VLOOKUP('Final Marks'!I375,Grades,2),"")</f>
        <v>A</v>
      </c>
      <c r="B375" t="str">
        <f>VLOOKUP('Student Report'!N375,'Final Marks'!$L$20:$M$26,2)</f>
        <v>A</v>
      </c>
    </row>
    <row r="376" spans="1:2" x14ac:dyDescent="0.25">
      <c r="A376" t="str">
        <f>IFERROR(VLOOKUP('Final Marks'!I376,Grades,2),"")</f>
        <v>Fail</v>
      </c>
      <c r="B376" t="str">
        <f>VLOOKUP('Student Report'!N376,'Final Marks'!$L$20:$M$26,2)</f>
        <v>Fail</v>
      </c>
    </row>
    <row r="377" spans="1:2" x14ac:dyDescent="0.25">
      <c r="A377" t="str">
        <f>IFERROR(VLOOKUP('Final Marks'!I377,Grades,2),"")</f>
        <v>A</v>
      </c>
      <c r="B377" t="str">
        <f>VLOOKUP('Student Report'!N377,'Final Marks'!$L$20:$M$26,2)</f>
        <v>A</v>
      </c>
    </row>
    <row r="378" spans="1:2" x14ac:dyDescent="0.25">
      <c r="A378" t="str">
        <f>IFERROR(VLOOKUP('Final Marks'!I378,Grades,2),"")</f>
        <v>Fail</v>
      </c>
      <c r="B378" t="str">
        <f>VLOOKUP('Student Report'!N378,'Final Marks'!$L$20:$M$26,2)</f>
        <v>Fail</v>
      </c>
    </row>
    <row r="379" spans="1:2" x14ac:dyDescent="0.25">
      <c r="A379" t="str">
        <f>IFERROR(VLOOKUP('Final Marks'!I379,Grades,2),"")</f>
        <v>C</v>
      </c>
      <c r="B379" t="str">
        <f>VLOOKUP('Student Report'!N379,'Final Marks'!$L$20:$M$26,2)</f>
        <v>C</v>
      </c>
    </row>
    <row r="380" spans="1:2" x14ac:dyDescent="0.25">
      <c r="A380" t="str">
        <f>IFERROR(VLOOKUP('Final Marks'!I380,Grades,2),"")</f>
        <v>F</v>
      </c>
      <c r="B380" t="str">
        <f>VLOOKUP('Student Report'!N380,'Final Marks'!$L$20:$M$26,2)</f>
        <v>F</v>
      </c>
    </row>
    <row r="381" spans="1:2" x14ac:dyDescent="0.25">
      <c r="A381" t="str">
        <f>IFERROR(VLOOKUP('Final Marks'!I381,Grades,2),"")</f>
        <v>D</v>
      </c>
      <c r="B381" t="str">
        <f>VLOOKUP('Student Report'!N381,'Final Marks'!$L$20:$M$26,2)</f>
        <v>D</v>
      </c>
    </row>
    <row r="382" spans="1:2" x14ac:dyDescent="0.25">
      <c r="A382" t="str">
        <f>IFERROR(VLOOKUP('Final Marks'!I382,Grades,2),"")</f>
        <v>C</v>
      </c>
      <c r="B382" t="str">
        <f>VLOOKUP('Student Report'!N382,'Final Marks'!$L$20:$M$26,2)</f>
        <v>C</v>
      </c>
    </row>
    <row r="383" spans="1:2" x14ac:dyDescent="0.25">
      <c r="A383" t="str">
        <f>IFERROR(VLOOKUP('Final Marks'!I383,Grades,2),"")</f>
        <v>F</v>
      </c>
      <c r="B383" t="str">
        <f>VLOOKUP('Student Report'!N383,'Final Marks'!$L$20:$M$26,2)</f>
        <v>F</v>
      </c>
    </row>
    <row r="384" spans="1:2" x14ac:dyDescent="0.25">
      <c r="A384" t="str">
        <f>IFERROR(VLOOKUP('Final Marks'!I384,Grades,2),"")</f>
        <v>B</v>
      </c>
      <c r="B384" t="str">
        <f>VLOOKUP('Student Report'!N384,'Final Marks'!$L$20:$M$26,2)</f>
        <v>B</v>
      </c>
    </row>
    <row r="385" spans="1:2" x14ac:dyDescent="0.25">
      <c r="A385" t="str">
        <f>IFERROR(VLOOKUP('Final Marks'!I385,Grades,2),"")</f>
        <v>C</v>
      </c>
      <c r="B385" t="str">
        <f>VLOOKUP('Student Report'!N385,'Final Marks'!$L$20:$M$26,2)</f>
        <v>C</v>
      </c>
    </row>
    <row r="386" spans="1:2" x14ac:dyDescent="0.25">
      <c r="A386" t="str">
        <f>IFERROR(VLOOKUP('Final Marks'!I386,Grades,2),"")</f>
        <v>F</v>
      </c>
      <c r="B386" t="str">
        <f>VLOOKUP('Student Report'!N386,'Final Marks'!$L$20:$M$26,2)</f>
        <v>F</v>
      </c>
    </row>
    <row r="387" spans="1:2" x14ac:dyDescent="0.25">
      <c r="A387" t="str">
        <f>IFERROR(VLOOKUP('Final Marks'!I387,Grades,2),"")</f>
        <v>C</v>
      </c>
      <c r="B387" t="str">
        <f>VLOOKUP('Student Report'!N387,'Final Marks'!$L$20:$M$26,2)</f>
        <v>C</v>
      </c>
    </row>
    <row r="388" spans="1:2" x14ac:dyDescent="0.25">
      <c r="A388" t="str">
        <f>IFERROR(VLOOKUP('Final Marks'!I388,Grades,2),"")</f>
        <v>E</v>
      </c>
      <c r="B388" t="str">
        <f>VLOOKUP('Student Report'!N388,'Final Marks'!$L$20:$M$26,2)</f>
        <v>E</v>
      </c>
    </row>
    <row r="389" spans="1:2" x14ac:dyDescent="0.25">
      <c r="A389" t="str">
        <f>IFERROR(VLOOKUP('Final Marks'!I389,Grades,2),"")</f>
        <v>E</v>
      </c>
      <c r="B389" t="str">
        <f>VLOOKUP('Student Report'!N389,'Final Marks'!$L$20:$M$26,2)</f>
        <v>E</v>
      </c>
    </row>
    <row r="390" spans="1:2" x14ac:dyDescent="0.25">
      <c r="A390" t="str">
        <f>IFERROR(VLOOKUP('Final Marks'!I390,Grades,2),"")</f>
        <v>B</v>
      </c>
      <c r="B390" t="str">
        <f>VLOOKUP('Student Report'!N390,'Final Marks'!$L$20:$M$26,2)</f>
        <v>B</v>
      </c>
    </row>
    <row r="391" spans="1:2" x14ac:dyDescent="0.25">
      <c r="A391" t="str">
        <f>IFERROR(VLOOKUP('Final Marks'!I391,Grades,2),"")</f>
        <v>C</v>
      </c>
      <c r="B391" t="str">
        <f>VLOOKUP('Student Report'!N391,'Final Marks'!$L$20:$M$26,2)</f>
        <v>C</v>
      </c>
    </row>
    <row r="392" spans="1:2" x14ac:dyDescent="0.25">
      <c r="A392" t="str">
        <f>IFERROR(VLOOKUP('Final Marks'!I392,Grades,2),"")</f>
        <v>A</v>
      </c>
      <c r="B392" t="str">
        <f>VLOOKUP('Student Report'!N392,'Final Marks'!$L$20:$M$26,2)</f>
        <v>A</v>
      </c>
    </row>
    <row r="393" spans="1:2" x14ac:dyDescent="0.25">
      <c r="A393" t="str">
        <f>IFERROR(VLOOKUP('Final Marks'!I393,Grades,2),"")</f>
        <v>E</v>
      </c>
      <c r="B393" t="str">
        <f>VLOOKUP('Student Report'!N393,'Final Marks'!$L$20:$M$26,2)</f>
        <v>E</v>
      </c>
    </row>
    <row r="394" spans="1:2" x14ac:dyDescent="0.25">
      <c r="A394" t="str">
        <f>IFERROR(VLOOKUP('Final Marks'!I394,Grades,2),"")</f>
        <v>B</v>
      </c>
      <c r="B394" t="str">
        <f>VLOOKUP('Student Report'!N394,'Final Marks'!$L$20:$M$26,2)</f>
        <v>B</v>
      </c>
    </row>
    <row r="395" spans="1:2" x14ac:dyDescent="0.25">
      <c r="A395" t="str">
        <f>IFERROR(VLOOKUP('Final Marks'!I395,Grades,2),"")</f>
        <v>A</v>
      </c>
      <c r="B395" t="str">
        <f>VLOOKUP('Student Report'!N395,'Final Marks'!$L$20:$M$26,2)</f>
        <v>A</v>
      </c>
    </row>
    <row r="396" spans="1:2" x14ac:dyDescent="0.25">
      <c r="A396" t="str">
        <f>IFERROR(VLOOKUP('Final Marks'!I396,Grades,2),"")</f>
        <v>B</v>
      </c>
      <c r="B396" t="str">
        <f>VLOOKUP('Student Report'!N396,'Final Marks'!$L$20:$M$26,2)</f>
        <v>B</v>
      </c>
    </row>
    <row r="397" spans="1:2" x14ac:dyDescent="0.25">
      <c r="A397" t="str">
        <f>IFERROR(VLOOKUP('Final Marks'!I397,Grades,2),"")</f>
        <v>A</v>
      </c>
      <c r="B397" t="str">
        <f>VLOOKUP('Student Report'!N397,'Final Marks'!$L$20:$M$26,2)</f>
        <v>A</v>
      </c>
    </row>
    <row r="398" spans="1:2" x14ac:dyDescent="0.25">
      <c r="A398" t="str">
        <f>IFERROR(VLOOKUP('Final Marks'!I398,Grades,2),"")</f>
        <v>B</v>
      </c>
      <c r="B398" t="str">
        <f>VLOOKUP('Student Report'!N398,'Final Marks'!$L$20:$M$26,2)</f>
        <v>B</v>
      </c>
    </row>
    <row r="399" spans="1:2" x14ac:dyDescent="0.25">
      <c r="A399" t="str">
        <f>IFERROR(VLOOKUP('Final Marks'!I399,Grades,2),"")</f>
        <v>Fail</v>
      </c>
      <c r="B399" t="str">
        <f>VLOOKUP('Student Report'!N399,'Final Marks'!$L$20:$M$26,2)</f>
        <v>Fail</v>
      </c>
    </row>
    <row r="400" spans="1:2" x14ac:dyDescent="0.25">
      <c r="A400" t="str">
        <f>IFERROR(VLOOKUP('Final Marks'!I400,Grades,2),"")</f>
        <v>F</v>
      </c>
      <c r="B400" t="str">
        <f>VLOOKUP('Student Report'!N400,'Final Marks'!$L$20:$M$26,2)</f>
        <v>F</v>
      </c>
    </row>
    <row r="401" spans="1:2" x14ac:dyDescent="0.25">
      <c r="A401" t="str">
        <f>IFERROR(VLOOKUP('Final Marks'!I401,Grades,2),"")</f>
        <v>Fail</v>
      </c>
      <c r="B401" t="str">
        <f>VLOOKUP('Student Report'!N401,'Final Marks'!$L$20:$M$26,2)</f>
        <v>Fail</v>
      </c>
    </row>
    <row r="402" spans="1:2" x14ac:dyDescent="0.25">
      <c r="A402" t="str">
        <f>IFERROR(VLOOKUP('Final Marks'!I402,Grades,2),"")</f>
        <v>Fail</v>
      </c>
      <c r="B402" t="str">
        <f>VLOOKUP('Student Report'!N402,'Final Marks'!$L$20:$M$26,2)</f>
        <v>Fail</v>
      </c>
    </row>
    <row r="403" spans="1:2" x14ac:dyDescent="0.25">
      <c r="A403" t="str">
        <f>IFERROR(VLOOKUP('Final Marks'!I403,Grades,2),"")</f>
        <v>A</v>
      </c>
      <c r="B403" t="str">
        <f>VLOOKUP('Student Report'!N403,'Final Marks'!$L$20:$M$26,2)</f>
        <v>A</v>
      </c>
    </row>
    <row r="404" spans="1:2" x14ac:dyDescent="0.25">
      <c r="A404" t="str">
        <f>IFERROR(VLOOKUP('Final Marks'!I404,Grades,2),"")</f>
        <v>A</v>
      </c>
      <c r="B404" t="str">
        <f>VLOOKUP('Student Report'!N404,'Final Marks'!$L$20:$M$26,2)</f>
        <v>A</v>
      </c>
    </row>
    <row r="405" spans="1:2" x14ac:dyDescent="0.25">
      <c r="A405" t="str">
        <f>IFERROR(VLOOKUP('Final Marks'!I405,Grades,2),"")</f>
        <v>C</v>
      </c>
      <c r="B405" t="str">
        <f>VLOOKUP('Student Report'!N405,'Final Marks'!$L$20:$M$26,2)</f>
        <v>C</v>
      </c>
    </row>
    <row r="406" spans="1:2" x14ac:dyDescent="0.25">
      <c r="A406" t="str">
        <f>IFERROR(VLOOKUP('Final Marks'!I406,Grades,2),"")</f>
        <v>B</v>
      </c>
      <c r="B406" t="str">
        <f>VLOOKUP('Student Report'!N406,'Final Marks'!$L$20:$M$26,2)</f>
        <v>B</v>
      </c>
    </row>
    <row r="407" spans="1:2" x14ac:dyDescent="0.25">
      <c r="A407" t="str">
        <f>IFERROR(VLOOKUP('Final Marks'!I407,Grades,2),"")</f>
        <v>C</v>
      </c>
      <c r="B407" t="str">
        <f>VLOOKUP('Student Report'!N407,'Final Marks'!$L$20:$M$26,2)</f>
        <v>C</v>
      </c>
    </row>
    <row r="408" spans="1:2" x14ac:dyDescent="0.25">
      <c r="A408" t="str">
        <f>IFERROR(VLOOKUP('Final Marks'!I408,Grades,2),"")</f>
        <v>D</v>
      </c>
      <c r="B408" t="str">
        <f>VLOOKUP('Student Report'!N408,'Final Marks'!$L$20:$M$26,2)</f>
        <v>D</v>
      </c>
    </row>
    <row r="409" spans="1:2" x14ac:dyDescent="0.25">
      <c r="A409" t="str">
        <f>IFERROR(VLOOKUP('Final Marks'!I409,Grades,2),"")</f>
        <v>B</v>
      </c>
      <c r="B409" t="str">
        <f>VLOOKUP('Student Report'!N409,'Final Marks'!$L$20:$M$26,2)</f>
        <v>B</v>
      </c>
    </row>
    <row r="410" spans="1:2" x14ac:dyDescent="0.25">
      <c r="A410" t="str">
        <f>IFERROR(VLOOKUP('Final Marks'!I410,Grades,2),"")</f>
        <v>E</v>
      </c>
      <c r="B410" t="str">
        <f>VLOOKUP('Student Report'!N410,'Final Marks'!$L$20:$M$26,2)</f>
        <v>E</v>
      </c>
    </row>
    <row r="411" spans="1:2" x14ac:dyDescent="0.25">
      <c r="A411" t="str">
        <f>IFERROR(VLOOKUP('Final Marks'!I411,Grades,2),"")</f>
        <v>F</v>
      </c>
      <c r="B411" t="str">
        <f>VLOOKUP('Student Report'!N411,'Final Marks'!$L$20:$M$26,2)</f>
        <v>F</v>
      </c>
    </row>
    <row r="412" spans="1:2" x14ac:dyDescent="0.25">
      <c r="A412" t="str">
        <f>IFERROR(VLOOKUP('Final Marks'!I412,Grades,2),"")</f>
        <v>D</v>
      </c>
      <c r="B412" t="str">
        <f>VLOOKUP('Student Report'!N412,'Final Marks'!$L$20:$M$26,2)</f>
        <v>D</v>
      </c>
    </row>
    <row r="413" spans="1:2" x14ac:dyDescent="0.25">
      <c r="A413" t="str">
        <f>IFERROR(VLOOKUP('Final Marks'!I413,Grades,2),"")</f>
        <v>B</v>
      </c>
      <c r="B413" t="str">
        <f>VLOOKUP('Student Report'!N413,'Final Marks'!$L$20:$M$26,2)</f>
        <v>B</v>
      </c>
    </row>
    <row r="414" spans="1:2" x14ac:dyDescent="0.25">
      <c r="A414" t="str">
        <f>IFERROR(VLOOKUP('Final Marks'!I414,Grades,2),"")</f>
        <v>C</v>
      </c>
      <c r="B414" t="str">
        <f>VLOOKUP('Student Report'!N414,'Final Marks'!$L$20:$M$26,2)</f>
        <v>C</v>
      </c>
    </row>
    <row r="415" spans="1:2" x14ac:dyDescent="0.25">
      <c r="A415" t="str">
        <f>IFERROR(VLOOKUP('Final Marks'!I415,Grades,2),"")</f>
        <v>A</v>
      </c>
      <c r="B415" t="str">
        <f>VLOOKUP('Student Report'!N415,'Final Marks'!$L$20:$M$26,2)</f>
        <v>A</v>
      </c>
    </row>
    <row r="416" spans="1:2" x14ac:dyDescent="0.25">
      <c r="A416" t="str">
        <f>IFERROR(VLOOKUP('Final Marks'!I416,Grades,2),"")</f>
        <v>A</v>
      </c>
      <c r="B416" t="str">
        <f>VLOOKUP('Student Report'!N416,'Final Marks'!$L$20:$M$26,2)</f>
        <v>A</v>
      </c>
    </row>
    <row r="417" spans="1:2" x14ac:dyDescent="0.25">
      <c r="A417" t="str">
        <f>IFERROR(VLOOKUP('Final Marks'!I417,Grades,2),"")</f>
        <v>C</v>
      </c>
      <c r="B417" t="str">
        <f>VLOOKUP('Student Report'!N417,'Final Marks'!$L$20:$M$26,2)</f>
        <v>C</v>
      </c>
    </row>
    <row r="418" spans="1:2" x14ac:dyDescent="0.25">
      <c r="A418" t="str">
        <f>IFERROR(VLOOKUP('Final Marks'!I418,Grades,2),"")</f>
        <v>C</v>
      </c>
      <c r="B418" t="str">
        <f>VLOOKUP('Student Report'!N418,'Final Marks'!$L$20:$M$26,2)</f>
        <v>C</v>
      </c>
    </row>
    <row r="419" spans="1:2" x14ac:dyDescent="0.25">
      <c r="A419" t="str">
        <f>IFERROR(VLOOKUP('Final Marks'!I419,Grades,2),"")</f>
        <v>A</v>
      </c>
      <c r="B419" t="str">
        <f>VLOOKUP('Student Report'!N419,'Final Marks'!$L$20:$M$26,2)</f>
        <v>A</v>
      </c>
    </row>
    <row r="420" spans="1:2" x14ac:dyDescent="0.25">
      <c r="A420" t="str">
        <f>IFERROR(VLOOKUP('Final Marks'!I420,Grades,2),"")</f>
        <v>E</v>
      </c>
      <c r="B420" t="str">
        <f>VLOOKUP('Student Report'!N420,'Final Marks'!$L$20:$M$26,2)</f>
        <v>E</v>
      </c>
    </row>
    <row r="421" spans="1:2" x14ac:dyDescent="0.25">
      <c r="A421" t="str">
        <f>IFERROR(VLOOKUP('Final Marks'!I421,Grades,2),"")</f>
        <v>C</v>
      </c>
      <c r="B421" t="str">
        <f>VLOOKUP('Student Report'!N421,'Final Marks'!$L$20:$M$26,2)</f>
        <v>C</v>
      </c>
    </row>
    <row r="422" spans="1:2" x14ac:dyDescent="0.25">
      <c r="A422" t="str">
        <f>IFERROR(VLOOKUP('Final Marks'!I422,Grades,2),"")</f>
        <v>A</v>
      </c>
      <c r="B422" t="str">
        <f>VLOOKUP('Student Report'!N422,'Final Marks'!$L$20:$M$26,2)</f>
        <v>A</v>
      </c>
    </row>
    <row r="423" spans="1:2" x14ac:dyDescent="0.25">
      <c r="A423" t="str">
        <f>IFERROR(VLOOKUP('Final Marks'!I423,Grades,2),"")</f>
        <v>Fail</v>
      </c>
      <c r="B423" t="str">
        <f>VLOOKUP('Student Report'!N423,'Final Marks'!$L$20:$M$26,2)</f>
        <v>Fail</v>
      </c>
    </row>
    <row r="424" spans="1:2" x14ac:dyDescent="0.25">
      <c r="A424" t="str">
        <f>IFERROR(VLOOKUP('Final Marks'!I424,Grades,2),"")</f>
        <v>F</v>
      </c>
      <c r="B424" t="str">
        <f>VLOOKUP('Student Report'!N424,'Final Marks'!$L$20:$M$26,2)</f>
        <v>F</v>
      </c>
    </row>
    <row r="425" spans="1:2" x14ac:dyDescent="0.25">
      <c r="A425" t="str">
        <f>IFERROR(VLOOKUP('Final Marks'!I425,Grades,2),"")</f>
        <v>E</v>
      </c>
      <c r="B425" t="str">
        <f>VLOOKUP('Student Report'!N425,'Final Marks'!$L$20:$M$26,2)</f>
        <v>E</v>
      </c>
    </row>
    <row r="426" spans="1:2" x14ac:dyDescent="0.25">
      <c r="A426" t="str">
        <f>IFERROR(VLOOKUP('Final Marks'!I426,Grades,2),"")</f>
        <v>D</v>
      </c>
      <c r="B426" t="str">
        <f>VLOOKUP('Student Report'!N426,'Final Marks'!$L$20:$M$26,2)</f>
        <v>D</v>
      </c>
    </row>
    <row r="427" spans="1:2" x14ac:dyDescent="0.25">
      <c r="A427" t="str">
        <f>IFERROR(VLOOKUP('Final Marks'!I427,Grades,2),"")</f>
        <v>F</v>
      </c>
      <c r="B427" t="str">
        <f>VLOOKUP('Student Report'!N427,'Final Marks'!$L$20:$M$26,2)</f>
        <v>F</v>
      </c>
    </row>
    <row r="428" spans="1:2" x14ac:dyDescent="0.25">
      <c r="A428" t="str">
        <f>IFERROR(VLOOKUP('Final Marks'!I428,Grades,2),"")</f>
        <v>D</v>
      </c>
      <c r="B428" t="str">
        <f>VLOOKUP('Student Report'!N428,'Final Marks'!$L$20:$M$26,2)</f>
        <v>D</v>
      </c>
    </row>
    <row r="429" spans="1:2" x14ac:dyDescent="0.25">
      <c r="A429" t="str">
        <f>IFERROR(VLOOKUP('Final Marks'!I429,Grades,2),"")</f>
        <v>F</v>
      </c>
      <c r="B429" t="str">
        <f>VLOOKUP('Student Report'!N429,'Final Marks'!$L$20:$M$26,2)</f>
        <v>F</v>
      </c>
    </row>
    <row r="430" spans="1:2" x14ac:dyDescent="0.25">
      <c r="A430" t="str">
        <f>IFERROR(VLOOKUP('Final Marks'!I430,Grades,2),"")</f>
        <v>A</v>
      </c>
      <c r="B430" t="str">
        <f>VLOOKUP('Student Report'!N430,'Final Marks'!$L$20:$M$26,2)</f>
        <v>A</v>
      </c>
    </row>
    <row r="431" spans="1:2" x14ac:dyDescent="0.25">
      <c r="A431" t="str">
        <f>IFERROR(VLOOKUP('Final Marks'!I431,Grades,2),"")</f>
        <v>A</v>
      </c>
      <c r="B431" t="str">
        <f>VLOOKUP('Student Report'!N431,'Final Marks'!$L$20:$M$26,2)</f>
        <v>A</v>
      </c>
    </row>
    <row r="432" spans="1:2" x14ac:dyDescent="0.25">
      <c r="A432" t="str">
        <f>IFERROR(VLOOKUP('Final Marks'!I432,Grades,2),"")</f>
        <v>D</v>
      </c>
      <c r="B432" t="str">
        <f>VLOOKUP('Student Report'!N432,'Final Marks'!$L$20:$M$26,2)</f>
        <v>D</v>
      </c>
    </row>
    <row r="433" spans="1:2" x14ac:dyDescent="0.25">
      <c r="A433" t="str">
        <f>IFERROR(VLOOKUP('Final Marks'!I433,Grades,2),"")</f>
        <v>D</v>
      </c>
      <c r="B433" t="str">
        <f>VLOOKUP('Student Report'!N433,'Final Marks'!$L$20:$M$26,2)</f>
        <v>D</v>
      </c>
    </row>
    <row r="434" spans="1:2" x14ac:dyDescent="0.25">
      <c r="A434" t="str">
        <f>IFERROR(VLOOKUP('Final Marks'!I434,Grades,2),"")</f>
        <v>E</v>
      </c>
      <c r="B434" t="str">
        <f>VLOOKUP('Student Report'!N434,'Final Marks'!$L$20:$M$26,2)</f>
        <v>E</v>
      </c>
    </row>
    <row r="435" spans="1:2" x14ac:dyDescent="0.25">
      <c r="A435" t="str">
        <f>IFERROR(VLOOKUP('Final Marks'!I435,Grades,2),"")</f>
        <v>C</v>
      </c>
      <c r="B435" t="str">
        <f>VLOOKUP('Student Report'!N435,'Final Marks'!$L$20:$M$26,2)</f>
        <v>C</v>
      </c>
    </row>
    <row r="436" spans="1:2" x14ac:dyDescent="0.25">
      <c r="A436" t="str">
        <f>IFERROR(VLOOKUP('Final Marks'!I436,Grades,2),"")</f>
        <v>C</v>
      </c>
      <c r="B436" t="str">
        <f>VLOOKUP('Student Report'!N436,'Final Marks'!$L$20:$M$26,2)</f>
        <v>C</v>
      </c>
    </row>
    <row r="437" spans="1:2" x14ac:dyDescent="0.25">
      <c r="A437" t="str">
        <f>IFERROR(VLOOKUP('Final Marks'!I437,Grades,2),"")</f>
        <v>D</v>
      </c>
      <c r="B437" t="str">
        <f>VLOOKUP('Student Report'!N437,'Final Marks'!$L$20:$M$26,2)</f>
        <v>D</v>
      </c>
    </row>
    <row r="438" spans="1:2" x14ac:dyDescent="0.25">
      <c r="A438" t="str">
        <f>IFERROR(VLOOKUP('Final Marks'!I438,Grades,2),"")</f>
        <v>E</v>
      </c>
      <c r="B438" t="str">
        <f>VLOOKUP('Student Report'!N438,'Final Marks'!$L$20:$M$26,2)</f>
        <v>E</v>
      </c>
    </row>
    <row r="439" spans="1:2" x14ac:dyDescent="0.25">
      <c r="A439" t="str">
        <f>IFERROR(VLOOKUP('Final Marks'!I439,Grades,2),"")</f>
        <v>E</v>
      </c>
      <c r="B439" t="str">
        <f>VLOOKUP('Student Report'!N439,'Final Marks'!$L$20:$M$26,2)</f>
        <v>E</v>
      </c>
    </row>
    <row r="440" spans="1:2" x14ac:dyDescent="0.25">
      <c r="A440" t="str">
        <f>IFERROR(VLOOKUP('Final Marks'!I440,Grades,2),"")</f>
        <v>E</v>
      </c>
      <c r="B440" t="str">
        <f>VLOOKUP('Student Report'!N440,'Final Marks'!$L$20:$M$26,2)</f>
        <v>E</v>
      </c>
    </row>
    <row r="441" spans="1:2" x14ac:dyDescent="0.25">
      <c r="A441" t="str">
        <f>IFERROR(VLOOKUP('Final Marks'!I441,Grades,2),"")</f>
        <v>C</v>
      </c>
      <c r="B441" t="str">
        <f>VLOOKUP('Student Report'!N441,'Final Marks'!$L$20:$M$26,2)</f>
        <v>C</v>
      </c>
    </row>
    <row r="442" spans="1:2" x14ac:dyDescent="0.25">
      <c r="A442" t="str">
        <f>IFERROR(VLOOKUP('Final Marks'!I442,Grades,2),"")</f>
        <v>D</v>
      </c>
      <c r="B442" t="str">
        <f>VLOOKUP('Student Report'!N442,'Final Marks'!$L$20:$M$26,2)</f>
        <v>D</v>
      </c>
    </row>
    <row r="443" spans="1:2" x14ac:dyDescent="0.25">
      <c r="A443" t="str">
        <f>IFERROR(VLOOKUP('Final Marks'!I443,Grades,2),"")</f>
        <v>C</v>
      </c>
      <c r="B443" t="str">
        <f>VLOOKUP('Student Report'!N443,'Final Marks'!$L$20:$M$26,2)</f>
        <v>C</v>
      </c>
    </row>
    <row r="444" spans="1:2" x14ac:dyDescent="0.25">
      <c r="A444" t="str">
        <f>IFERROR(VLOOKUP('Final Marks'!I444,Grades,2),"")</f>
        <v>E</v>
      </c>
      <c r="B444" t="str">
        <f>VLOOKUP('Student Report'!N444,'Final Marks'!$L$20:$M$26,2)</f>
        <v>E</v>
      </c>
    </row>
    <row r="445" spans="1:2" x14ac:dyDescent="0.25">
      <c r="A445" t="str">
        <f>IFERROR(VLOOKUP('Final Marks'!I445,Grades,2),"")</f>
        <v>Fail</v>
      </c>
      <c r="B445" t="str">
        <f>VLOOKUP('Student Report'!N445,'Final Marks'!$L$20:$M$26,2)</f>
        <v>Fail</v>
      </c>
    </row>
    <row r="446" spans="1:2" x14ac:dyDescent="0.25">
      <c r="A446" t="str">
        <f>IFERROR(VLOOKUP('Final Marks'!I446,Grades,2),"")</f>
        <v>F</v>
      </c>
      <c r="B446" t="str">
        <f>VLOOKUP('Student Report'!N446,'Final Marks'!$L$20:$M$26,2)</f>
        <v>F</v>
      </c>
    </row>
    <row r="447" spans="1:2" x14ac:dyDescent="0.25">
      <c r="A447" t="str">
        <f>IFERROR(VLOOKUP('Final Marks'!I447,Grades,2),"")</f>
        <v>Fail</v>
      </c>
      <c r="B447" t="str">
        <f>VLOOKUP('Student Report'!N447,'Final Marks'!$L$20:$M$26,2)</f>
        <v>Fail</v>
      </c>
    </row>
    <row r="448" spans="1:2" x14ac:dyDescent="0.25">
      <c r="A448" t="str">
        <f>IFERROR(VLOOKUP('Final Marks'!I448,Grades,2),"")</f>
        <v>A</v>
      </c>
      <c r="B448" t="str">
        <f>VLOOKUP('Student Report'!N448,'Final Marks'!$L$20:$M$26,2)</f>
        <v>A</v>
      </c>
    </row>
    <row r="449" spans="1:2" x14ac:dyDescent="0.25">
      <c r="A449" t="str">
        <f>IFERROR(VLOOKUP('Final Marks'!I449,Grades,2),"")</f>
        <v>D</v>
      </c>
      <c r="B449" t="str">
        <f>VLOOKUP('Student Report'!N449,'Final Marks'!$L$20:$M$26,2)</f>
        <v>D</v>
      </c>
    </row>
    <row r="450" spans="1:2" x14ac:dyDescent="0.25">
      <c r="A450" t="str">
        <f>IFERROR(VLOOKUP('Final Marks'!I450,Grades,2),"")</f>
        <v>E</v>
      </c>
      <c r="B450" t="str">
        <f>VLOOKUP('Student Report'!N450,'Final Marks'!$L$20:$M$26,2)</f>
        <v>E</v>
      </c>
    </row>
    <row r="451" spans="1:2" x14ac:dyDescent="0.25">
      <c r="A451" t="str">
        <f>IFERROR(VLOOKUP('Final Marks'!I451,Grades,2),"")</f>
        <v>F</v>
      </c>
      <c r="B451" t="str">
        <f>VLOOKUP('Student Report'!N451,'Final Marks'!$L$20:$M$26,2)</f>
        <v>F</v>
      </c>
    </row>
    <row r="452" spans="1:2" x14ac:dyDescent="0.25">
      <c r="A452" t="str">
        <f>IFERROR(VLOOKUP('Final Marks'!I452,Grades,2),"")</f>
        <v>Fail</v>
      </c>
      <c r="B452" t="str">
        <f>VLOOKUP('Student Report'!N452,'Final Marks'!$L$20:$M$26,2)</f>
        <v>Fail</v>
      </c>
    </row>
    <row r="453" spans="1:2" x14ac:dyDescent="0.25">
      <c r="A453" t="str">
        <f>IFERROR(VLOOKUP('Final Marks'!I453,Grades,2),"")</f>
        <v>F</v>
      </c>
      <c r="B453" t="str">
        <f>VLOOKUP('Student Report'!N453,'Final Marks'!$L$20:$M$26,2)</f>
        <v>F</v>
      </c>
    </row>
    <row r="454" spans="1:2" x14ac:dyDescent="0.25">
      <c r="A454" t="str">
        <f>IFERROR(VLOOKUP('Final Marks'!I454,Grades,2),"")</f>
        <v>F</v>
      </c>
      <c r="B454" t="str">
        <f>VLOOKUP('Student Report'!N454,'Final Marks'!$L$20:$M$26,2)</f>
        <v>F</v>
      </c>
    </row>
    <row r="455" spans="1:2" x14ac:dyDescent="0.25">
      <c r="A455" t="str">
        <f>IFERROR(VLOOKUP('Final Marks'!I455,Grades,2),"")</f>
        <v>E</v>
      </c>
      <c r="B455" t="str">
        <f>VLOOKUP('Student Report'!N455,'Final Marks'!$L$20:$M$26,2)</f>
        <v>E</v>
      </c>
    </row>
    <row r="456" spans="1:2" x14ac:dyDescent="0.25">
      <c r="A456" t="str">
        <f>IFERROR(VLOOKUP('Final Marks'!I456,Grades,2),"")</f>
        <v>B</v>
      </c>
      <c r="B456" t="str">
        <f>VLOOKUP('Student Report'!N456,'Final Marks'!$L$20:$M$26,2)</f>
        <v>B</v>
      </c>
    </row>
    <row r="457" spans="1:2" x14ac:dyDescent="0.25">
      <c r="A457" t="str">
        <f>IFERROR(VLOOKUP('Final Marks'!I457,Grades,2),"")</f>
        <v>C</v>
      </c>
      <c r="B457" t="str">
        <f>VLOOKUP('Student Report'!N457,'Final Marks'!$L$20:$M$26,2)</f>
        <v>C</v>
      </c>
    </row>
    <row r="458" spans="1:2" x14ac:dyDescent="0.25">
      <c r="A458" t="str">
        <f>IFERROR(VLOOKUP('Final Marks'!I458,Grades,2),"")</f>
        <v>B</v>
      </c>
      <c r="B458" t="str">
        <f>VLOOKUP('Student Report'!N458,'Final Marks'!$L$20:$M$26,2)</f>
        <v>B</v>
      </c>
    </row>
    <row r="459" spans="1:2" x14ac:dyDescent="0.25">
      <c r="A459" t="str">
        <f>IFERROR(VLOOKUP('Final Marks'!I459,Grades,2),"")</f>
        <v>E</v>
      </c>
      <c r="B459" t="str">
        <f>VLOOKUP('Student Report'!N459,'Final Marks'!$L$20:$M$26,2)</f>
        <v>E</v>
      </c>
    </row>
    <row r="460" spans="1:2" x14ac:dyDescent="0.25">
      <c r="A460" t="str">
        <f>IFERROR(VLOOKUP('Final Marks'!I460,Grades,2),"")</f>
        <v>D</v>
      </c>
      <c r="B460" t="str">
        <f>VLOOKUP('Student Report'!N460,'Final Marks'!$L$20:$M$26,2)</f>
        <v>D</v>
      </c>
    </row>
    <row r="461" spans="1:2" x14ac:dyDescent="0.25">
      <c r="A461" t="str">
        <f>IFERROR(VLOOKUP('Final Marks'!I461,Grades,2),"")</f>
        <v>C</v>
      </c>
      <c r="B461" t="str">
        <f>VLOOKUP('Student Report'!N461,'Final Marks'!$L$20:$M$26,2)</f>
        <v>C</v>
      </c>
    </row>
    <row r="462" spans="1:2" x14ac:dyDescent="0.25">
      <c r="A462" t="str">
        <f>IFERROR(VLOOKUP('Final Marks'!I462,Grades,2),"")</f>
        <v>B</v>
      </c>
      <c r="B462" t="str">
        <f>VLOOKUP('Student Report'!N462,'Final Marks'!$L$20:$M$26,2)</f>
        <v>B</v>
      </c>
    </row>
    <row r="463" spans="1:2" x14ac:dyDescent="0.25">
      <c r="A463" t="str">
        <f>IFERROR(VLOOKUP('Final Marks'!I463,Grades,2),"")</f>
        <v>D</v>
      </c>
      <c r="B463" t="str">
        <f>VLOOKUP('Student Report'!N463,'Final Marks'!$L$20:$M$26,2)</f>
        <v>D</v>
      </c>
    </row>
    <row r="464" spans="1:2" x14ac:dyDescent="0.25">
      <c r="A464" t="str">
        <f>IFERROR(VLOOKUP('Final Marks'!I464,Grades,2),"")</f>
        <v>C</v>
      </c>
      <c r="B464" t="str">
        <f>VLOOKUP('Student Report'!N464,'Final Marks'!$L$20:$M$26,2)</f>
        <v>C</v>
      </c>
    </row>
    <row r="465" spans="1:2" x14ac:dyDescent="0.25">
      <c r="A465" t="str">
        <f>IFERROR(VLOOKUP('Final Marks'!I465,Grades,2),"")</f>
        <v>C</v>
      </c>
      <c r="B465" t="str">
        <f>VLOOKUP('Student Report'!N465,'Final Marks'!$L$20:$M$26,2)</f>
        <v>C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451E-6594-40E1-960A-DCCCC9DC2F66}">
  <dimension ref="A3:E26"/>
  <sheetViews>
    <sheetView tabSelected="1" topLeftCell="A14" workbookViewId="0">
      <selection activeCell="F23" sqref="F23"/>
    </sheetView>
  </sheetViews>
  <sheetFormatPr defaultRowHeight="15" x14ac:dyDescent="0.25"/>
  <cols>
    <col min="1" max="1" width="20.5703125" bestFit="1" customWidth="1"/>
    <col min="2" max="2" width="16.28515625" bestFit="1" customWidth="1"/>
    <col min="3" max="8" width="12" bestFit="1" customWidth="1"/>
    <col min="9" max="9" width="14.140625" bestFit="1" customWidth="1"/>
    <col min="10" max="11" width="12" bestFit="1" customWidth="1"/>
    <col min="12" max="12" width="6" bestFit="1" customWidth="1"/>
    <col min="13" max="13" width="14.42578125" bestFit="1" customWidth="1"/>
    <col min="14" max="14" width="12" bestFit="1" customWidth="1"/>
  </cols>
  <sheetData>
    <row r="3" spans="1:5" x14ac:dyDescent="0.25">
      <c r="A3" s="21" t="s">
        <v>1302</v>
      </c>
      <c r="B3" s="21" t="s">
        <v>1301</v>
      </c>
    </row>
    <row r="4" spans="1:5" x14ac:dyDescent="0.25">
      <c r="A4" s="21" t="s">
        <v>1299</v>
      </c>
      <c r="B4" t="s">
        <v>1241</v>
      </c>
      <c r="C4" t="s">
        <v>1239</v>
      </c>
      <c r="D4" t="s">
        <v>1240</v>
      </c>
      <c r="E4" t="s">
        <v>1300</v>
      </c>
    </row>
    <row r="5" spans="1:5" x14ac:dyDescent="0.25">
      <c r="A5" s="4" t="s">
        <v>1260</v>
      </c>
      <c r="B5" s="22">
        <v>0.14583333333333334</v>
      </c>
      <c r="C5" s="22">
        <v>0.19211822660098521</v>
      </c>
      <c r="D5" s="22">
        <v>0.20245398773006135</v>
      </c>
      <c r="E5" s="22">
        <v>0.18614718614718614</v>
      </c>
    </row>
    <row r="6" spans="1:5" x14ac:dyDescent="0.25">
      <c r="A6" s="4" t="s">
        <v>1261</v>
      </c>
      <c r="B6" s="22">
        <v>0.13541666666666666</v>
      </c>
      <c r="C6" s="22">
        <v>0.10837438423645321</v>
      </c>
      <c r="D6" s="22">
        <v>0.17177914110429449</v>
      </c>
      <c r="E6" s="22">
        <v>0.13636363636363635</v>
      </c>
    </row>
    <row r="7" spans="1:5" x14ac:dyDescent="0.25">
      <c r="A7" s="4" t="s">
        <v>1262</v>
      </c>
      <c r="B7" s="22">
        <v>0.22916666666666666</v>
      </c>
      <c r="C7" s="22">
        <v>0.15270935960591134</v>
      </c>
      <c r="D7" s="22">
        <v>0.1411042944785276</v>
      </c>
      <c r="E7" s="22">
        <v>0.16450216450216451</v>
      </c>
    </row>
    <row r="8" spans="1:5" x14ac:dyDescent="0.25">
      <c r="A8" s="4" t="s">
        <v>1263</v>
      </c>
      <c r="B8" s="22">
        <v>0.16666666666666666</v>
      </c>
      <c r="C8" s="22">
        <v>0.14285714285714285</v>
      </c>
      <c r="D8" s="22">
        <v>0.13496932515337423</v>
      </c>
      <c r="E8" s="22">
        <v>0.14502164502164502</v>
      </c>
    </row>
    <row r="9" spans="1:5" x14ac:dyDescent="0.25">
      <c r="A9" s="4" t="s">
        <v>1264</v>
      </c>
      <c r="B9" s="22">
        <v>0.11458333333333333</v>
      </c>
      <c r="C9" s="22">
        <v>0.14778325123152711</v>
      </c>
      <c r="D9" s="22">
        <v>0.12883435582822086</v>
      </c>
      <c r="E9" s="22">
        <v>0.13419913419913421</v>
      </c>
    </row>
    <row r="10" spans="1:5" x14ac:dyDescent="0.25">
      <c r="A10" s="4" t="s">
        <v>1265</v>
      </c>
      <c r="B10" s="22">
        <v>0.125</v>
      </c>
      <c r="C10" s="22">
        <v>0.13300492610837439</v>
      </c>
      <c r="D10" s="22">
        <v>9.202453987730061E-2</v>
      </c>
      <c r="E10" s="22">
        <v>0.11688311688311688</v>
      </c>
    </row>
    <row r="11" spans="1:5" x14ac:dyDescent="0.25">
      <c r="A11" s="4" t="s">
        <v>1266</v>
      </c>
      <c r="B11" s="22">
        <v>8.3333333333333329E-2</v>
      </c>
      <c r="C11" s="22">
        <v>0.12315270935960591</v>
      </c>
      <c r="D11" s="22">
        <v>0.12883435582822086</v>
      </c>
      <c r="E11" s="22">
        <v>0.11688311688311688</v>
      </c>
    </row>
    <row r="12" spans="1:5" x14ac:dyDescent="0.25">
      <c r="A12" s="4" t="s">
        <v>1300</v>
      </c>
      <c r="B12" s="22">
        <v>1</v>
      </c>
      <c r="C12" s="22">
        <v>1</v>
      </c>
      <c r="D12" s="22">
        <v>1</v>
      </c>
      <c r="E12" s="22">
        <v>1</v>
      </c>
    </row>
    <row r="15" spans="1:5" x14ac:dyDescent="0.25">
      <c r="A15" s="21" t="s">
        <v>1225</v>
      </c>
      <c r="B15" t="s">
        <v>1304</v>
      </c>
    </row>
    <row r="17" spans="1:5" x14ac:dyDescent="0.25">
      <c r="A17" s="21" t="s">
        <v>1303</v>
      </c>
      <c r="B17" s="21" t="s">
        <v>1301</v>
      </c>
    </row>
    <row r="18" spans="1:5" x14ac:dyDescent="0.25">
      <c r="A18" s="21" t="s">
        <v>1299</v>
      </c>
      <c r="B18" t="s">
        <v>1305</v>
      </c>
      <c r="C18" t="s">
        <v>1306</v>
      </c>
      <c r="D18" t="s">
        <v>1286</v>
      </c>
      <c r="E18" t="s">
        <v>1300</v>
      </c>
    </row>
    <row r="19" spans="1:5" x14ac:dyDescent="0.25">
      <c r="A19" s="4" t="s">
        <v>1260</v>
      </c>
      <c r="B19" s="20">
        <v>90.142857142857139</v>
      </c>
      <c r="C19" s="20">
        <v>89.575000000000003</v>
      </c>
      <c r="D19" s="20">
        <v>89.702380952380949</v>
      </c>
      <c r="E19" s="20">
        <v>89.837209302325576</v>
      </c>
    </row>
    <row r="20" spans="1:5" x14ac:dyDescent="0.25">
      <c r="A20" s="4" t="s">
        <v>1261</v>
      </c>
      <c r="B20" s="20">
        <v>80.391304347826093</v>
      </c>
      <c r="C20" s="20">
        <v>81.453125</v>
      </c>
      <c r="D20" s="20">
        <v>80.854166666666671</v>
      </c>
      <c r="E20" s="20">
        <v>80.837301587301582</v>
      </c>
    </row>
    <row r="21" spans="1:5" x14ac:dyDescent="0.25">
      <c r="A21" s="4" t="s">
        <v>1262</v>
      </c>
      <c r="B21" s="20">
        <v>69.855769230769226</v>
      </c>
      <c r="C21" s="20">
        <v>70.424999999999997</v>
      </c>
      <c r="D21" s="20">
        <v>70.88333333333334</v>
      </c>
      <c r="E21" s="20">
        <v>70.411184210526315</v>
      </c>
    </row>
    <row r="22" spans="1:5" x14ac:dyDescent="0.25">
      <c r="A22" s="4" t="s">
        <v>1263</v>
      </c>
      <c r="B22" s="20">
        <v>59.86</v>
      </c>
      <c r="C22" s="20">
        <v>60.192307692307693</v>
      </c>
      <c r="D22" s="20">
        <v>60.40625</v>
      </c>
      <c r="E22" s="20">
        <v>60.119402985074629</v>
      </c>
    </row>
    <row r="23" spans="1:5" x14ac:dyDescent="0.25">
      <c r="A23" s="4" t="s">
        <v>1264</v>
      </c>
      <c r="B23" s="20">
        <v>49.866666666666667</v>
      </c>
      <c r="C23" s="20">
        <v>51.215909090909093</v>
      </c>
      <c r="D23" s="20">
        <v>49.76</v>
      </c>
      <c r="E23" s="20">
        <v>50.302419354838712</v>
      </c>
    </row>
    <row r="24" spans="1:5" x14ac:dyDescent="0.25">
      <c r="A24" s="4" t="s">
        <v>1265</v>
      </c>
      <c r="B24" s="20">
        <v>41.367647058823529</v>
      </c>
      <c r="C24" s="20">
        <v>39.5</v>
      </c>
      <c r="D24" s="20">
        <v>40.25</v>
      </c>
      <c r="E24" s="20">
        <v>40.310185185185183</v>
      </c>
    </row>
    <row r="25" spans="1:5" x14ac:dyDescent="0.25">
      <c r="A25" s="4" t="s">
        <v>1266</v>
      </c>
      <c r="B25" s="20">
        <v>24.602941176470587</v>
      </c>
      <c r="C25" s="20">
        <v>28.19047619047619</v>
      </c>
      <c r="D25" s="20">
        <v>29.921875</v>
      </c>
      <c r="E25" s="20">
        <v>27.574074074074073</v>
      </c>
    </row>
    <row r="26" spans="1:5" x14ac:dyDescent="0.25">
      <c r="A26" s="4" t="s">
        <v>1300</v>
      </c>
      <c r="B26" s="19">
        <v>64.469936708860757</v>
      </c>
      <c r="C26" s="19">
        <v>60.97596153846154</v>
      </c>
      <c r="D26" s="19">
        <v>62.729729729729726</v>
      </c>
      <c r="E26" s="19">
        <v>62.73268398268398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U466"/>
  <sheetViews>
    <sheetView topLeftCell="A4" zoomScaleNormal="100" workbookViewId="0">
      <selection activeCell="J6" sqref="J6"/>
    </sheetView>
  </sheetViews>
  <sheetFormatPr defaultRowHeight="15" x14ac:dyDescent="0.25"/>
  <cols>
    <col min="1" max="1" width="12.42578125" style="4" customWidth="1"/>
    <col min="2" max="2" width="12.7109375" customWidth="1"/>
    <col min="3" max="3" width="13.85546875" bestFit="1" customWidth="1"/>
    <col min="4" max="4" width="20.28515625" bestFit="1" customWidth="1"/>
    <col min="5" max="5" width="32.140625" bestFit="1" customWidth="1"/>
    <col min="6" max="6" width="15" customWidth="1"/>
    <col min="7" max="7" width="14.85546875" customWidth="1"/>
    <col min="8" max="8" width="17.28515625" customWidth="1"/>
    <col min="9" max="12" width="14.140625" customWidth="1"/>
    <col min="13" max="13" width="11.7109375" customWidth="1"/>
    <col min="14" max="14" width="12.42578125" customWidth="1"/>
    <col min="15" max="15" width="10.5703125" style="7" bestFit="1" customWidth="1"/>
    <col min="16" max="16" width="14" style="7" customWidth="1"/>
    <col min="17" max="17" width="14.85546875" bestFit="1" customWidth="1"/>
    <col min="19" max="19" width="10.28515625" bestFit="1" customWidth="1"/>
  </cols>
  <sheetData>
    <row r="1" spans="1:21" ht="30" customHeight="1" x14ac:dyDescent="0.35">
      <c r="A1" s="3" t="s">
        <v>1254</v>
      </c>
    </row>
    <row r="3" spans="1:21" ht="15.75" thickBot="1" x14ac:dyDescent="0.3">
      <c r="A3" s="5" t="s">
        <v>756</v>
      </c>
      <c r="B3" s="2" t="s">
        <v>757</v>
      </c>
      <c r="C3" s="2" t="s">
        <v>758</v>
      </c>
      <c r="D3" s="2" t="s">
        <v>1242</v>
      </c>
      <c r="E3" s="2" t="s">
        <v>1243</v>
      </c>
      <c r="F3" s="2" t="s">
        <v>1244</v>
      </c>
      <c r="G3" s="2" t="s">
        <v>1225</v>
      </c>
      <c r="H3" s="2" t="s">
        <v>1236</v>
      </c>
      <c r="I3" s="6" t="s">
        <v>1274</v>
      </c>
      <c r="J3" s="6" t="s">
        <v>1275</v>
      </c>
      <c r="K3" s="6" t="s">
        <v>1276</v>
      </c>
      <c r="L3" s="6" t="s">
        <v>1277</v>
      </c>
      <c r="M3" s="6" t="s">
        <v>1278</v>
      </c>
      <c r="N3" s="6" t="s">
        <v>761</v>
      </c>
      <c r="O3" s="8" t="s">
        <v>1250</v>
      </c>
      <c r="P3" s="8" t="s">
        <v>1281</v>
      </c>
      <c r="Q3" s="8" t="s">
        <v>1282</v>
      </c>
      <c r="S3" s="8" t="s">
        <v>1283</v>
      </c>
      <c r="U3">
        <f>COUNTIFS(Fees_Owing, "&gt;9000", Student_Type, H5)</f>
        <v>41</v>
      </c>
    </row>
    <row r="4" spans="1:21" x14ac:dyDescent="0.25">
      <c r="A4" s="4" t="s">
        <v>1081</v>
      </c>
      <c r="B4" t="s">
        <v>65</v>
      </c>
      <c r="C4" t="s">
        <v>1245</v>
      </c>
      <c r="D4" t="str">
        <f>_xlfn.CONCAT(B4, " ", C4)</f>
        <v>Benjamin ABBOT</v>
      </c>
      <c r="E4" t="str">
        <f>LOWER(_xlfn.CONCAT(LEFT(B4,1), C4,"@newcollege.com"))</f>
        <v>babbot@newcollege.com</v>
      </c>
      <c r="F4" t="str">
        <f>_xlfn.CONCAT(20,RIGHT(A4,2))</f>
        <v>2015</v>
      </c>
      <c r="G4" t="s">
        <v>1228</v>
      </c>
      <c r="H4" t="s">
        <v>1240</v>
      </c>
      <c r="I4">
        <f>'Marks Term 1'!I4</f>
        <v>98</v>
      </c>
      <c r="J4">
        <f>'Marks Term 2'!I4</f>
        <v>91</v>
      </c>
      <c r="K4">
        <f>'Marks Term 3'!I4</f>
        <v>84</v>
      </c>
      <c r="L4">
        <f>'Marks Term 4'!I4</f>
        <v>71</v>
      </c>
      <c r="N4" s="13">
        <f t="shared" ref="N4:N67" si="0">AVERAGE(I4:L4)</f>
        <v>86</v>
      </c>
      <c r="O4" s="7" t="str">
        <f>Calc!B4</f>
        <v>A</v>
      </c>
      <c r="P4" s="7">
        <f>IFERROR(VLOOKUP(A4,'Absence Report'!$A$4:$B$29,2,0),0)</f>
        <v>1</v>
      </c>
      <c r="Q4" s="17">
        <v>3121</v>
      </c>
      <c r="S4">
        <f ca="1">Calc!D3</f>
        <v>662</v>
      </c>
    </row>
    <row r="5" spans="1:21" x14ac:dyDescent="0.25">
      <c r="A5" s="4" t="s">
        <v>953</v>
      </c>
      <c r="B5" t="s">
        <v>509</v>
      </c>
      <c r="C5" t="s">
        <v>508</v>
      </c>
      <c r="D5" t="str">
        <f t="shared" ref="D5:D68" si="1">_xlfn.CONCAT(B5, " ", C5)</f>
        <v>Raghav Abla</v>
      </c>
      <c r="E5" t="str">
        <f t="shared" ref="E5:E68" si="2">LOWER(_xlfn.CONCAT(LEFT(B5,1), C5,"@newcollege.com"))</f>
        <v>rabla@newcollege.com</v>
      </c>
      <c r="F5" t="str">
        <f t="shared" ref="F5:F68" si="3">_xlfn.CONCAT(20,RIGHT(A5,2))</f>
        <v>2016</v>
      </c>
      <c r="G5" t="s">
        <v>1228</v>
      </c>
      <c r="H5" t="s">
        <v>1241</v>
      </c>
      <c r="I5">
        <f>'Marks Term 1'!I5</f>
        <v>46</v>
      </c>
      <c r="J5">
        <f>'Marks Term 2'!I5</f>
        <v>15</v>
      </c>
      <c r="K5">
        <f>'Marks Term 3'!I5</f>
        <v>36</v>
      </c>
      <c r="L5">
        <f>'Marks Term 4'!I5</f>
        <v>25</v>
      </c>
      <c r="N5" s="13">
        <f t="shared" si="0"/>
        <v>30.5</v>
      </c>
      <c r="O5" s="7" t="str">
        <f>Calc!B5</f>
        <v>Fail</v>
      </c>
      <c r="P5" s="7">
        <f>IFERROR(VLOOKUP(A5,'Absence Report'!$A$4:$B$29,2,0),0)</f>
        <v>0</v>
      </c>
      <c r="Q5" s="17">
        <v>1913</v>
      </c>
      <c r="S5">
        <f ca="1">Calc!E3</f>
        <v>311</v>
      </c>
    </row>
    <row r="6" spans="1:21" x14ac:dyDescent="0.25">
      <c r="A6" s="4" t="s">
        <v>790</v>
      </c>
      <c r="B6" t="s">
        <v>95</v>
      </c>
      <c r="C6" t="s">
        <v>92</v>
      </c>
      <c r="D6" t="str">
        <f t="shared" si="1"/>
        <v>Cecilie Abouzeid</v>
      </c>
      <c r="E6" t="str">
        <f t="shared" si="2"/>
        <v>cabouzeid@newcollege.com</v>
      </c>
      <c r="F6" t="str">
        <f t="shared" si="3"/>
        <v>2017</v>
      </c>
      <c r="G6" t="s">
        <v>1229</v>
      </c>
      <c r="H6" t="s">
        <v>1239</v>
      </c>
      <c r="I6">
        <f>'Marks Term 1'!I6</f>
        <v>87</v>
      </c>
      <c r="J6">
        <f>'Marks Term 2'!I6</f>
        <v>64</v>
      </c>
      <c r="K6">
        <f>'Marks Term 3'!I6</f>
        <v>63</v>
      </c>
      <c r="L6">
        <f>'Marks Term 4'!I6</f>
        <v>65</v>
      </c>
      <c r="N6" s="13">
        <f t="shared" si="0"/>
        <v>69.75</v>
      </c>
      <c r="O6" s="7" t="str">
        <f>Calc!B6</f>
        <v>C</v>
      </c>
      <c r="P6" s="7">
        <f>IFERROR(VLOOKUP(A6,'Absence Report'!$A$4:$B$29,2,0),0)</f>
        <v>0</v>
      </c>
      <c r="Q6" s="17">
        <v>1756</v>
      </c>
      <c r="S6">
        <f ca="1">Calc!F3</f>
        <v>242</v>
      </c>
    </row>
    <row r="7" spans="1:21" x14ac:dyDescent="0.25">
      <c r="A7" s="4" t="s">
        <v>1193</v>
      </c>
      <c r="B7" t="s">
        <v>1231</v>
      </c>
      <c r="C7" t="s">
        <v>600</v>
      </c>
      <c r="D7" t="str">
        <f t="shared" si="1"/>
        <v>Tani Afif</v>
      </c>
      <c r="E7" t="str">
        <f t="shared" si="2"/>
        <v>tafif@newcollege.com</v>
      </c>
      <c r="F7" t="str">
        <f t="shared" si="3"/>
        <v>2015</v>
      </c>
      <c r="G7" t="s">
        <v>1227</v>
      </c>
      <c r="H7" t="s">
        <v>1239</v>
      </c>
      <c r="I7">
        <f>'Marks Term 1'!I7</f>
        <v>90</v>
      </c>
      <c r="J7">
        <f>'Marks Term 2'!I7</f>
        <v>92</v>
      </c>
      <c r="K7">
        <f>'Marks Term 3'!I7</f>
        <v>81</v>
      </c>
      <c r="L7">
        <f>'Marks Term 4'!I7</f>
        <v>82</v>
      </c>
      <c r="N7" s="13">
        <f t="shared" si="0"/>
        <v>86.25</v>
      </c>
      <c r="O7" s="7" t="str">
        <f>Calc!B7</f>
        <v>A</v>
      </c>
      <c r="P7" s="7">
        <f>IFERROR(VLOOKUP(A7,'Absence Report'!$A$4:$B$29,2,0),0)</f>
        <v>0</v>
      </c>
      <c r="Q7" s="17">
        <v>5432</v>
      </c>
    </row>
    <row r="8" spans="1:21" x14ac:dyDescent="0.25">
      <c r="A8" s="4" t="s">
        <v>927</v>
      </c>
      <c r="B8" t="s">
        <v>1232</v>
      </c>
      <c r="C8" t="s">
        <v>17</v>
      </c>
      <c r="D8" t="str">
        <f t="shared" si="1"/>
        <v>Jo Ahmed</v>
      </c>
      <c r="E8" t="str">
        <f t="shared" si="2"/>
        <v>jahmed@newcollege.com</v>
      </c>
      <c r="F8" t="str">
        <f t="shared" si="3"/>
        <v>2016</v>
      </c>
      <c r="G8" t="s">
        <v>1226</v>
      </c>
      <c r="H8" t="s">
        <v>1240</v>
      </c>
      <c r="I8">
        <f>'Marks Term 1'!I8</f>
        <v>63</v>
      </c>
      <c r="J8">
        <f>'Marks Term 2'!I8</f>
        <v>64</v>
      </c>
      <c r="K8">
        <f>'Marks Term 3'!I8</f>
        <v>82</v>
      </c>
      <c r="L8">
        <f>'Marks Term 4'!I8</f>
        <v>95</v>
      </c>
      <c r="N8" s="13">
        <f t="shared" si="0"/>
        <v>76</v>
      </c>
      <c r="O8" s="7" t="str">
        <f>Calc!B8</f>
        <v>B</v>
      </c>
      <c r="P8" s="7">
        <f>IFERROR(VLOOKUP(A8,'Absence Report'!$A$4:$B$29,2,0),0)</f>
        <v>0</v>
      </c>
      <c r="Q8" s="17">
        <v>0</v>
      </c>
    </row>
    <row r="9" spans="1:21" x14ac:dyDescent="0.25">
      <c r="A9" s="4" t="s">
        <v>840</v>
      </c>
      <c r="B9" t="s">
        <v>1233</v>
      </c>
      <c r="C9" t="s">
        <v>239</v>
      </c>
      <c r="D9" t="str">
        <f t="shared" si="1"/>
        <v>Hongyu Ahn</v>
      </c>
      <c r="E9" t="str">
        <f t="shared" si="2"/>
        <v>hahn@newcollege.com</v>
      </c>
      <c r="F9" t="str">
        <f t="shared" si="3"/>
        <v>2016</v>
      </c>
      <c r="G9" t="s">
        <v>1227</v>
      </c>
      <c r="H9" t="s">
        <v>1239</v>
      </c>
      <c r="I9">
        <f>'Marks Term 1'!I9</f>
        <v>38</v>
      </c>
      <c r="J9">
        <f>'Marks Term 2'!I9</f>
        <v>39</v>
      </c>
      <c r="K9">
        <f>'Marks Term 3'!I9</f>
        <v>30</v>
      </c>
      <c r="L9">
        <f>'Marks Term 4'!I9</f>
        <v>53</v>
      </c>
      <c r="N9" s="13">
        <f t="shared" si="0"/>
        <v>40</v>
      </c>
      <c r="O9" s="7" t="str">
        <f>Calc!B9</f>
        <v>F</v>
      </c>
      <c r="P9" s="7">
        <f>IFERROR(VLOOKUP(A9,'Absence Report'!$A$4:$B$29,2,0),0)</f>
        <v>0</v>
      </c>
      <c r="Q9" s="17">
        <v>11433</v>
      </c>
    </row>
    <row r="10" spans="1:21" x14ac:dyDescent="0.25">
      <c r="A10" s="4" t="s">
        <v>1114</v>
      </c>
      <c r="B10" t="s">
        <v>1248</v>
      </c>
      <c r="C10" t="s">
        <v>1249</v>
      </c>
      <c r="D10" t="str">
        <f t="shared" si="1"/>
        <v>JACK ASHWORTH</v>
      </c>
      <c r="E10" t="str">
        <f t="shared" si="2"/>
        <v>jashworth@newcollege.com</v>
      </c>
      <c r="F10" t="str">
        <f t="shared" si="3"/>
        <v>2015</v>
      </c>
      <c r="G10" t="s">
        <v>1228</v>
      </c>
      <c r="H10" t="s">
        <v>1239</v>
      </c>
      <c r="I10">
        <f>'Marks Term 1'!I10</f>
        <v>51</v>
      </c>
      <c r="J10">
        <f>'Marks Term 2'!I10</f>
        <v>74</v>
      </c>
      <c r="K10">
        <f>'Marks Term 3'!I10</f>
        <v>57</v>
      </c>
      <c r="L10">
        <f>'Marks Term 4'!I10</f>
        <v>54</v>
      </c>
      <c r="N10" s="13">
        <f t="shared" si="0"/>
        <v>59</v>
      </c>
      <c r="O10" s="7" t="str">
        <f>Calc!B10</f>
        <v>D</v>
      </c>
      <c r="P10" s="7">
        <f>IFERROR(VLOOKUP(A10,'Absence Report'!$A$4:$B$29,2,0),0)</f>
        <v>0</v>
      </c>
      <c r="Q10" s="17">
        <v>13410</v>
      </c>
    </row>
    <row r="11" spans="1:21" x14ac:dyDescent="0.25">
      <c r="A11" s="4" t="s">
        <v>935</v>
      </c>
      <c r="B11" t="s">
        <v>467</v>
      </c>
      <c r="C11" t="s">
        <v>314</v>
      </c>
      <c r="D11" t="str">
        <f t="shared" si="1"/>
        <v>Olivia Jones</v>
      </c>
      <c r="E11" t="str">
        <f t="shared" si="2"/>
        <v>ojones@newcollege.com</v>
      </c>
      <c r="F11" t="str">
        <f t="shared" si="3"/>
        <v>2017</v>
      </c>
      <c r="G11" t="s">
        <v>1228</v>
      </c>
      <c r="H11" t="s">
        <v>1241</v>
      </c>
      <c r="I11">
        <f>'Marks Term 1'!I11</f>
        <v>80</v>
      </c>
      <c r="J11">
        <f>'Marks Term 2'!I11</f>
        <v>91</v>
      </c>
      <c r="K11">
        <f>'Marks Term 3'!I11</f>
        <v>54</v>
      </c>
      <c r="L11">
        <f>'Marks Term 4'!I11</f>
        <v>74</v>
      </c>
      <c r="N11" s="13">
        <f t="shared" si="0"/>
        <v>74.75</v>
      </c>
      <c r="O11" s="7" t="str">
        <f>Calc!B11</f>
        <v>C</v>
      </c>
      <c r="P11" s="7">
        <f>IFERROR(VLOOKUP(A11,'Absence Report'!$A$4:$B$29,2,0),0)</f>
        <v>0</v>
      </c>
      <c r="Q11" s="17">
        <v>9498</v>
      </c>
    </row>
    <row r="12" spans="1:21" x14ac:dyDescent="0.25">
      <c r="A12" s="4" t="s">
        <v>1102</v>
      </c>
      <c r="B12" t="s">
        <v>152</v>
      </c>
      <c r="C12" t="s">
        <v>151</v>
      </c>
      <c r="D12" t="str">
        <f t="shared" si="1"/>
        <v>David Albert</v>
      </c>
      <c r="E12" t="str">
        <f t="shared" si="2"/>
        <v>dalbert@newcollege.com</v>
      </c>
      <c r="F12" t="str">
        <f t="shared" si="3"/>
        <v>2015</v>
      </c>
      <c r="G12" t="s">
        <v>1229</v>
      </c>
      <c r="H12" t="s">
        <v>1240</v>
      </c>
      <c r="I12">
        <f>'Marks Term 1'!I12</f>
        <v>25</v>
      </c>
      <c r="J12">
        <f>'Marks Term 2'!I12</f>
        <v>10</v>
      </c>
      <c r="K12">
        <f>'Marks Term 3'!I12</f>
        <v>38</v>
      </c>
      <c r="L12">
        <f>'Marks Term 4'!I12</f>
        <v>23</v>
      </c>
      <c r="N12" s="13">
        <f t="shared" si="0"/>
        <v>24</v>
      </c>
      <c r="O12" s="7" t="str">
        <f>Calc!B12</f>
        <v>Fail</v>
      </c>
      <c r="P12" s="7">
        <f>IFERROR(VLOOKUP(A12,'Absence Report'!$A$4:$B$29,2,0),0)</f>
        <v>0</v>
      </c>
      <c r="Q12" s="17">
        <v>1358</v>
      </c>
    </row>
    <row r="13" spans="1:21" x14ac:dyDescent="0.25">
      <c r="A13" s="4" t="s">
        <v>787</v>
      </c>
      <c r="B13" t="s">
        <v>1246</v>
      </c>
      <c r="C13" t="s">
        <v>1247</v>
      </c>
      <c r="D13" t="str">
        <f t="shared" si="1"/>
        <v>carlo alexander</v>
      </c>
      <c r="E13" t="str">
        <f t="shared" si="2"/>
        <v>calexander@newcollege.com</v>
      </c>
      <c r="F13" t="str">
        <f t="shared" si="3"/>
        <v>2016</v>
      </c>
      <c r="G13" t="s">
        <v>1227</v>
      </c>
      <c r="H13" t="s">
        <v>1240</v>
      </c>
      <c r="I13">
        <f>'Marks Term 1'!I13</f>
        <v>69</v>
      </c>
      <c r="J13">
        <f>'Marks Term 2'!I13</f>
        <v>55</v>
      </c>
      <c r="K13">
        <f>'Marks Term 3'!I13</f>
        <v>53</v>
      </c>
      <c r="L13">
        <f>'Marks Term 4'!I13</f>
        <v>65</v>
      </c>
      <c r="N13" s="13">
        <f t="shared" si="0"/>
        <v>60.5</v>
      </c>
      <c r="O13" s="7" t="str">
        <f>Calc!B13</f>
        <v>D</v>
      </c>
      <c r="P13" s="7">
        <f>IFERROR(VLOOKUP(A13,'Absence Report'!$A$4:$B$29,2,0),0)</f>
        <v>0</v>
      </c>
      <c r="Q13" s="17">
        <v>3225</v>
      </c>
    </row>
    <row r="14" spans="1:21" x14ac:dyDescent="0.25">
      <c r="A14" s="4" t="s">
        <v>865</v>
      </c>
      <c r="B14" t="s">
        <v>309</v>
      </c>
      <c r="C14" t="s">
        <v>306</v>
      </c>
      <c r="D14" t="str">
        <f t="shared" si="1"/>
        <v>John Alshafii</v>
      </c>
      <c r="E14" t="str">
        <f t="shared" si="2"/>
        <v>jalshafii@newcollege.com</v>
      </c>
      <c r="F14" t="str">
        <f t="shared" si="3"/>
        <v>2016</v>
      </c>
      <c r="G14" t="s">
        <v>1227</v>
      </c>
      <c r="H14" t="s">
        <v>1239</v>
      </c>
      <c r="I14">
        <f>'Marks Term 1'!I14</f>
        <v>68</v>
      </c>
      <c r="J14">
        <f>'Marks Term 2'!I14</f>
        <v>55</v>
      </c>
      <c r="K14">
        <f>'Marks Term 3'!I14</f>
        <v>86</v>
      </c>
      <c r="L14">
        <f>'Marks Term 4'!I14</f>
        <v>58</v>
      </c>
      <c r="N14" s="13">
        <f t="shared" si="0"/>
        <v>66.75</v>
      </c>
      <c r="O14" s="7" t="str">
        <f>Calc!B14</f>
        <v>C</v>
      </c>
      <c r="P14" s="7">
        <f>IFERROR(VLOOKUP(A14,'Absence Report'!$A$4:$B$29,2,0),0)</f>
        <v>0</v>
      </c>
      <c r="Q14" s="17">
        <v>1003</v>
      </c>
    </row>
    <row r="15" spans="1:21" x14ac:dyDescent="0.25">
      <c r="A15" s="4" t="s">
        <v>833</v>
      </c>
      <c r="B15" t="s">
        <v>223</v>
      </c>
      <c r="C15" t="s">
        <v>219</v>
      </c>
      <c r="D15" t="str">
        <f t="shared" si="1"/>
        <v>Haoming Amjad</v>
      </c>
      <c r="E15" t="str">
        <f t="shared" si="2"/>
        <v>hamjad@newcollege.com</v>
      </c>
      <c r="F15" t="str">
        <f t="shared" si="3"/>
        <v>2016</v>
      </c>
      <c r="G15" t="s">
        <v>1227</v>
      </c>
      <c r="H15" t="s">
        <v>1240</v>
      </c>
      <c r="I15">
        <f>'Marks Term 1'!I15</f>
        <v>43</v>
      </c>
      <c r="J15">
        <f>'Marks Term 2'!I15</f>
        <v>64</v>
      </c>
      <c r="K15">
        <f>'Marks Term 3'!I15</f>
        <v>16</v>
      </c>
      <c r="L15">
        <f>'Marks Term 4'!I15</f>
        <v>11</v>
      </c>
      <c r="N15" s="13">
        <f t="shared" si="0"/>
        <v>33.5</v>
      </c>
      <c r="O15" s="7" t="str">
        <f>Calc!B15</f>
        <v>Fail</v>
      </c>
      <c r="P15" s="7">
        <f>IFERROR(VLOOKUP(A15,'Absence Report'!$A$4:$B$29,2,0),0)</f>
        <v>12</v>
      </c>
      <c r="Q15" s="17">
        <v>5214</v>
      </c>
    </row>
    <row r="16" spans="1:21" x14ac:dyDescent="0.25">
      <c r="A16" s="4" t="s">
        <v>967</v>
      </c>
      <c r="B16" t="s">
        <v>543</v>
      </c>
      <c r="C16" t="s">
        <v>542</v>
      </c>
      <c r="D16" t="str">
        <f t="shared" si="1"/>
        <v>Sara AN</v>
      </c>
      <c r="E16" t="str">
        <f t="shared" si="2"/>
        <v>san@newcollege.com</v>
      </c>
      <c r="F16" t="str">
        <f t="shared" si="3"/>
        <v>2017</v>
      </c>
      <c r="G16" t="s">
        <v>1226</v>
      </c>
      <c r="H16" t="s">
        <v>1240</v>
      </c>
      <c r="I16">
        <f>'Marks Term 1'!I16</f>
        <v>57</v>
      </c>
      <c r="J16">
        <f>'Marks Term 2'!I16</f>
        <v>40</v>
      </c>
      <c r="K16">
        <f>'Marks Term 3'!I16</f>
        <v>48</v>
      </c>
      <c r="L16">
        <f>'Marks Term 4'!I16</f>
        <v>60</v>
      </c>
      <c r="N16" s="13">
        <f t="shared" si="0"/>
        <v>51.25</v>
      </c>
      <c r="O16" s="7" t="str">
        <f>Calc!B16</f>
        <v>E</v>
      </c>
      <c r="P16" s="7">
        <f>IFERROR(VLOOKUP(A16,'Absence Report'!$A$4:$B$29,2,0),0)</f>
        <v>0</v>
      </c>
      <c r="Q16" s="17">
        <v>12450</v>
      </c>
    </row>
    <row r="17" spans="1:17" x14ac:dyDescent="0.25">
      <c r="A17" s="4" t="s">
        <v>916</v>
      </c>
      <c r="B17" t="s">
        <v>203</v>
      </c>
      <c r="C17" t="s">
        <v>51</v>
      </c>
      <c r="D17" t="str">
        <f t="shared" si="1"/>
        <v>Michael Anthony</v>
      </c>
      <c r="E17" t="str">
        <f t="shared" si="2"/>
        <v>manthony@newcollege.com</v>
      </c>
      <c r="F17" t="str">
        <f t="shared" si="3"/>
        <v>2016</v>
      </c>
      <c r="G17" t="s">
        <v>1228</v>
      </c>
      <c r="H17" t="s">
        <v>1239</v>
      </c>
      <c r="I17">
        <f>'Marks Term 1'!I17</f>
        <v>65</v>
      </c>
      <c r="J17">
        <f>'Marks Term 2'!I17</f>
        <v>57</v>
      </c>
      <c r="K17">
        <f>'Marks Term 3'!I17</f>
        <v>59</v>
      </c>
      <c r="L17">
        <f>'Marks Term 4'!I17</f>
        <v>69</v>
      </c>
      <c r="N17" s="13">
        <f t="shared" si="0"/>
        <v>62.5</v>
      </c>
      <c r="O17" s="7" t="str">
        <f>Calc!B17</f>
        <v>D</v>
      </c>
      <c r="P17" s="7">
        <f>IFERROR(VLOOKUP(A17,'Absence Report'!$A$4:$B$29,2,0),0)</f>
        <v>0</v>
      </c>
      <c r="Q17" s="17">
        <v>10370</v>
      </c>
    </row>
    <row r="18" spans="1:17" x14ac:dyDescent="0.25">
      <c r="A18" s="4" t="s">
        <v>936</v>
      </c>
      <c r="B18" t="s">
        <v>1230</v>
      </c>
      <c r="C18" t="s">
        <v>468</v>
      </c>
      <c r="D18" t="str">
        <f t="shared" si="1"/>
        <v>Marco Antonelli</v>
      </c>
      <c r="E18" t="str">
        <f t="shared" si="2"/>
        <v>mantonelli@newcollege.com</v>
      </c>
      <c r="F18" t="str">
        <f t="shared" si="3"/>
        <v>2017</v>
      </c>
      <c r="G18" t="s">
        <v>1227</v>
      </c>
      <c r="H18" t="s">
        <v>1240</v>
      </c>
      <c r="I18">
        <f>'Marks Term 1'!I18</f>
        <v>62</v>
      </c>
      <c r="J18">
        <f>'Marks Term 2'!I18</f>
        <v>87</v>
      </c>
      <c r="K18">
        <f>'Marks Term 3'!I18</f>
        <v>86</v>
      </c>
      <c r="L18">
        <f>'Marks Term 4'!I18</f>
        <v>77</v>
      </c>
      <c r="N18" s="13">
        <f t="shared" si="0"/>
        <v>78</v>
      </c>
      <c r="O18" s="7" t="str">
        <f>Calc!B18</f>
        <v>B</v>
      </c>
      <c r="P18" s="7">
        <f>IFERROR(VLOOKUP(A18,'Absence Report'!$A$4:$B$29,2,0),0)</f>
        <v>0</v>
      </c>
      <c r="Q18" s="17">
        <v>8610</v>
      </c>
    </row>
    <row r="19" spans="1:17" x14ac:dyDescent="0.25">
      <c r="A19" s="4" t="s">
        <v>1160</v>
      </c>
      <c r="B19" t="s">
        <v>436</v>
      </c>
      <c r="C19" t="s">
        <v>437</v>
      </c>
      <c r="D19" t="str">
        <f t="shared" si="1"/>
        <v>Mitchell Antonio</v>
      </c>
      <c r="E19" t="str">
        <f t="shared" si="2"/>
        <v>mantonio@newcollege.com</v>
      </c>
      <c r="F19" t="str">
        <f t="shared" si="3"/>
        <v>2015</v>
      </c>
      <c r="G19" t="s">
        <v>1227</v>
      </c>
      <c r="H19" t="s">
        <v>1240</v>
      </c>
      <c r="I19">
        <f>'Marks Term 1'!I19</f>
        <v>78</v>
      </c>
      <c r="J19">
        <f>'Marks Term 2'!I19</f>
        <v>89</v>
      </c>
      <c r="K19">
        <f>'Marks Term 3'!I19</f>
        <v>46</v>
      </c>
      <c r="L19">
        <f>'Marks Term 4'!I19</f>
        <v>89</v>
      </c>
      <c r="N19" s="13">
        <f t="shared" si="0"/>
        <v>75.5</v>
      </c>
      <c r="O19" s="7" t="str">
        <f>Calc!B19</f>
        <v>B</v>
      </c>
      <c r="P19" s="7">
        <f>IFERROR(VLOOKUP(A19,'Absence Report'!$A$4:$B$29,2,0),0)</f>
        <v>0</v>
      </c>
      <c r="Q19" s="17">
        <v>7815</v>
      </c>
    </row>
    <row r="20" spans="1:17" x14ac:dyDescent="0.25">
      <c r="A20" s="4" t="s">
        <v>952</v>
      </c>
      <c r="B20" t="s">
        <v>507</v>
      </c>
      <c r="C20" t="s">
        <v>506</v>
      </c>
      <c r="D20" t="str">
        <f t="shared" si="1"/>
        <v>Rachel Anura</v>
      </c>
      <c r="E20" t="str">
        <f t="shared" si="2"/>
        <v>ranura@newcollege.com</v>
      </c>
      <c r="F20" t="str">
        <f t="shared" si="3"/>
        <v>2016</v>
      </c>
      <c r="G20" t="s">
        <v>1226</v>
      </c>
      <c r="H20" t="s">
        <v>1239</v>
      </c>
      <c r="I20">
        <f>'Marks Term 1'!I20</f>
        <v>50</v>
      </c>
      <c r="J20">
        <f>'Marks Term 2'!I20</f>
        <v>89</v>
      </c>
      <c r="K20">
        <f>'Marks Term 3'!I20</f>
        <v>48</v>
      </c>
      <c r="L20">
        <f>'Marks Term 4'!I20</f>
        <v>39</v>
      </c>
      <c r="N20" s="13">
        <f t="shared" si="0"/>
        <v>56.5</v>
      </c>
      <c r="O20" s="7" t="str">
        <f>Calc!B20</f>
        <v>D</v>
      </c>
      <c r="P20" s="7">
        <f>IFERROR(VLOOKUP(A20,'Absence Report'!$A$4:$B$29,2,0),0)</f>
        <v>0</v>
      </c>
      <c r="Q20" s="17">
        <v>15691</v>
      </c>
    </row>
    <row r="21" spans="1:17" x14ac:dyDescent="0.25">
      <c r="A21" s="4" t="s">
        <v>892</v>
      </c>
      <c r="B21" t="s">
        <v>375</v>
      </c>
      <c r="C21" t="s">
        <v>372</v>
      </c>
      <c r="D21" t="str">
        <f t="shared" si="1"/>
        <v>Lily Appleby</v>
      </c>
      <c r="E21" t="str">
        <f t="shared" si="2"/>
        <v>lappleby@newcollege.com</v>
      </c>
      <c r="F21" t="str">
        <f t="shared" si="3"/>
        <v>2016</v>
      </c>
      <c r="G21" t="s">
        <v>1229</v>
      </c>
      <c r="H21" t="s">
        <v>1240</v>
      </c>
      <c r="I21">
        <f>'Marks Term 1'!I21</f>
        <v>28</v>
      </c>
      <c r="J21">
        <f>'Marks Term 2'!I21</f>
        <v>67</v>
      </c>
      <c r="K21">
        <f>'Marks Term 3'!I21</f>
        <v>31</v>
      </c>
      <c r="L21">
        <f>'Marks Term 4'!I21</f>
        <v>8</v>
      </c>
      <c r="N21" s="13">
        <f t="shared" si="0"/>
        <v>33.5</v>
      </c>
      <c r="O21" s="7" t="str">
        <f>Calc!B21</f>
        <v>Fail</v>
      </c>
      <c r="P21" s="7">
        <f>IFERROR(VLOOKUP(A21,'Absence Report'!$A$4:$B$29,2,0),0)</f>
        <v>0</v>
      </c>
      <c r="Q21" s="17">
        <v>12248</v>
      </c>
    </row>
    <row r="22" spans="1:17" x14ac:dyDescent="0.25">
      <c r="A22" s="4" t="s">
        <v>780</v>
      </c>
      <c r="B22" t="s">
        <v>68</v>
      </c>
      <c r="C22" t="s">
        <v>66</v>
      </c>
      <c r="D22" t="str">
        <f t="shared" si="1"/>
        <v>Bin Arhin</v>
      </c>
      <c r="E22" t="str">
        <f t="shared" si="2"/>
        <v>barhin@newcollege.com</v>
      </c>
      <c r="F22" t="str">
        <f t="shared" si="3"/>
        <v>2017</v>
      </c>
      <c r="G22" t="s">
        <v>1227</v>
      </c>
      <c r="H22" t="s">
        <v>1239</v>
      </c>
      <c r="I22">
        <f>'Marks Term 1'!I22</f>
        <v>97</v>
      </c>
      <c r="J22">
        <f>'Marks Term 2'!I22</f>
        <v>95</v>
      </c>
      <c r="K22">
        <f>'Marks Term 3'!I22</f>
        <v>91</v>
      </c>
      <c r="L22">
        <f>'Marks Term 4'!I22</f>
        <v>86</v>
      </c>
      <c r="N22" s="13">
        <f t="shared" si="0"/>
        <v>92.25</v>
      </c>
      <c r="O22" s="7" t="str">
        <f>Calc!B22</f>
        <v>A</v>
      </c>
      <c r="P22" s="7">
        <f>IFERROR(VLOOKUP(A22,'Absence Report'!$A$4:$B$29,2,0),0)</f>
        <v>0</v>
      </c>
      <c r="Q22" s="17">
        <v>0</v>
      </c>
    </row>
    <row r="23" spans="1:17" x14ac:dyDescent="0.25">
      <c r="A23" s="4" t="s">
        <v>1156</v>
      </c>
      <c r="B23" t="s">
        <v>203</v>
      </c>
      <c r="C23" t="s">
        <v>424</v>
      </c>
      <c r="D23" t="str">
        <f t="shared" si="1"/>
        <v>Michael Au</v>
      </c>
      <c r="E23" t="str">
        <f t="shared" si="2"/>
        <v>mau@newcollege.com</v>
      </c>
      <c r="F23" t="str">
        <f t="shared" si="3"/>
        <v>2015</v>
      </c>
      <c r="G23" t="s">
        <v>1229</v>
      </c>
      <c r="H23" t="s">
        <v>1239</v>
      </c>
      <c r="I23">
        <f>'Marks Term 1'!I23</f>
        <v>46</v>
      </c>
      <c r="J23">
        <f>'Marks Term 2'!I23</f>
        <v>42</v>
      </c>
      <c r="K23">
        <f>'Marks Term 3'!I23</f>
        <v>31</v>
      </c>
      <c r="L23">
        <f>'Marks Term 4'!I23</f>
        <v>81</v>
      </c>
      <c r="N23" s="13">
        <f t="shared" si="0"/>
        <v>50</v>
      </c>
      <c r="O23" s="7" t="str">
        <f>Calc!B23</f>
        <v>E</v>
      </c>
      <c r="P23" s="7">
        <f>IFERROR(VLOOKUP(A23,'Absence Report'!$A$4:$B$29,2,0),0)</f>
        <v>0</v>
      </c>
      <c r="Q23" s="17">
        <v>15282</v>
      </c>
    </row>
    <row r="24" spans="1:17" x14ac:dyDescent="0.25">
      <c r="A24" s="4" t="s">
        <v>889</v>
      </c>
      <c r="B24" t="s">
        <v>368</v>
      </c>
      <c r="C24" t="s">
        <v>366</v>
      </c>
      <c r="D24" t="str">
        <f t="shared" si="1"/>
        <v>Lauren Bailey</v>
      </c>
      <c r="E24" t="str">
        <f t="shared" si="2"/>
        <v>lbailey@newcollege.com</v>
      </c>
      <c r="F24" t="str">
        <f t="shared" si="3"/>
        <v>2017</v>
      </c>
      <c r="G24" t="s">
        <v>1226</v>
      </c>
      <c r="H24" t="s">
        <v>1241</v>
      </c>
      <c r="I24">
        <f>'Marks Term 1'!I24</f>
        <v>33</v>
      </c>
      <c r="J24">
        <f>'Marks Term 2'!I24</f>
        <v>42</v>
      </c>
      <c r="K24">
        <f>'Marks Term 3'!I24</f>
        <v>35</v>
      </c>
      <c r="L24">
        <f>'Marks Term 4'!I24</f>
        <v>58</v>
      </c>
      <c r="N24" s="13">
        <f t="shared" si="0"/>
        <v>42</v>
      </c>
      <c r="O24" s="7" t="str">
        <f>Calc!B24</f>
        <v>F</v>
      </c>
      <c r="P24" s="7">
        <f>IFERROR(VLOOKUP(A24,'Absence Report'!$A$4:$B$29,2,0),0)</f>
        <v>0</v>
      </c>
      <c r="Q24" s="17">
        <v>9772</v>
      </c>
    </row>
    <row r="25" spans="1:17" x14ac:dyDescent="0.25">
      <c r="A25" s="4" t="s">
        <v>949</v>
      </c>
      <c r="B25" t="s">
        <v>502</v>
      </c>
      <c r="C25" t="s">
        <v>501</v>
      </c>
      <c r="D25" t="str">
        <f t="shared" si="1"/>
        <v>QIONG BAO</v>
      </c>
      <c r="E25" t="str">
        <f t="shared" si="2"/>
        <v>qbao@newcollege.com</v>
      </c>
      <c r="F25" t="str">
        <f t="shared" si="3"/>
        <v>2016</v>
      </c>
      <c r="G25" t="s">
        <v>1227</v>
      </c>
      <c r="H25" t="s">
        <v>1240</v>
      </c>
      <c r="I25">
        <f>'Marks Term 1'!I25</f>
        <v>70</v>
      </c>
      <c r="J25">
        <f>'Marks Term 2'!I25</f>
        <v>61</v>
      </c>
      <c r="K25">
        <f>'Marks Term 3'!I25</f>
        <v>51</v>
      </c>
      <c r="L25">
        <f>'Marks Term 4'!I25</f>
        <v>55</v>
      </c>
      <c r="N25" s="13">
        <f t="shared" si="0"/>
        <v>59.25</v>
      </c>
      <c r="O25" s="7" t="str">
        <f>Calc!B25</f>
        <v>D</v>
      </c>
      <c r="P25" s="7">
        <f>IFERROR(VLOOKUP(A25,'Absence Report'!$A$4:$B$29,2,0),0)</f>
        <v>0</v>
      </c>
      <c r="Q25" s="17">
        <v>3045</v>
      </c>
    </row>
    <row r="26" spans="1:17" x14ac:dyDescent="0.25">
      <c r="A26" s="4" t="s">
        <v>929</v>
      </c>
      <c r="B26" t="s">
        <v>450</v>
      </c>
      <c r="C26" t="s">
        <v>449</v>
      </c>
      <c r="D26" t="str">
        <f t="shared" si="1"/>
        <v>Nael Bardouh</v>
      </c>
      <c r="E26" t="str">
        <f t="shared" si="2"/>
        <v>nbardouh@newcollege.com</v>
      </c>
      <c r="F26" t="str">
        <f t="shared" si="3"/>
        <v>2016</v>
      </c>
      <c r="G26" t="s">
        <v>1226</v>
      </c>
      <c r="H26" t="s">
        <v>1240</v>
      </c>
      <c r="I26">
        <f>'Marks Term 1'!I26</f>
        <v>75</v>
      </c>
      <c r="J26">
        <f>'Marks Term 2'!I26</f>
        <v>71</v>
      </c>
      <c r="K26">
        <f>'Marks Term 3'!I26</f>
        <v>60</v>
      </c>
      <c r="L26">
        <f>'Marks Term 4'!I26</f>
        <v>89</v>
      </c>
      <c r="N26" s="13">
        <f t="shared" si="0"/>
        <v>73.75</v>
      </c>
      <c r="O26" s="7" t="str">
        <f>Calc!B26</f>
        <v>C</v>
      </c>
      <c r="P26" s="7">
        <f>IFERROR(VLOOKUP(A26,'Absence Report'!$A$4:$B$29,2,0),0)</f>
        <v>0</v>
      </c>
      <c r="Q26" s="17">
        <v>1879</v>
      </c>
    </row>
    <row r="27" spans="1:17" x14ac:dyDescent="0.25">
      <c r="A27" s="4" t="s">
        <v>917</v>
      </c>
      <c r="B27" t="s">
        <v>203</v>
      </c>
      <c r="C27" t="s">
        <v>425</v>
      </c>
      <c r="D27" t="str">
        <f t="shared" si="1"/>
        <v>Michael Barker</v>
      </c>
      <c r="E27" t="str">
        <f t="shared" si="2"/>
        <v>mbarker@newcollege.com</v>
      </c>
      <c r="F27" t="str">
        <f t="shared" si="3"/>
        <v>2016</v>
      </c>
      <c r="G27" t="s">
        <v>1227</v>
      </c>
      <c r="H27" t="s">
        <v>1239</v>
      </c>
      <c r="I27">
        <f>'Marks Term 1'!I27</f>
        <v>95</v>
      </c>
      <c r="J27">
        <f>'Marks Term 2'!I27</f>
        <v>88</v>
      </c>
      <c r="K27">
        <f>'Marks Term 3'!I27</f>
        <v>91</v>
      </c>
      <c r="L27">
        <f>'Marks Term 4'!I27</f>
        <v>95</v>
      </c>
      <c r="N27" s="13">
        <f t="shared" si="0"/>
        <v>92.25</v>
      </c>
      <c r="O27" s="7" t="str">
        <f>Calc!B27</f>
        <v>A</v>
      </c>
      <c r="P27" s="7">
        <f>IFERROR(VLOOKUP(A27,'Absence Report'!$A$4:$B$29,2,0),0)</f>
        <v>8</v>
      </c>
      <c r="Q27" s="17">
        <v>10835</v>
      </c>
    </row>
    <row r="28" spans="1:17" x14ac:dyDescent="0.25">
      <c r="A28" s="4" t="s">
        <v>1100</v>
      </c>
      <c r="B28" t="s">
        <v>140</v>
      </c>
      <c r="C28" t="s">
        <v>139</v>
      </c>
      <c r="D28" t="str">
        <f t="shared" si="1"/>
        <v>Daniel Berjanovic</v>
      </c>
      <c r="E28" t="str">
        <f t="shared" si="2"/>
        <v>dberjanovic@newcollege.com</v>
      </c>
      <c r="F28" t="str">
        <f t="shared" si="3"/>
        <v>2015</v>
      </c>
      <c r="G28" t="s">
        <v>1227</v>
      </c>
      <c r="H28" t="s">
        <v>1240</v>
      </c>
      <c r="I28">
        <f>'Marks Term 1'!I28</f>
        <v>51</v>
      </c>
      <c r="J28">
        <f>'Marks Term 2'!I28</f>
        <v>52</v>
      </c>
      <c r="K28">
        <f>'Marks Term 3'!I28</f>
        <v>41</v>
      </c>
      <c r="L28">
        <f>'Marks Term 4'!I28</f>
        <v>44</v>
      </c>
      <c r="N28" s="13">
        <f t="shared" si="0"/>
        <v>47</v>
      </c>
      <c r="O28" s="7" t="str">
        <f>Calc!B28</f>
        <v>E</v>
      </c>
      <c r="P28" s="7">
        <f>IFERROR(VLOOKUP(A28,'Absence Report'!$A$4:$B$29,2,0),0)</f>
        <v>0</v>
      </c>
      <c r="Q28" s="17">
        <v>7629</v>
      </c>
    </row>
    <row r="29" spans="1:17" x14ac:dyDescent="0.25">
      <c r="A29" s="4" t="s">
        <v>791</v>
      </c>
      <c r="B29" t="s">
        <v>106</v>
      </c>
      <c r="C29" t="s">
        <v>103</v>
      </c>
      <c r="D29" t="str">
        <f t="shared" si="1"/>
        <v>Chen Bielovich</v>
      </c>
      <c r="E29" t="str">
        <f t="shared" si="2"/>
        <v>cbielovich@newcollege.com</v>
      </c>
      <c r="F29" t="str">
        <f t="shared" si="3"/>
        <v>2017</v>
      </c>
      <c r="G29" t="s">
        <v>1229</v>
      </c>
      <c r="H29" t="s">
        <v>1239</v>
      </c>
      <c r="I29">
        <f>'Marks Term 1'!I29</f>
        <v>83</v>
      </c>
      <c r="J29">
        <f>'Marks Term 2'!I29</f>
        <v>62</v>
      </c>
      <c r="K29">
        <f>'Marks Term 3'!I29</f>
        <v>100</v>
      </c>
      <c r="L29">
        <f>'Marks Term 4'!I29</f>
        <v>73</v>
      </c>
      <c r="N29" s="13">
        <f t="shared" si="0"/>
        <v>79.5</v>
      </c>
      <c r="O29" s="7" t="str">
        <f>Calc!B29</f>
        <v>B</v>
      </c>
      <c r="P29" s="7">
        <f>IFERROR(VLOOKUP(A29,'Absence Report'!$A$4:$B$29,2,0),0)</f>
        <v>0</v>
      </c>
      <c r="Q29" s="17">
        <v>7453</v>
      </c>
    </row>
    <row r="30" spans="1:17" x14ac:dyDescent="0.25">
      <c r="A30" s="4" t="s">
        <v>810</v>
      </c>
      <c r="B30" t="s">
        <v>160</v>
      </c>
      <c r="C30" t="s">
        <v>157</v>
      </c>
      <c r="D30" t="str">
        <f t="shared" si="1"/>
        <v>DENG Bonanno</v>
      </c>
      <c r="E30" t="str">
        <f t="shared" si="2"/>
        <v>dbonanno@newcollege.com</v>
      </c>
      <c r="F30" t="str">
        <f t="shared" si="3"/>
        <v>2016</v>
      </c>
      <c r="G30" t="s">
        <v>1228</v>
      </c>
      <c r="H30" t="s">
        <v>1240</v>
      </c>
      <c r="I30">
        <f>'Marks Term 1'!I30</f>
        <v>36</v>
      </c>
      <c r="J30">
        <f>'Marks Term 2'!I30</f>
        <v>38</v>
      </c>
      <c r="K30">
        <f>'Marks Term 3'!I30</f>
        <v>24</v>
      </c>
      <c r="L30">
        <f>'Marks Term 4'!I30</f>
        <v>38</v>
      </c>
      <c r="N30" s="13">
        <f t="shared" si="0"/>
        <v>34</v>
      </c>
      <c r="O30" s="7" t="str">
        <f>Calc!B30</f>
        <v>Fail</v>
      </c>
      <c r="P30" s="7">
        <f>IFERROR(VLOOKUP(A30,'Absence Report'!$A$4:$B$29,2,0),0)</f>
        <v>0</v>
      </c>
      <c r="Q30" s="17">
        <v>10171</v>
      </c>
    </row>
    <row r="31" spans="1:17" x14ac:dyDescent="0.25">
      <c r="A31" s="4" t="s">
        <v>802</v>
      </c>
      <c r="B31" t="s">
        <v>132</v>
      </c>
      <c r="C31" t="s">
        <v>130</v>
      </c>
      <c r="D31" t="str">
        <f t="shared" si="1"/>
        <v>COLIN Brais</v>
      </c>
      <c r="E31" t="str">
        <f t="shared" si="2"/>
        <v>cbrais@newcollege.com</v>
      </c>
      <c r="F31" t="str">
        <f t="shared" si="3"/>
        <v>2017</v>
      </c>
      <c r="G31" t="s">
        <v>1229</v>
      </c>
      <c r="H31" t="s">
        <v>1241</v>
      </c>
      <c r="I31">
        <f>'Marks Term 1'!I31</f>
        <v>44</v>
      </c>
      <c r="J31">
        <f>'Marks Term 2'!I31</f>
        <v>24</v>
      </c>
      <c r="K31">
        <f>'Marks Term 3'!I31</f>
        <v>56</v>
      </c>
      <c r="L31">
        <f>'Marks Term 4'!I31</f>
        <v>31</v>
      </c>
      <c r="N31" s="13">
        <f t="shared" si="0"/>
        <v>38.75</v>
      </c>
      <c r="O31" s="7" t="str">
        <f>Calc!B31</f>
        <v>F</v>
      </c>
      <c r="P31" s="7">
        <f>IFERROR(VLOOKUP(A31,'Absence Report'!$A$4:$B$29,2,0),0)</f>
        <v>0</v>
      </c>
      <c r="Q31" s="17">
        <v>15238</v>
      </c>
    </row>
    <row r="32" spans="1:17" x14ac:dyDescent="0.25">
      <c r="A32" s="4" t="s">
        <v>1182</v>
      </c>
      <c r="B32" t="s">
        <v>558</v>
      </c>
      <c r="C32" t="s">
        <v>557</v>
      </c>
      <c r="D32" t="str">
        <f t="shared" si="1"/>
        <v>Shaoyan Brass</v>
      </c>
      <c r="E32" t="str">
        <f t="shared" si="2"/>
        <v>sbrass@newcollege.com</v>
      </c>
      <c r="F32" t="str">
        <f t="shared" si="3"/>
        <v>2015</v>
      </c>
      <c r="G32" t="s">
        <v>1228</v>
      </c>
      <c r="H32" t="s">
        <v>1240</v>
      </c>
      <c r="I32">
        <f>'Marks Term 1'!I32</f>
        <v>35</v>
      </c>
      <c r="J32">
        <f>'Marks Term 2'!I32</f>
        <v>22</v>
      </c>
      <c r="K32">
        <f>'Marks Term 3'!I32</f>
        <v>22</v>
      </c>
      <c r="L32">
        <f>'Marks Term 4'!I32</f>
        <v>56</v>
      </c>
      <c r="N32" s="13">
        <f t="shared" si="0"/>
        <v>33.75</v>
      </c>
      <c r="O32" s="7" t="str">
        <f>Calc!B32</f>
        <v>Fail</v>
      </c>
      <c r="P32" s="7">
        <f>IFERROR(VLOOKUP(A32,'Absence Report'!$A$4:$B$29,2,0),0)</f>
        <v>0</v>
      </c>
      <c r="Q32" s="17">
        <v>2787</v>
      </c>
    </row>
    <row r="33" spans="1:17" x14ac:dyDescent="0.25">
      <c r="A33" s="4" t="s">
        <v>883</v>
      </c>
      <c r="B33" t="s">
        <v>355</v>
      </c>
      <c r="C33" t="s">
        <v>353</v>
      </c>
      <c r="D33" t="str">
        <f t="shared" si="1"/>
        <v>Kisanth Breen</v>
      </c>
      <c r="E33" t="str">
        <f t="shared" si="2"/>
        <v>kbreen@newcollege.com</v>
      </c>
      <c r="F33" t="str">
        <f t="shared" si="3"/>
        <v>2016</v>
      </c>
      <c r="G33" t="s">
        <v>1228</v>
      </c>
      <c r="H33" t="s">
        <v>1239</v>
      </c>
      <c r="I33">
        <f>'Marks Term 1'!I33</f>
        <v>72</v>
      </c>
      <c r="J33">
        <f>'Marks Term 2'!I33</f>
        <v>94</v>
      </c>
      <c r="K33">
        <f>'Marks Term 3'!I33</f>
        <v>100</v>
      </c>
      <c r="L33">
        <f>'Marks Term 4'!I33</f>
        <v>63</v>
      </c>
      <c r="N33" s="13">
        <f t="shared" si="0"/>
        <v>82.25</v>
      </c>
      <c r="O33" s="7" t="str">
        <f>Calc!B33</f>
        <v>B</v>
      </c>
      <c r="P33" s="7">
        <f>IFERROR(VLOOKUP(A33,'Absence Report'!$A$4:$B$29,2,0),0)</f>
        <v>0</v>
      </c>
      <c r="Q33" s="17">
        <v>9015</v>
      </c>
    </row>
    <row r="34" spans="1:17" x14ac:dyDescent="0.25">
      <c r="A34" s="4" t="s">
        <v>940</v>
      </c>
      <c r="B34" t="s">
        <v>1</v>
      </c>
      <c r="C34" t="s">
        <v>475</v>
      </c>
      <c r="D34" t="str">
        <f t="shared" si="1"/>
        <v>Patrick Brewer</v>
      </c>
      <c r="E34" t="str">
        <f t="shared" si="2"/>
        <v>pbrewer@newcollege.com</v>
      </c>
      <c r="F34" t="str">
        <f t="shared" si="3"/>
        <v>2017</v>
      </c>
      <c r="G34" t="s">
        <v>1226</v>
      </c>
      <c r="H34" t="s">
        <v>1241</v>
      </c>
      <c r="I34">
        <f>'Marks Term 1'!I34</f>
        <v>81</v>
      </c>
      <c r="J34">
        <f>'Marks Term 2'!I34</f>
        <v>73</v>
      </c>
      <c r="K34">
        <f>'Marks Term 3'!I34</f>
        <v>84</v>
      </c>
      <c r="L34">
        <f>'Marks Term 4'!I34</f>
        <v>88</v>
      </c>
      <c r="N34" s="13">
        <f t="shared" si="0"/>
        <v>81.5</v>
      </c>
      <c r="O34" s="7" t="str">
        <f>Calc!B34</f>
        <v>B</v>
      </c>
      <c r="P34" s="7">
        <f>IFERROR(VLOOKUP(A34,'Absence Report'!$A$4:$B$29,2,0),0)</f>
        <v>0</v>
      </c>
      <c r="Q34" s="17">
        <v>4603</v>
      </c>
    </row>
    <row r="35" spans="1:17" x14ac:dyDescent="0.25">
      <c r="A35" s="4" t="s">
        <v>900</v>
      </c>
      <c r="B35" t="s">
        <v>3</v>
      </c>
      <c r="C35" t="s">
        <v>395</v>
      </c>
      <c r="D35" t="str">
        <f t="shared" si="1"/>
        <v>Luyao Breytenbach</v>
      </c>
      <c r="E35" t="str">
        <f t="shared" si="2"/>
        <v>lbreytenbach@newcollege.com</v>
      </c>
      <c r="F35" t="str">
        <f t="shared" si="3"/>
        <v>2016</v>
      </c>
      <c r="G35" t="s">
        <v>1226</v>
      </c>
      <c r="H35" t="s">
        <v>1239</v>
      </c>
      <c r="I35">
        <f>'Marks Term 1'!I35</f>
        <v>80</v>
      </c>
      <c r="J35">
        <f>'Marks Term 2'!I35</f>
        <v>58</v>
      </c>
      <c r="K35">
        <f>'Marks Term 3'!I35</f>
        <v>84</v>
      </c>
      <c r="L35">
        <f>'Marks Term 4'!I35</f>
        <v>54</v>
      </c>
      <c r="N35" s="13">
        <f t="shared" si="0"/>
        <v>69</v>
      </c>
      <c r="O35" s="7" t="str">
        <f>Calc!B35</f>
        <v>C</v>
      </c>
      <c r="P35" s="7">
        <f>IFERROR(VLOOKUP(A35,'Absence Report'!$A$4:$B$29,2,0),0)</f>
        <v>0</v>
      </c>
      <c r="Q35" s="17">
        <v>8415</v>
      </c>
    </row>
    <row r="36" spans="1:17" x14ac:dyDescent="0.25">
      <c r="A36" s="4" t="s">
        <v>996</v>
      </c>
      <c r="B36" t="s">
        <v>620</v>
      </c>
      <c r="C36" t="s">
        <v>619</v>
      </c>
      <c r="D36" t="str">
        <f t="shared" si="1"/>
        <v>Timothy Browne</v>
      </c>
      <c r="E36" t="str">
        <f t="shared" si="2"/>
        <v>tbrowne@newcollege.com</v>
      </c>
      <c r="F36" t="str">
        <f t="shared" si="3"/>
        <v>2016</v>
      </c>
      <c r="G36" t="s">
        <v>1226</v>
      </c>
      <c r="H36" t="s">
        <v>1239</v>
      </c>
      <c r="I36">
        <f>'Marks Term 1'!I36</f>
        <v>61</v>
      </c>
      <c r="J36">
        <f>'Marks Term 2'!I36</f>
        <v>46</v>
      </c>
      <c r="K36">
        <f>'Marks Term 3'!I36</f>
        <v>48</v>
      </c>
      <c r="L36">
        <f>'Marks Term 4'!I36</f>
        <v>32</v>
      </c>
      <c r="N36" s="13">
        <f t="shared" si="0"/>
        <v>46.75</v>
      </c>
      <c r="O36" s="7" t="str">
        <f>Calc!B36</f>
        <v>E</v>
      </c>
      <c r="P36" s="7">
        <f>IFERROR(VLOOKUP(A36,'Absence Report'!$A$4:$B$29,2,0),0)</f>
        <v>0</v>
      </c>
      <c r="Q36" s="17">
        <v>4843</v>
      </c>
    </row>
    <row r="37" spans="1:17" x14ac:dyDescent="0.25">
      <c r="A37" s="4" t="s">
        <v>843</v>
      </c>
      <c r="B37" t="s">
        <v>246</v>
      </c>
      <c r="C37" t="s">
        <v>244</v>
      </c>
      <c r="D37" t="str">
        <f t="shared" si="1"/>
        <v>Isaac cai</v>
      </c>
      <c r="E37" t="str">
        <f t="shared" si="2"/>
        <v>icai@newcollege.com</v>
      </c>
      <c r="F37" t="str">
        <f t="shared" si="3"/>
        <v>2016</v>
      </c>
      <c r="G37" t="s">
        <v>1228</v>
      </c>
      <c r="H37" t="s">
        <v>1239</v>
      </c>
      <c r="I37">
        <f>'Marks Term 1'!I37</f>
        <v>41</v>
      </c>
      <c r="J37">
        <f>'Marks Term 2'!I37</f>
        <v>8</v>
      </c>
      <c r="K37">
        <f>'Marks Term 3'!I37</f>
        <v>27</v>
      </c>
      <c r="L37">
        <f>'Marks Term 4'!I37</f>
        <v>27</v>
      </c>
      <c r="N37" s="13">
        <f t="shared" si="0"/>
        <v>25.75</v>
      </c>
      <c r="O37" s="7" t="str">
        <f>Calc!B37</f>
        <v>Fail</v>
      </c>
      <c r="P37" s="7">
        <f>IFERROR(VLOOKUP(A37,'Absence Report'!$A$4:$B$29,2,0),0)</f>
        <v>0</v>
      </c>
      <c r="Q37" s="17">
        <v>3007</v>
      </c>
    </row>
    <row r="38" spans="1:17" x14ac:dyDescent="0.25">
      <c r="A38" s="4" t="s">
        <v>1125</v>
      </c>
      <c r="B38" t="s">
        <v>265</v>
      </c>
      <c r="C38" t="s">
        <v>264</v>
      </c>
      <c r="D38" t="str">
        <f t="shared" si="1"/>
        <v>Jayden Cai</v>
      </c>
      <c r="E38" t="str">
        <f t="shared" si="2"/>
        <v>jcai@newcollege.com</v>
      </c>
      <c r="F38" t="str">
        <f t="shared" si="3"/>
        <v>2015</v>
      </c>
      <c r="G38" t="s">
        <v>1228</v>
      </c>
      <c r="H38" t="s">
        <v>1240</v>
      </c>
      <c r="I38">
        <f>'Marks Term 1'!I38</f>
        <v>28</v>
      </c>
      <c r="J38">
        <f>'Marks Term 2'!I38</f>
        <v>15</v>
      </c>
      <c r="K38">
        <f>'Marks Term 3'!I38</f>
        <v>39</v>
      </c>
      <c r="L38">
        <f>'Marks Term 4'!I38</f>
        <v>43</v>
      </c>
      <c r="N38" s="13">
        <f t="shared" si="0"/>
        <v>31.25</v>
      </c>
      <c r="O38" s="7" t="str">
        <f>Calc!B38</f>
        <v>Fail</v>
      </c>
      <c r="P38" s="7">
        <f>IFERROR(VLOOKUP(A38,'Absence Report'!$A$4:$B$29,2,0),0)</f>
        <v>0</v>
      </c>
      <c r="Q38" s="17">
        <v>14671</v>
      </c>
    </row>
    <row r="39" spans="1:17" x14ac:dyDescent="0.25">
      <c r="A39" s="4" t="s">
        <v>1171</v>
      </c>
      <c r="B39" t="s">
        <v>498</v>
      </c>
      <c r="C39" t="s">
        <v>497</v>
      </c>
      <c r="D39" t="str">
        <f t="shared" si="1"/>
        <v>Qiaori Cao</v>
      </c>
      <c r="E39" t="str">
        <f t="shared" si="2"/>
        <v>qcao@newcollege.com</v>
      </c>
      <c r="F39" t="str">
        <f t="shared" si="3"/>
        <v>2015</v>
      </c>
      <c r="G39" t="s">
        <v>1227</v>
      </c>
      <c r="H39" t="s">
        <v>1240</v>
      </c>
      <c r="I39">
        <f>'Marks Term 1'!I39</f>
        <v>90</v>
      </c>
      <c r="J39">
        <f>'Marks Term 2'!I39</f>
        <v>71</v>
      </c>
      <c r="K39">
        <f>'Marks Term 3'!I39</f>
        <v>58</v>
      </c>
      <c r="L39">
        <f>'Marks Term 4'!I39</f>
        <v>53</v>
      </c>
      <c r="N39" s="13">
        <f t="shared" si="0"/>
        <v>68</v>
      </c>
      <c r="O39" s="7" t="str">
        <f>Calc!B39</f>
        <v>C</v>
      </c>
      <c r="P39" s="7">
        <f>IFERROR(VLOOKUP(A39,'Absence Report'!$A$4:$B$29,2,0),0)</f>
        <v>0</v>
      </c>
      <c r="Q39" s="17">
        <v>15322</v>
      </c>
    </row>
    <row r="40" spans="1:17" x14ac:dyDescent="0.25">
      <c r="A40" s="4" t="s">
        <v>1174</v>
      </c>
      <c r="B40" t="s">
        <v>529</v>
      </c>
      <c r="C40" t="s">
        <v>528</v>
      </c>
      <c r="D40" t="str">
        <f t="shared" si="1"/>
        <v>Ryan CAO</v>
      </c>
      <c r="E40" t="str">
        <f t="shared" si="2"/>
        <v>rcao@newcollege.com</v>
      </c>
      <c r="F40" t="str">
        <f t="shared" si="3"/>
        <v>2015</v>
      </c>
      <c r="G40" t="s">
        <v>1229</v>
      </c>
      <c r="H40" t="s">
        <v>1240</v>
      </c>
      <c r="I40">
        <f>'Marks Term 1'!I40</f>
        <v>68</v>
      </c>
      <c r="J40">
        <f>'Marks Term 2'!I40</f>
        <v>97</v>
      </c>
      <c r="K40">
        <f>'Marks Term 3'!I40</f>
        <v>73</v>
      </c>
      <c r="L40">
        <f>'Marks Term 4'!I40</f>
        <v>99</v>
      </c>
      <c r="N40" s="13">
        <f t="shared" si="0"/>
        <v>84.25</v>
      </c>
      <c r="O40" s="7" t="str">
        <f>Calc!B40</f>
        <v>B</v>
      </c>
      <c r="P40" s="7">
        <f>IFERROR(VLOOKUP(A40,'Absence Report'!$A$4:$B$29,2,0),0)</f>
        <v>9</v>
      </c>
      <c r="Q40" s="17">
        <v>15159</v>
      </c>
    </row>
    <row r="41" spans="1:17" x14ac:dyDescent="0.25">
      <c r="A41" s="4" t="s">
        <v>1091</v>
      </c>
      <c r="B41" t="s">
        <v>102</v>
      </c>
      <c r="C41" t="s">
        <v>100</v>
      </c>
      <c r="D41" t="str">
        <f t="shared" si="1"/>
        <v>Chelsi Caperida</v>
      </c>
      <c r="E41" t="str">
        <f t="shared" si="2"/>
        <v>ccaperida@newcollege.com</v>
      </c>
      <c r="F41" t="str">
        <f t="shared" si="3"/>
        <v>2015</v>
      </c>
      <c r="G41" t="s">
        <v>1229</v>
      </c>
      <c r="H41" t="s">
        <v>1239</v>
      </c>
      <c r="I41">
        <f>'Marks Term 1'!I41</f>
        <v>63</v>
      </c>
      <c r="J41">
        <f>'Marks Term 2'!I41</f>
        <v>65</v>
      </c>
      <c r="K41">
        <f>'Marks Term 3'!I41</f>
        <v>42</v>
      </c>
      <c r="L41">
        <f>'Marks Term 4'!I41</f>
        <v>68</v>
      </c>
      <c r="N41" s="13">
        <f t="shared" si="0"/>
        <v>59.5</v>
      </c>
      <c r="O41" s="7" t="str">
        <f>Calc!B41</f>
        <v>D</v>
      </c>
      <c r="P41" s="7">
        <f>IFERROR(VLOOKUP(A41,'Absence Report'!$A$4:$B$29,2,0),0)</f>
        <v>0</v>
      </c>
      <c r="Q41" s="17">
        <v>11724</v>
      </c>
    </row>
    <row r="42" spans="1:17" x14ac:dyDescent="0.25">
      <c r="A42" s="4" t="s">
        <v>1142</v>
      </c>
      <c r="B42" t="s">
        <v>324</v>
      </c>
      <c r="C42" t="s">
        <v>321</v>
      </c>
      <c r="D42" t="str">
        <f t="shared" si="1"/>
        <v>Jugraj Carbo</v>
      </c>
      <c r="E42" t="str">
        <f t="shared" si="2"/>
        <v>jcarbo@newcollege.com</v>
      </c>
      <c r="F42" t="str">
        <f t="shared" si="3"/>
        <v>2015</v>
      </c>
      <c r="G42" t="s">
        <v>1226</v>
      </c>
      <c r="H42" t="s">
        <v>1240</v>
      </c>
      <c r="I42">
        <f>'Marks Term 1'!I42</f>
        <v>86</v>
      </c>
      <c r="J42">
        <f>'Marks Term 2'!I42</f>
        <v>100</v>
      </c>
      <c r="K42">
        <f>'Marks Term 3'!I42</f>
        <v>96</v>
      </c>
      <c r="L42">
        <f>'Marks Term 4'!I42</f>
        <v>60</v>
      </c>
      <c r="N42" s="13">
        <f t="shared" si="0"/>
        <v>85.5</v>
      </c>
      <c r="O42" s="7" t="str">
        <f>Calc!B42</f>
        <v>A</v>
      </c>
      <c r="P42" s="7">
        <f>IFERROR(VLOOKUP(A42,'Absence Report'!$A$4:$B$29,2,0),0)</f>
        <v>0</v>
      </c>
      <c r="Q42" s="17">
        <v>4618</v>
      </c>
    </row>
    <row r="43" spans="1:17" x14ac:dyDescent="0.25">
      <c r="A43" s="4" t="s">
        <v>946</v>
      </c>
      <c r="B43" t="s">
        <v>489</v>
      </c>
      <c r="C43" t="s">
        <v>488</v>
      </c>
      <c r="D43" t="str">
        <f t="shared" si="1"/>
        <v>Praneet Carroll</v>
      </c>
      <c r="E43" t="str">
        <f t="shared" si="2"/>
        <v>pcarroll@newcollege.com</v>
      </c>
      <c r="F43" t="str">
        <f t="shared" si="3"/>
        <v>2016</v>
      </c>
      <c r="G43" t="s">
        <v>1226</v>
      </c>
      <c r="H43" t="s">
        <v>1241</v>
      </c>
      <c r="I43">
        <f>'Marks Term 1'!I43</f>
        <v>46</v>
      </c>
      <c r="J43">
        <f>'Marks Term 2'!I43</f>
        <v>42</v>
      </c>
      <c r="K43">
        <f>'Marks Term 3'!I43</f>
        <v>46</v>
      </c>
      <c r="L43">
        <f>'Marks Term 4'!I43</f>
        <v>40</v>
      </c>
      <c r="N43" s="13">
        <f t="shared" si="0"/>
        <v>43.5</v>
      </c>
      <c r="O43" s="7" t="str">
        <f>Calc!B43</f>
        <v>F</v>
      </c>
      <c r="P43" s="7">
        <f>IFERROR(VLOOKUP(A43,'Absence Report'!$A$4:$B$29,2,0),0)</f>
        <v>0</v>
      </c>
      <c r="Q43" s="17">
        <v>5805</v>
      </c>
    </row>
    <row r="44" spans="1:17" x14ac:dyDescent="0.25">
      <c r="A44" s="4" t="s">
        <v>1096</v>
      </c>
      <c r="B44" t="s">
        <v>134</v>
      </c>
      <c r="C44" t="s">
        <v>131</v>
      </c>
      <c r="D44" t="str">
        <f t="shared" si="1"/>
        <v>Dallas Cavasinni</v>
      </c>
      <c r="E44" t="str">
        <f t="shared" si="2"/>
        <v>dcavasinni@newcollege.com</v>
      </c>
      <c r="F44" t="str">
        <f t="shared" si="3"/>
        <v>2015</v>
      </c>
      <c r="G44" t="s">
        <v>1226</v>
      </c>
      <c r="H44" t="s">
        <v>1240</v>
      </c>
      <c r="I44">
        <f>'Marks Term 1'!I44</f>
        <v>84</v>
      </c>
      <c r="J44">
        <f>'Marks Term 2'!I44</f>
        <v>87</v>
      </c>
      <c r="K44">
        <f>'Marks Term 3'!I44</f>
        <v>70</v>
      </c>
      <c r="L44">
        <f>'Marks Term 4'!I44</f>
        <v>83</v>
      </c>
      <c r="N44" s="13">
        <f t="shared" si="0"/>
        <v>81</v>
      </c>
      <c r="O44" s="7" t="str">
        <f>Calc!B44</f>
        <v>B</v>
      </c>
      <c r="P44" s="7">
        <f>IFERROR(VLOOKUP(A44,'Absence Report'!$A$4:$B$29,2,0),0)</f>
        <v>0</v>
      </c>
      <c r="Q44" s="17">
        <v>2533</v>
      </c>
    </row>
    <row r="45" spans="1:17" x14ac:dyDescent="0.25">
      <c r="A45" s="4" t="s">
        <v>983</v>
      </c>
      <c r="B45" t="s">
        <v>589</v>
      </c>
      <c r="C45" t="s">
        <v>588</v>
      </c>
      <c r="D45" t="str">
        <f t="shared" si="1"/>
        <v>Sophia Cha</v>
      </c>
      <c r="E45" t="str">
        <f t="shared" si="2"/>
        <v>scha@newcollege.com</v>
      </c>
      <c r="F45" t="str">
        <f t="shared" si="3"/>
        <v>2016</v>
      </c>
      <c r="G45" t="s">
        <v>1227</v>
      </c>
      <c r="H45" t="s">
        <v>1239</v>
      </c>
      <c r="I45">
        <f>'Marks Term 1'!I45</f>
        <v>73</v>
      </c>
      <c r="J45">
        <f>'Marks Term 2'!I45</f>
        <v>81</v>
      </c>
      <c r="K45">
        <f>'Marks Term 3'!I45</f>
        <v>85</v>
      </c>
      <c r="L45">
        <f>'Marks Term 4'!I45</f>
        <v>67</v>
      </c>
      <c r="N45" s="13">
        <f t="shared" si="0"/>
        <v>76.5</v>
      </c>
      <c r="O45" s="7" t="str">
        <f>Calc!B45</f>
        <v>B</v>
      </c>
      <c r="P45" s="7">
        <f>IFERROR(VLOOKUP(A45,'Absence Report'!$A$4:$B$29,2,0),0)</f>
        <v>0</v>
      </c>
      <c r="Q45" s="17">
        <v>7591</v>
      </c>
    </row>
    <row r="46" spans="1:17" x14ac:dyDescent="0.25">
      <c r="A46" s="4" t="s">
        <v>779</v>
      </c>
      <c r="B46" t="s">
        <v>63</v>
      </c>
      <c r="C46" t="s">
        <v>61</v>
      </c>
      <c r="D46" t="str">
        <f t="shared" si="1"/>
        <v>Ben Chand</v>
      </c>
      <c r="E46" t="str">
        <f t="shared" si="2"/>
        <v>bchand@newcollege.com</v>
      </c>
      <c r="F46" t="str">
        <f t="shared" si="3"/>
        <v>2017</v>
      </c>
      <c r="G46" t="s">
        <v>1229</v>
      </c>
      <c r="H46" t="s">
        <v>1240</v>
      </c>
      <c r="I46">
        <f>'Marks Term 1'!I46</f>
        <v>38</v>
      </c>
      <c r="J46">
        <f>'Marks Term 2'!I46</f>
        <v>28</v>
      </c>
      <c r="K46">
        <f>'Marks Term 3'!I46</f>
        <v>32</v>
      </c>
      <c r="L46">
        <f>'Marks Term 4'!I46</f>
        <v>33</v>
      </c>
      <c r="N46" s="13">
        <f t="shared" si="0"/>
        <v>32.75</v>
      </c>
      <c r="O46" s="7" t="str">
        <f>Calc!B46</f>
        <v>Fail</v>
      </c>
      <c r="P46" s="7">
        <f>IFERROR(VLOOKUP(A46,'Absence Report'!$A$4:$B$29,2,0),0)</f>
        <v>0</v>
      </c>
      <c r="Q46" s="17">
        <v>1708</v>
      </c>
    </row>
    <row r="47" spans="1:17" x14ac:dyDescent="0.25">
      <c r="A47" s="4" t="s">
        <v>913</v>
      </c>
      <c r="B47" t="s">
        <v>421</v>
      </c>
      <c r="C47" t="s">
        <v>420</v>
      </c>
      <c r="D47" t="str">
        <f t="shared" si="1"/>
        <v>Maxwell Chao</v>
      </c>
      <c r="E47" t="str">
        <f t="shared" si="2"/>
        <v>mchao@newcollege.com</v>
      </c>
      <c r="F47" t="str">
        <f t="shared" si="3"/>
        <v>2016</v>
      </c>
      <c r="G47" t="s">
        <v>1229</v>
      </c>
      <c r="H47" t="s">
        <v>1240</v>
      </c>
      <c r="I47">
        <f>'Marks Term 1'!I47</f>
        <v>91</v>
      </c>
      <c r="J47">
        <f>'Marks Term 2'!I47</f>
        <v>59</v>
      </c>
      <c r="K47">
        <f>'Marks Term 3'!I47</f>
        <v>79</v>
      </c>
      <c r="L47">
        <f>'Marks Term 4'!I47</f>
        <v>53</v>
      </c>
      <c r="N47" s="13">
        <f t="shared" si="0"/>
        <v>70.5</v>
      </c>
      <c r="O47" s="7" t="str">
        <f>Calc!B47</f>
        <v>C</v>
      </c>
      <c r="P47" s="7">
        <f>IFERROR(VLOOKUP(A47,'Absence Report'!$A$4:$B$29,2,0),0)</f>
        <v>0</v>
      </c>
      <c r="Q47" s="17">
        <v>13931</v>
      </c>
    </row>
    <row r="48" spans="1:17" x14ac:dyDescent="0.25">
      <c r="A48" s="4" t="s">
        <v>826</v>
      </c>
      <c r="B48" t="s">
        <v>202</v>
      </c>
      <c r="C48" t="s">
        <v>200</v>
      </c>
      <c r="D48" t="str">
        <f t="shared" si="1"/>
        <v>Gabrielle Chaudhry</v>
      </c>
      <c r="E48" t="str">
        <f t="shared" si="2"/>
        <v>gchaudhry@newcollege.com</v>
      </c>
      <c r="F48" t="str">
        <f t="shared" si="3"/>
        <v>2017</v>
      </c>
      <c r="G48" t="s">
        <v>1226</v>
      </c>
      <c r="H48" t="s">
        <v>1239</v>
      </c>
      <c r="I48">
        <f>'Marks Term 1'!I48</f>
        <v>74</v>
      </c>
      <c r="J48">
        <f>'Marks Term 2'!I48</f>
        <v>88</v>
      </c>
      <c r="K48">
        <f>'Marks Term 3'!I48</f>
        <v>57</v>
      </c>
      <c r="L48">
        <f>'Marks Term 4'!I48</f>
        <v>38</v>
      </c>
      <c r="N48" s="13">
        <f t="shared" si="0"/>
        <v>64.25</v>
      </c>
      <c r="O48" s="7" t="str">
        <f>Calc!B48</f>
        <v>D</v>
      </c>
      <c r="P48" s="7">
        <f>IFERROR(VLOOKUP(A48,'Absence Report'!$A$4:$B$29,2,0),0)</f>
        <v>0</v>
      </c>
      <c r="Q48" s="17">
        <v>761</v>
      </c>
    </row>
    <row r="49" spans="1:17" x14ac:dyDescent="0.25">
      <c r="A49" s="4" t="s">
        <v>1132</v>
      </c>
      <c r="B49" t="s">
        <v>296</v>
      </c>
      <c r="C49" t="s">
        <v>106</v>
      </c>
      <c r="D49" t="str">
        <f t="shared" si="1"/>
        <v>Jihane Chen</v>
      </c>
      <c r="E49" t="str">
        <f t="shared" si="2"/>
        <v>jchen@newcollege.com</v>
      </c>
      <c r="F49" t="str">
        <f t="shared" si="3"/>
        <v>2015</v>
      </c>
      <c r="G49" t="s">
        <v>1229</v>
      </c>
      <c r="H49" t="s">
        <v>1239</v>
      </c>
      <c r="I49">
        <f>'Marks Term 1'!I49</f>
        <v>73</v>
      </c>
      <c r="J49">
        <f>'Marks Term 2'!I49</f>
        <v>23</v>
      </c>
      <c r="K49">
        <f>'Marks Term 3'!I49</f>
        <v>23</v>
      </c>
      <c r="L49">
        <f>'Marks Term 4'!I49</f>
        <v>43</v>
      </c>
      <c r="N49" s="13">
        <f t="shared" si="0"/>
        <v>40.5</v>
      </c>
      <c r="O49" s="7" t="str">
        <f>Calc!B49</f>
        <v>F</v>
      </c>
      <c r="P49" s="7">
        <f>IFERROR(VLOOKUP(A49,'Absence Report'!$A$4:$B$29,2,0),0)</f>
        <v>0</v>
      </c>
      <c r="Q49" s="17">
        <v>3962</v>
      </c>
    </row>
    <row r="50" spans="1:17" x14ac:dyDescent="0.25">
      <c r="A50" s="4" t="s">
        <v>1170</v>
      </c>
      <c r="B50" t="s">
        <v>496</v>
      </c>
      <c r="C50" t="s">
        <v>495</v>
      </c>
      <c r="D50" t="str">
        <f t="shared" si="1"/>
        <v>Qianhao CHEN</v>
      </c>
      <c r="E50" t="str">
        <f t="shared" si="2"/>
        <v>qchen@newcollege.com</v>
      </c>
      <c r="F50" t="str">
        <f t="shared" si="3"/>
        <v>2015</v>
      </c>
      <c r="G50" t="s">
        <v>1228</v>
      </c>
      <c r="H50" t="s">
        <v>1240</v>
      </c>
      <c r="I50">
        <f>'Marks Term 1'!I50</f>
        <v>67</v>
      </c>
      <c r="J50">
        <f>'Marks Term 2'!I50</f>
        <v>48</v>
      </c>
      <c r="K50">
        <f>'Marks Term 3'!I50</f>
        <v>69</v>
      </c>
      <c r="L50">
        <f>'Marks Term 4'!I50</f>
        <v>47</v>
      </c>
      <c r="N50" s="13">
        <f t="shared" si="0"/>
        <v>57.75</v>
      </c>
      <c r="O50" s="7" t="str">
        <f>Calc!B50</f>
        <v>D</v>
      </c>
      <c r="P50" s="7">
        <f>IFERROR(VLOOKUP(A50,'Absence Report'!$A$4:$B$29,2,0),0)</f>
        <v>10</v>
      </c>
      <c r="Q50" s="17">
        <v>5202</v>
      </c>
    </row>
    <row r="51" spans="1:17" x14ac:dyDescent="0.25">
      <c r="A51" s="4" t="s">
        <v>951</v>
      </c>
      <c r="B51" t="s">
        <v>505</v>
      </c>
      <c r="C51" t="s">
        <v>106</v>
      </c>
      <c r="D51" t="str">
        <f t="shared" si="1"/>
        <v>Raahul Chen</v>
      </c>
      <c r="E51" t="str">
        <f t="shared" si="2"/>
        <v>rchen@newcollege.com</v>
      </c>
      <c r="F51" t="str">
        <f t="shared" si="3"/>
        <v>2017</v>
      </c>
      <c r="G51" t="s">
        <v>1229</v>
      </c>
      <c r="H51" t="s">
        <v>1240</v>
      </c>
      <c r="I51">
        <f>'Marks Term 1'!I51</f>
        <v>63</v>
      </c>
      <c r="J51">
        <f>'Marks Term 2'!I51</f>
        <v>72</v>
      </c>
      <c r="K51">
        <f>'Marks Term 3'!I51</f>
        <v>47</v>
      </c>
      <c r="L51">
        <f>'Marks Term 4'!I51</f>
        <v>69</v>
      </c>
      <c r="N51" s="13">
        <f t="shared" si="0"/>
        <v>62.75</v>
      </c>
      <c r="O51" s="7" t="str">
        <f>Calc!B51</f>
        <v>D</v>
      </c>
      <c r="P51" s="7">
        <f>IFERROR(VLOOKUP(A51,'Absence Report'!$A$4:$B$29,2,0),0)</f>
        <v>0</v>
      </c>
      <c r="Q51" s="17">
        <v>233</v>
      </c>
    </row>
    <row r="52" spans="1:17" x14ac:dyDescent="0.25">
      <c r="A52" s="4" t="s">
        <v>1184</v>
      </c>
      <c r="B52" t="s">
        <v>563</v>
      </c>
      <c r="C52" t="s">
        <v>495</v>
      </c>
      <c r="D52" t="str">
        <f t="shared" si="1"/>
        <v>SHIHUA CHEN</v>
      </c>
      <c r="E52" t="str">
        <f t="shared" si="2"/>
        <v>schen@newcollege.com</v>
      </c>
      <c r="F52" t="str">
        <f t="shared" si="3"/>
        <v>2015</v>
      </c>
      <c r="G52" t="s">
        <v>1228</v>
      </c>
      <c r="H52" t="s">
        <v>1240</v>
      </c>
      <c r="I52">
        <f>'Marks Term 1'!I52</f>
        <v>60</v>
      </c>
      <c r="J52">
        <f>'Marks Term 2'!I52</f>
        <v>68</v>
      </c>
      <c r="K52">
        <f>'Marks Term 3'!I52</f>
        <v>33</v>
      </c>
      <c r="L52">
        <f>'Marks Term 4'!I52</f>
        <v>67</v>
      </c>
      <c r="N52" s="13">
        <f t="shared" si="0"/>
        <v>57</v>
      </c>
      <c r="O52" s="7" t="str">
        <f>Calc!B52</f>
        <v>D</v>
      </c>
      <c r="P52" s="7">
        <f>IFERROR(VLOOKUP(A52,'Absence Report'!$A$4:$B$29,2,0),0)</f>
        <v>0</v>
      </c>
      <c r="Q52" s="17">
        <v>2328</v>
      </c>
    </row>
    <row r="53" spans="1:17" x14ac:dyDescent="0.25">
      <c r="A53" s="4" t="s">
        <v>973</v>
      </c>
      <c r="B53" t="s">
        <v>564</v>
      </c>
      <c r="C53" t="s">
        <v>495</v>
      </c>
      <c r="D53" t="str">
        <f t="shared" si="1"/>
        <v>shihui CHEN</v>
      </c>
      <c r="E53" t="str">
        <f t="shared" si="2"/>
        <v>schen@newcollege.com</v>
      </c>
      <c r="F53" t="str">
        <f t="shared" si="3"/>
        <v>2017</v>
      </c>
      <c r="G53" t="s">
        <v>1227</v>
      </c>
      <c r="H53" t="s">
        <v>1240</v>
      </c>
      <c r="I53">
        <f>'Marks Term 1'!I53</f>
        <v>47</v>
      </c>
      <c r="J53">
        <f>'Marks Term 2'!I53</f>
        <v>56</v>
      </c>
      <c r="K53">
        <f>'Marks Term 3'!I53</f>
        <v>41</v>
      </c>
      <c r="L53">
        <f>'Marks Term 4'!I53</f>
        <v>57</v>
      </c>
      <c r="N53" s="13">
        <f t="shared" si="0"/>
        <v>50.25</v>
      </c>
      <c r="O53" s="7" t="str">
        <f>Calc!B53</f>
        <v>E</v>
      </c>
      <c r="P53" s="7">
        <f>IFERROR(VLOOKUP(A53,'Absence Report'!$A$4:$B$29,2,0),0)</f>
        <v>0</v>
      </c>
      <c r="Q53" s="17">
        <v>7839</v>
      </c>
    </row>
    <row r="54" spans="1:17" x14ac:dyDescent="0.25">
      <c r="A54" s="4" t="s">
        <v>1009</v>
      </c>
      <c r="B54" t="s">
        <v>648</v>
      </c>
      <c r="C54" t="s">
        <v>106</v>
      </c>
      <c r="D54" t="str">
        <f t="shared" si="1"/>
        <v>Wenting Chen</v>
      </c>
      <c r="E54" t="str">
        <f t="shared" si="2"/>
        <v>wchen@newcollege.com</v>
      </c>
      <c r="F54" t="str">
        <f t="shared" si="3"/>
        <v>2017</v>
      </c>
      <c r="G54" t="s">
        <v>1227</v>
      </c>
      <c r="H54" t="s">
        <v>1239</v>
      </c>
      <c r="I54">
        <f>'Marks Term 1'!I54</f>
        <v>42</v>
      </c>
      <c r="J54">
        <f>'Marks Term 2'!I54</f>
        <v>8</v>
      </c>
      <c r="K54">
        <f>'Marks Term 3'!I54</f>
        <v>59</v>
      </c>
      <c r="L54">
        <f>'Marks Term 4'!I54</f>
        <v>33</v>
      </c>
      <c r="N54" s="13">
        <f t="shared" si="0"/>
        <v>35.5</v>
      </c>
      <c r="O54" s="7" t="str">
        <f>Calc!B54</f>
        <v>F</v>
      </c>
      <c r="P54" s="7">
        <f>IFERROR(VLOOKUP(A54,'Absence Report'!$A$4:$B$29,2,0),0)</f>
        <v>0</v>
      </c>
      <c r="Q54" s="17">
        <v>5488</v>
      </c>
    </row>
    <row r="55" spans="1:17" x14ac:dyDescent="0.25">
      <c r="A55" s="4" t="s">
        <v>1023</v>
      </c>
      <c r="B55" t="s">
        <v>675</v>
      </c>
      <c r="C55" t="s">
        <v>106</v>
      </c>
      <c r="D55" t="str">
        <f t="shared" si="1"/>
        <v>Xuefei Chen</v>
      </c>
      <c r="E55" t="str">
        <f t="shared" si="2"/>
        <v>xchen@newcollege.com</v>
      </c>
      <c r="F55" t="str">
        <f t="shared" si="3"/>
        <v>2016</v>
      </c>
      <c r="G55" t="s">
        <v>1227</v>
      </c>
      <c r="H55" t="s">
        <v>1239</v>
      </c>
      <c r="I55">
        <f>'Marks Term 1'!I55</f>
        <v>40</v>
      </c>
      <c r="J55">
        <f>'Marks Term 2'!I55</f>
        <v>72</v>
      </c>
      <c r="K55">
        <f>'Marks Term 3'!I55</f>
        <v>71</v>
      </c>
      <c r="L55">
        <f>'Marks Term 4'!I55</f>
        <v>77</v>
      </c>
      <c r="N55" s="13">
        <f t="shared" si="0"/>
        <v>65</v>
      </c>
      <c r="O55" s="7" t="str">
        <f>Calc!B55</f>
        <v>C</v>
      </c>
      <c r="P55" s="7">
        <f>IFERROR(VLOOKUP(A55,'Absence Report'!$A$4:$B$29,2,0),0)</f>
        <v>0</v>
      </c>
      <c r="Q55" s="17">
        <v>11144</v>
      </c>
    </row>
    <row r="56" spans="1:17" x14ac:dyDescent="0.25">
      <c r="A56" s="4" t="s">
        <v>1030</v>
      </c>
      <c r="B56" t="s">
        <v>686</v>
      </c>
      <c r="C56" t="s">
        <v>106</v>
      </c>
      <c r="D56" t="str">
        <f t="shared" si="1"/>
        <v>Yifeng Chen</v>
      </c>
      <c r="E56" t="str">
        <f t="shared" si="2"/>
        <v>ychen@newcollege.com</v>
      </c>
      <c r="F56" t="str">
        <f t="shared" si="3"/>
        <v>2017</v>
      </c>
      <c r="G56" t="s">
        <v>1226</v>
      </c>
      <c r="H56" t="s">
        <v>1239</v>
      </c>
      <c r="I56">
        <f>'Marks Term 1'!I56</f>
        <v>37</v>
      </c>
      <c r="J56">
        <f>'Marks Term 2'!I56</f>
        <v>42</v>
      </c>
      <c r="K56">
        <f>'Marks Term 3'!I56</f>
        <v>42</v>
      </c>
      <c r="L56">
        <f>'Marks Term 4'!I56</f>
        <v>56</v>
      </c>
      <c r="N56" s="13">
        <f t="shared" si="0"/>
        <v>44.25</v>
      </c>
      <c r="O56" s="7" t="str">
        <f>Calc!B56</f>
        <v>F</v>
      </c>
      <c r="P56" s="7">
        <f>IFERROR(VLOOKUP(A56,'Absence Report'!$A$4:$B$29,2,0),0)</f>
        <v>0</v>
      </c>
      <c r="Q56" s="17">
        <v>125</v>
      </c>
    </row>
    <row r="57" spans="1:17" x14ac:dyDescent="0.25">
      <c r="A57" s="4" t="s">
        <v>1032</v>
      </c>
      <c r="B57" t="s">
        <v>374</v>
      </c>
      <c r="C57" t="s">
        <v>495</v>
      </c>
      <c r="D57" t="str">
        <f t="shared" si="1"/>
        <v>Yu CHEN</v>
      </c>
      <c r="E57" t="str">
        <f t="shared" si="2"/>
        <v>ychen@newcollege.com</v>
      </c>
      <c r="F57" t="str">
        <f t="shared" si="3"/>
        <v>2017</v>
      </c>
      <c r="G57" t="s">
        <v>1228</v>
      </c>
      <c r="H57" t="s">
        <v>1240</v>
      </c>
      <c r="I57">
        <f>'Marks Term 1'!I57</f>
        <v>36</v>
      </c>
      <c r="J57">
        <f>'Marks Term 2'!I57</f>
        <v>71</v>
      </c>
      <c r="K57">
        <f>'Marks Term 3'!I57</f>
        <v>71</v>
      </c>
      <c r="L57">
        <f>'Marks Term 4'!I57</f>
        <v>39</v>
      </c>
      <c r="N57" s="13">
        <f t="shared" si="0"/>
        <v>54.25</v>
      </c>
      <c r="O57" s="7" t="str">
        <f>Calc!B57</f>
        <v>E</v>
      </c>
      <c r="P57" s="7">
        <f>IFERROR(VLOOKUP(A57,'Absence Report'!$A$4:$B$29,2,0),0)</f>
        <v>0</v>
      </c>
      <c r="Q57" s="17">
        <v>2871</v>
      </c>
    </row>
    <row r="58" spans="1:17" x14ac:dyDescent="0.25">
      <c r="A58" s="4" t="s">
        <v>1143</v>
      </c>
      <c r="B58" t="s">
        <v>332</v>
      </c>
      <c r="C58" t="s">
        <v>329</v>
      </c>
      <c r="D58" t="str">
        <f t="shared" si="1"/>
        <v>Justin CHENG</v>
      </c>
      <c r="E58" t="str">
        <f t="shared" si="2"/>
        <v>jcheng@newcollege.com</v>
      </c>
      <c r="F58" t="str">
        <f t="shared" si="3"/>
        <v>2015</v>
      </c>
      <c r="G58" t="s">
        <v>1228</v>
      </c>
      <c r="H58" t="s">
        <v>1241</v>
      </c>
      <c r="I58">
        <f>'Marks Term 1'!I58</f>
        <v>98</v>
      </c>
      <c r="J58">
        <f>'Marks Term 2'!I58</f>
        <v>99</v>
      </c>
      <c r="K58">
        <f>'Marks Term 3'!I58</f>
        <v>84</v>
      </c>
      <c r="L58">
        <f>'Marks Term 4'!I58</f>
        <v>94</v>
      </c>
      <c r="N58" s="13">
        <f t="shared" si="0"/>
        <v>93.75</v>
      </c>
      <c r="O58" s="7" t="str">
        <f>Calc!B58</f>
        <v>A</v>
      </c>
      <c r="P58" s="7">
        <f>IFERROR(VLOOKUP(A58,'Absence Report'!$A$4:$B$29,2,0),0)</f>
        <v>0</v>
      </c>
      <c r="Q58" s="17">
        <v>5530</v>
      </c>
    </row>
    <row r="59" spans="1:17" x14ac:dyDescent="0.25">
      <c r="A59" s="4" t="s">
        <v>1052</v>
      </c>
      <c r="B59" t="s">
        <v>729</v>
      </c>
      <c r="C59" t="s">
        <v>730</v>
      </c>
      <c r="D59" t="str">
        <f t="shared" si="1"/>
        <v>zejin cheng</v>
      </c>
      <c r="E59" t="str">
        <f t="shared" si="2"/>
        <v>zcheng@newcollege.com</v>
      </c>
      <c r="F59" t="str">
        <f t="shared" si="3"/>
        <v>2017</v>
      </c>
      <c r="G59" t="s">
        <v>1227</v>
      </c>
      <c r="H59" t="s">
        <v>1239</v>
      </c>
      <c r="I59">
        <f>'Marks Term 1'!I59</f>
        <v>72</v>
      </c>
      <c r="J59">
        <f>'Marks Term 2'!I59</f>
        <v>82</v>
      </c>
      <c r="K59">
        <f>'Marks Term 3'!I59</f>
        <v>84</v>
      </c>
      <c r="L59">
        <f>'Marks Term 4'!I59</f>
        <v>91</v>
      </c>
      <c r="N59" s="13">
        <f t="shared" si="0"/>
        <v>82.25</v>
      </c>
      <c r="O59" s="7" t="str">
        <f>Calc!B59</f>
        <v>B</v>
      </c>
      <c r="P59" s="7">
        <f>IFERROR(VLOOKUP(A59,'Absence Report'!$A$4:$B$29,2,0),0)</f>
        <v>0</v>
      </c>
      <c r="Q59" s="17">
        <v>4877</v>
      </c>
    </row>
    <row r="60" spans="1:17" x14ac:dyDescent="0.25">
      <c r="A60" s="4" t="s">
        <v>837</v>
      </c>
      <c r="B60" t="s">
        <v>235</v>
      </c>
      <c r="C60" t="s">
        <v>233</v>
      </c>
      <c r="D60" t="str">
        <f t="shared" si="1"/>
        <v>Heondong Chinchen</v>
      </c>
      <c r="E60" t="str">
        <f t="shared" si="2"/>
        <v>hchinchen@newcollege.com</v>
      </c>
      <c r="F60" t="str">
        <f t="shared" si="3"/>
        <v>2016</v>
      </c>
      <c r="G60" t="s">
        <v>1227</v>
      </c>
      <c r="H60" t="s">
        <v>1239</v>
      </c>
      <c r="I60">
        <f>'Marks Term 1'!I60</f>
        <v>47</v>
      </c>
      <c r="J60">
        <f>'Marks Term 2'!I60</f>
        <v>43</v>
      </c>
      <c r="K60">
        <f>'Marks Term 3'!I60</f>
        <v>19</v>
      </c>
      <c r="L60">
        <f>'Marks Term 4'!I60</f>
        <v>59</v>
      </c>
      <c r="N60" s="13">
        <f t="shared" si="0"/>
        <v>42</v>
      </c>
      <c r="O60" s="7" t="str">
        <f>Calc!B60</f>
        <v>F</v>
      </c>
      <c r="P60" s="7">
        <f>IFERROR(VLOOKUP(A60,'Absence Report'!$A$4:$B$29,2,0),0)</f>
        <v>0</v>
      </c>
      <c r="Q60" s="17">
        <v>2447</v>
      </c>
    </row>
    <row r="61" spans="1:17" x14ac:dyDescent="0.25">
      <c r="A61" s="4" t="s">
        <v>1045</v>
      </c>
      <c r="B61" t="s">
        <v>710</v>
      </c>
      <c r="C61" t="s">
        <v>109</v>
      </c>
      <c r="D61" t="str">
        <f t="shared" si="1"/>
        <v>Yungil Choi</v>
      </c>
      <c r="E61" t="str">
        <f t="shared" si="2"/>
        <v>ychoi@newcollege.com</v>
      </c>
      <c r="F61" t="str">
        <f t="shared" si="3"/>
        <v>2017</v>
      </c>
      <c r="G61" t="s">
        <v>1229</v>
      </c>
      <c r="H61" t="s">
        <v>1239</v>
      </c>
      <c r="I61">
        <f>'Marks Term 1'!I61</f>
        <v>28</v>
      </c>
      <c r="J61">
        <f>'Marks Term 2'!I61</f>
        <v>49</v>
      </c>
      <c r="K61">
        <f>'Marks Term 3'!I61</f>
        <v>15</v>
      </c>
      <c r="L61">
        <f>'Marks Term 4'!I61</f>
        <v>51</v>
      </c>
      <c r="N61" s="13">
        <f t="shared" si="0"/>
        <v>35.75</v>
      </c>
      <c r="O61" s="7" t="str">
        <f>Calc!B61</f>
        <v>F</v>
      </c>
      <c r="P61" s="7">
        <f>IFERROR(VLOOKUP(A61,'Absence Report'!$A$4:$B$29,2,0),0)</f>
        <v>0</v>
      </c>
      <c r="Q61" s="17">
        <v>1337</v>
      </c>
    </row>
    <row r="62" spans="1:17" x14ac:dyDescent="0.25">
      <c r="A62" s="4" t="s">
        <v>918</v>
      </c>
      <c r="B62" t="s">
        <v>203</v>
      </c>
      <c r="C62" t="s">
        <v>426</v>
      </c>
      <c r="D62" t="str">
        <f t="shared" si="1"/>
        <v>Michael Chun</v>
      </c>
      <c r="E62" t="str">
        <f t="shared" si="2"/>
        <v>mchun@newcollege.com</v>
      </c>
      <c r="F62" t="str">
        <f t="shared" si="3"/>
        <v>2017</v>
      </c>
      <c r="G62" t="s">
        <v>1226</v>
      </c>
      <c r="H62" t="s">
        <v>1239</v>
      </c>
      <c r="I62">
        <f>'Marks Term 1'!I62</f>
        <v>59</v>
      </c>
      <c r="J62">
        <f>'Marks Term 2'!I62</f>
        <v>78</v>
      </c>
      <c r="K62">
        <f>'Marks Term 3'!I62</f>
        <v>85</v>
      </c>
      <c r="L62">
        <f>'Marks Term 4'!I62</f>
        <v>65</v>
      </c>
      <c r="N62" s="13">
        <f t="shared" si="0"/>
        <v>71.75</v>
      </c>
      <c r="O62" s="7" t="str">
        <f>Calc!B62</f>
        <v>C</v>
      </c>
      <c r="P62" s="7">
        <f>IFERROR(VLOOKUP(A62,'Absence Report'!$A$4:$B$29,2,0),0)</f>
        <v>0</v>
      </c>
      <c r="Q62" s="17">
        <v>5938</v>
      </c>
    </row>
    <row r="63" spans="1:17" x14ac:dyDescent="0.25">
      <c r="A63" s="4" t="s">
        <v>811</v>
      </c>
      <c r="B63" t="s">
        <v>162</v>
      </c>
      <c r="C63" t="s">
        <v>159</v>
      </c>
      <c r="D63" t="str">
        <f t="shared" si="1"/>
        <v>Deren Chung</v>
      </c>
      <c r="E63" t="str">
        <f t="shared" si="2"/>
        <v>dchung@newcollege.com</v>
      </c>
      <c r="F63" t="str">
        <f t="shared" si="3"/>
        <v>2016</v>
      </c>
      <c r="G63" t="s">
        <v>1228</v>
      </c>
      <c r="H63" t="s">
        <v>1240</v>
      </c>
      <c r="I63">
        <f>'Marks Term 1'!I63</f>
        <v>60</v>
      </c>
      <c r="J63">
        <f>'Marks Term 2'!I63</f>
        <v>4</v>
      </c>
      <c r="K63">
        <f>'Marks Term 3'!I63</f>
        <v>47</v>
      </c>
      <c r="L63">
        <f>'Marks Term 4'!I63</f>
        <v>22</v>
      </c>
      <c r="N63" s="13">
        <f t="shared" si="0"/>
        <v>33.25</v>
      </c>
      <c r="O63" s="7" t="str">
        <f>Calc!B63</f>
        <v>Fail</v>
      </c>
      <c r="P63" s="7">
        <f>IFERROR(VLOOKUP(A63,'Absence Report'!$A$4:$B$29,2,0),0)</f>
        <v>0</v>
      </c>
      <c r="Q63" s="17">
        <v>6887</v>
      </c>
    </row>
    <row r="64" spans="1:17" x14ac:dyDescent="0.25">
      <c r="A64" s="4" t="s">
        <v>891</v>
      </c>
      <c r="B64" t="s">
        <v>371</v>
      </c>
      <c r="C64" t="s">
        <v>159</v>
      </c>
      <c r="D64" t="str">
        <f t="shared" si="1"/>
        <v>Liam Chung</v>
      </c>
      <c r="E64" t="str">
        <f t="shared" si="2"/>
        <v>lchung@newcollege.com</v>
      </c>
      <c r="F64" t="str">
        <f t="shared" si="3"/>
        <v>2017</v>
      </c>
      <c r="G64" t="s">
        <v>1229</v>
      </c>
      <c r="H64" t="s">
        <v>1239</v>
      </c>
      <c r="I64">
        <f>'Marks Term 1'!I64</f>
        <v>33</v>
      </c>
      <c r="J64">
        <f>'Marks Term 2'!I64</f>
        <v>49</v>
      </c>
      <c r="K64">
        <f>'Marks Term 3'!I64</f>
        <v>56</v>
      </c>
      <c r="L64">
        <f>'Marks Term 4'!I64</f>
        <v>66</v>
      </c>
      <c r="N64" s="13">
        <f t="shared" si="0"/>
        <v>51</v>
      </c>
      <c r="O64" s="7" t="str">
        <f>Calc!B64</f>
        <v>E</v>
      </c>
      <c r="P64" s="7">
        <f>IFERROR(VLOOKUP(A64,'Absence Report'!$A$4:$B$29,2,0),0)</f>
        <v>14</v>
      </c>
      <c r="Q64" s="17">
        <v>11088</v>
      </c>
    </row>
    <row r="65" spans="1:17" x14ac:dyDescent="0.25">
      <c r="A65" s="4" t="s">
        <v>1109</v>
      </c>
      <c r="B65" t="s">
        <v>195</v>
      </c>
      <c r="C65" t="s">
        <v>192</v>
      </c>
      <c r="D65" t="str">
        <f t="shared" si="1"/>
        <v>Esteban Clarke</v>
      </c>
      <c r="E65" t="str">
        <f t="shared" si="2"/>
        <v>eclarke@newcollege.com</v>
      </c>
      <c r="F65" t="str">
        <f t="shared" si="3"/>
        <v>2015</v>
      </c>
      <c r="G65" t="s">
        <v>1229</v>
      </c>
      <c r="H65" t="s">
        <v>1239</v>
      </c>
      <c r="I65">
        <f>'Marks Term 1'!I65</f>
        <v>58</v>
      </c>
      <c r="J65">
        <f>'Marks Term 2'!I65</f>
        <v>49</v>
      </c>
      <c r="K65">
        <f>'Marks Term 3'!I65</f>
        <v>51</v>
      </c>
      <c r="L65">
        <f>'Marks Term 4'!I65</f>
        <v>16</v>
      </c>
      <c r="N65" s="13">
        <f t="shared" si="0"/>
        <v>43.5</v>
      </c>
      <c r="O65" s="7" t="str">
        <f>Calc!B65</f>
        <v>F</v>
      </c>
      <c r="P65" s="7">
        <f>IFERROR(VLOOKUP(A65,'Absence Report'!$A$4:$B$29,2,0),0)</f>
        <v>0</v>
      </c>
      <c r="Q65" s="17">
        <v>8306</v>
      </c>
    </row>
    <row r="66" spans="1:17" x14ac:dyDescent="0.25">
      <c r="A66" s="4" t="s">
        <v>945</v>
      </c>
      <c r="B66" t="s">
        <v>487</v>
      </c>
      <c r="C66" t="s">
        <v>192</v>
      </c>
      <c r="D66" t="str">
        <f t="shared" si="1"/>
        <v>Piers Clarke</v>
      </c>
      <c r="E66" t="str">
        <f t="shared" si="2"/>
        <v>pclarke@newcollege.com</v>
      </c>
      <c r="F66" t="str">
        <f t="shared" si="3"/>
        <v>2017</v>
      </c>
      <c r="G66" t="s">
        <v>1228</v>
      </c>
      <c r="H66" t="s">
        <v>1241</v>
      </c>
      <c r="I66">
        <f>'Marks Term 1'!I66</f>
        <v>51</v>
      </c>
      <c r="J66">
        <f>'Marks Term 2'!I66</f>
        <v>35</v>
      </c>
      <c r="K66">
        <f>'Marks Term 3'!I66</f>
        <v>47</v>
      </c>
      <c r="L66">
        <f>'Marks Term 4'!I66</f>
        <v>56</v>
      </c>
      <c r="N66" s="13">
        <f t="shared" si="0"/>
        <v>47.25</v>
      </c>
      <c r="O66" s="7" t="str">
        <f>Calc!B66</f>
        <v>E</v>
      </c>
      <c r="P66" s="7">
        <f>IFERROR(VLOOKUP(A66,'Absence Report'!$A$4:$B$29,2,0),0)</f>
        <v>0</v>
      </c>
      <c r="Q66" s="17">
        <v>10550</v>
      </c>
    </row>
    <row r="67" spans="1:17" x14ac:dyDescent="0.25">
      <c r="A67" s="4" t="s">
        <v>866</v>
      </c>
      <c r="B67" t="s">
        <v>312</v>
      </c>
      <c r="C67" t="s">
        <v>310</v>
      </c>
      <c r="D67" t="str">
        <f t="shared" si="1"/>
        <v>Jonathan Cleaves</v>
      </c>
      <c r="E67" t="str">
        <f t="shared" si="2"/>
        <v>jcleaves@newcollege.com</v>
      </c>
      <c r="F67" t="str">
        <f t="shared" si="3"/>
        <v>2017</v>
      </c>
      <c r="G67" t="s">
        <v>1228</v>
      </c>
      <c r="H67" t="s">
        <v>1240</v>
      </c>
      <c r="I67">
        <f>'Marks Term 1'!I67</f>
        <v>87</v>
      </c>
      <c r="J67">
        <f>'Marks Term 2'!I67</f>
        <v>97</v>
      </c>
      <c r="K67">
        <f>'Marks Term 3'!I67</f>
        <v>55</v>
      </c>
      <c r="L67">
        <f>'Marks Term 4'!I67</f>
        <v>96</v>
      </c>
      <c r="N67" s="13">
        <f t="shared" si="0"/>
        <v>83.75</v>
      </c>
      <c r="O67" s="7" t="str">
        <f>Calc!B67</f>
        <v>B</v>
      </c>
      <c r="P67" s="7">
        <f>IFERROR(VLOOKUP(A67,'Absence Report'!$A$4:$B$29,2,0),0)</f>
        <v>0</v>
      </c>
      <c r="Q67" s="17">
        <v>11938</v>
      </c>
    </row>
    <row r="68" spans="1:17" x14ac:dyDescent="0.25">
      <c r="A68" s="4" t="s">
        <v>1179</v>
      </c>
      <c r="B68" t="s">
        <v>547</v>
      </c>
      <c r="C68" t="s">
        <v>546</v>
      </c>
      <c r="D68" t="str">
        <f t="shared" si="1"/>
        <v>Sean Cole</v>
      </c>
      <c r="E68" t="str">
        <f t="shared" si="2"/>
        <v>scole@newcollege.com</v>
      </c>
      <c r="F68" t="str">
        <f t="shared" si="3"/>
        <v>2015</v>
      </c>
      <c r="G68" t="s">
        <v>1229</v>
      </c>
      <c r="H68" t="s">
        <v>1239</v>
      </c>
      <c r="I68">
        <f>'Marks Term 1'!I68</f>
        <v>63</v>
      </c>
      <c r="J68">
        <f>'Marks Term 2'!I68</f>
        <v>56</v>
      </c>
      <c r="K68">
        <f>'Marks Term 3'!I68</f>
        <v>75</v>
      </c>
      <c r="L68">
        <f>'Marks Term 4'!I68</f>
        <v>47</v>
      </c>
      <c r="N68" s="13">
        <f t="shared" ref="N68:N131" si="4">AVERAGE(I68:L68)</f>
        <v>60.25</v>
      </c>
      <c r="O68" s="7" t="str">
        <f>Calc!B68</f>
        <v>D</v>
      </c>
      <c r="P68" s="7">
        <f>IFERROR(VLOOKUP(A68,'Absence Report'!$A$4:$B$29,2,0),0)</f>
        <v>0</v>
      </c>
      <c r="Q68" s="17">
        <v>9782</v>
      </c>
    </row>
    <row r="69" spans="1:17" x14ac:dyDescent="0.25">
      <c r="A69" s="4" t="s">
        <v>846</v>
      </c>
      <c r="B69" t="s">
        <v>255</v>
      </c>
      <c r="C69" t="s">
        <v>253</v>
      </c>
      <c r="D69" t="str">
        <f t="shared" ref="D69:D132" si="5">_xlfn.CONCAT(B69, " ", C69)</f>
        <v>Jamie Conn</v>
      </c>
      <c r="E69" t="str">
        <f t="shared" ref="E69:E132" si="6">LOWER(_xlfn.CONCAT(LEFT(B69,1), C69,"@newcollege.com"))</f>
        <v>jconn@newcollege.com</v>
      </c>
      <c r="F69" t="str">
        <f t="shared" ref="F69:F132" si="7">_xlfn.CONCAT(20,RIGHT(A69,2))</f>
        <v>2017</v>
      </c>
      <c r="G69" t="s">
        <v>1226</v>
      </c>
      <c r="H69" t="s">
        <v>1239</v>
      </c>
      <c r="I69">
        <f>'Marks Term 1'!I69</f>
        <v>98</v>
      </c>
      <c r="J69">
        <f>'Marks Term 2'!I69</f>
        <v>94</v>
      </c>
      <c r="K69">
        <f>'Marks Term 3'!I69</f>
        <v>88</v>
      </c>
      <c r="L69">
        <f>'Marks Term 4'!I69</f>
        <v>97</v>
      </c>
      <c r="N69" s="13">
        <f t="shared" si="4"/>
        <v>94.25</v>
      </c>
      <c r="O69" s="7" t="str">
        <f>Calc!B69</f>
        <v>A</v>
      </c>
      <c r="P69" s="7">
        <f>IFERROR(VLOOKUP(A69,'Absence Report'!$A$4:$B$29,2,0),0)</f>
        <v>0</v>
      </c>
      <c r="Q69" s="17">
        <v>2107</v>
      </c>
    </row>
    <row r="70" spans="1:17" x14ac:dyDescent="0.25">
      <c r="A70" s="4" t="s">
        <v>1161</v>
      </c>
      <c r="B70" t="s">
        <v>436</v>
      </c>
      <c r="C70" t="s">
        <v>438</v>
      </c>
      <c r="D70" t="str">
        <f t="shared" si="5"/>
        <v>Mitchell Cooper</v>
      </c>
      <c r="E70" t="str">
        <f t="shared" si="6"/>
        <v>mcooper@newcollege.com</v>
      </c>
      <c r="F70" t="str">
        <f t="shared" si="7"/>
        <v>2015</v>
      </c>
      <c r="G70" t="s">
        <v>1228</v>
      </c>
      <c r="H70" t="s">
        <v>1240</v>
      </c>
      <c r="I70">
        <f>'Marks Term 1'!I70</f>
        <v>43</v>
      </c>
      <c r="J70">
        <f>'Marks Term 2'!I70</f>
        <v>38</v>
      </c>
      <c r="K70">
        <f>'Marks Term 3'!I70</f>
        <v>48</v>
      </c>
      <c r="L70">
        <f>'Marks Term 4'!I70</f>
        <v>31</v>
      </c>
      <c r="N70" s="13">
        <f t="shared" si="4"/>
        <v>40</v>
      </c>
      <c r="O70" s="7" t="str">
        <f>Calc!B70</f>
        <v>F</v>
      </c>
      <c r="P70" s="7">
        <f>IFERROR(VLOOKUP(A70,'Absence Report'!$A$4:$B$29,2,0),0)</f>
        <v>0</v>
      </c>
      <c r="Q70" s="17">
        <v>9286</v>
      </c>
    </row>
    <row r="71" spans="1:17" x14ac:dyDescent="0.25">
      <c r="A71" s="4" t="s">
        <v>1090</v>
      </c>
      <c r="B71" t="s">
        <v>99</v>
      </c>
      <c r="C71" t="s">
        <v>98</v>
      </c>
      <c r="D71" t="str">
        <f t="shared" si="5"/>
        <v>Charity Cui</v>
      </c>
      <c r="E71" t="str">
        <f t="shared" si="6"/>
        <v>ccui@newcollege.com</v>
      </c>
      <c r="F71" t="str">
        <f t="shared" si="7"/>
        <v>2015</v>
      </c>
      <c r="G71" t="s">
        <v>1226</v>
      </c>
      <c r="H71" t="s">
        <v>1240</v>
      </c>
      <c r="I71">
        <f>'Marks Term 1'!I71</f>
        <v>82</v>
      </c>
      <c r="J71">
        <f>'Marks Term 2'!I71</f>
        <v>62</v>
      </c>
      <c r="K71">
        <f>'Marks Term 3'!I71</f>
        <v>91</v>
      </c>
      <c r="L71">
        <f>'Marks Term 4'!I71</f>
        <v>76</v>
      </c>
      <c r="N71" s="13">
        <f t="shared" si="4"/>
        <v>77.75</v>
      </c>
      <c r="O71" s="7" t="str">
        <f>Calc!B71</f>
        <v>B</v>
      </c>
      <c r="P71" s="7">
        <f>IFERROR(VLOOKUP(A71,'Absence Report'!$A$4:$B$29,2,0),0)</f>
        <v>0</v>
      </c>
      <c r="Q71" s="17">
        <v>6870</v>
      </c>
    </row>
    <row r="72" spans="1:17" x14ac:dyDescent="0.25">
      <c r="A72" s="4" t="s">
        <v>1212</v>
      </c>
      <c r="B72" t="s">
        <v>702</v>
      </c>
      <c r="C72" t="s">
        <v>703</v>
      </c>
      <c r="D72" t="str">
        <f t="shared" si="5"/>
        <v>YUFENG CUI</v>
      </c>
      <c r="E72" t="str">
        <f t="shared" si="6"/>
        <v>ycui@newcollege.com</v>
      </c>
      <c r="F72" t="str">
        <f t="shared" si="7"/>
        <v>2015</v>
      </c>
      <c r="G72" t="s">
        <v>1228</v>
      </c>
      <c r="H72" t="s">
        <v>1239</v>
      </c>
      <c r="I72">
        <f>'Marks Term 1'!I72</f>
        <v>32</v>
      </c>
      <c r="J72">
        <f>'Marks Term 2'!I72</f>
        <v>29</v>
      </c>
      <c r="K72">
        <f>'Marks Term 3'!I72</f>
        <v>4</v>
      </c>
      <c r="L72">
        <f>'Marks Term 4'!I72</f>
        <v>23</v>
      </c>
      <c r="N72" s="13">
        <f t="shared" si="4"/>
        <v>22</v>
      </c>
      <c r="O72" s="7" t="str">
        <f>Calc!B72</f>
        <v>Fail</v>
      </c>
      <c r="P72" s="7">
        <f>IFERROR(VLOOKUP(A72,'Absence Report'!$A$4:$B$29,2,0),0)</f>
        <v>0</v>
      </c>
      <c r="Q72" s="17">
        <v>6695</v>
      </c>
    </row>
    <row r="73" spans="1:17" x14ac:dyDescent="0.25">
      <c r="A73" s="4" t="s">
        <v>958</v>
      </c>
      <c r="B73" t="s">
        <v>520</v>
      </c>
      <c r="C73" t="s">
        <v>519</v>
      </c>
      <c r="D73" t="str">
        <f t="shared" si="5"/>
        <v>Roseland Daher</v>
      </c>
      <c r="E73" t="str">
        <f t="shared" si="6"/>
        <v>rdaher@newcollege.com</v>
      </c>
      <c r="F73" t="str">
        <f t="shared" si="7"/>
        <v>2016</v>
      </c>
      <c r="G73" t="s">
        <v>1228</v>
      </c>
      <c r="H73" t="s">
        <v>1240</v>
      </c>
      <c r="I73">
        <f>'Marks Term 1'!I73</f>
        <v>36</v>
      </c>
      <c r="J73">
        <f>'Marks Term 2'!I73</f>
        <v>24</v>
      </c>
      <c r="K73">
        <f>'Marks Term 3'!I73</f>
        <v>12</v>
      </c>
      <c r="L73">
        <f>'Marks Term 4'!I73</f>
        <v>16</v>
      </c>
      <c r="N73" s="13">
        <f t="shared" si="4"/>
        <v>22</v>
      </c>
      <c r="O73" s="7" t="str">
        <f>Calc!B73</f>
        <v>Fail</v>
      </c>
      <c r="P73" s="7">
        <f>IFERROR(VLOOKUP(A73,'Absence Report'!$A$4:$B$29,2,0),0)</f>
        <v>0</v>
      </c>
      <c r="Q73" s="17">
        <v>4259</v>
      </c>
    </row>
    <row r="74" spans="1:17" x14ac:dyDescent="0.25">
      <c r="A74" s="4" t="s">
        <v>928</v>
      </c>
      <c r="B74" t="s">
        <v>448</v>
      </c>
      <c r="C74" t="s">
        <v>447</v>
      </c>
      <c r="D74" t="str">
        <f t="shared" si="5"/>
        <v>Nabil Dai</v>
      </c>
      <c r="E74" t="str">
        <f t="shared" si="6"/>
        <v>ndai@newcollege.com</v>
      </c>
      <c r="F74" t="str">
        <f t="shared" si="7"/>
        <v>2016</v>
      </c>
      <c r="G74" t="s">
        <v>1229</v>
      </c>
      <c r="H74" t="s">
        <v>1241</v>
      </c>
      <c r="I74">
        <f>'Marks Term 1'!I74</f>
        <v>51</v>
      </c>
      <c r="J74">
        <f>'Marks Term 2'!I74</f>
        <v>56</v>
      </c>
      <c r="K74">
        <f>'Marks Term 3'!I74</f>
        <v>50</v>
      </c>
      <c r="L74">
        <f>'Marks Term 4'!I74</f>
        <v>60</v>
      </c>
      <c r="N74" s="13">
        <f t="shared" si="4"/>
        <v>54.25</v>
      </c>
      <c r="O74" s="7" t="str">
        <f>Calc!B74</f>
        <v>E</v>
      </c>
      <c r="P74" s="7">
        <f>IFERROR(VLOOKUP(A74,'Absence Report'!$A$4:$B$29,2,0),0)</f>
        <v>0</v>
      </c>
      <c r="Q74" s="17">
        <v>8485</v>
      </c>
    </row>
    <row r="75" spans="1:17" x14ac:dyDescent="0.25">
      <c r="A75" s="4" t="s">
        <v>989</v>
      </c>
      <c r="B75" t="s">
        <v>607</v>
      </c>
      <c r="C75" t="s">
        <v>606</v>
      </c>
      <c r="D75" t="str">
        <f t="shared" si="5"/>
        <v>Tharshan Datsa-Tsang</v>
      </c>
      <c r="E75" t="str">
        <f t="shared" si="6"/>
        <v>tdatsa-tsang@newcollege.com</v>
      </c>
      <c r="F75" t="str">
        <f t="shared" si="7"/>
        <v>2016</v>
      </c>
      <c r="G75" t="s">
        <v>1227</v>
      </c>
      <c r="H75" t="s">
        <v>1240</v>
      </c>
      <c r="I75">
        <f>'Marks Term 1'!I75</f>
        <v>91</v>
      </c>
      <c r="J75">
        <f>'Marks Term 2'!I75</f>
        <v>81</v>
      </c>
      <c r="K75">
        <f>'Marks Term 3'!I75</f>
        <v>94</v>
      </c>
      <c r="L75">
        <f>'Marks Term 4'!I75</f>
        <v>70</v>
      </c>
      <c r="N75" s="13">
        <f t="shared" si="4"/>
        <v>84</v>
      </c>
      <c r="O75" s="7" t="str">
        <f>Calc!B75</f>
        <v>B</v>
      </c>
      <c r="P75" s="7">
        <f>IFERROR(VLOOKUP(A75,'Absence Report'!$A$4:$B$29,2,0),0)</f>
        <v>16</v>
      </c>
      <c r="Q75" s="17">
        <v>8254</v>
      </c>
    </row>
    <row r="76" spans="1:17" x14ac:dyDescent="0.25">
      <c r="A76" s="4" t="s">
        <v>1092</v>
      </c>
      <c r="B76" t="s">
        <v>104</v>
      </c>
      <c r="C76" t="s">
        <v>101</v>
      </c>
      <c r="D76" t="str">
        <f t="shared" si="5"/>
        <v>Chelvy Dave</v>
      </c>
      <c r="E76" t="str">
        <f t="shared" si="6"/>
        <v>cdave@newcollege.com</v>
      </c>
      <c r="F76" t="str">
        <f t="shared" si="7"/>
        <v>2015</v>
      </c>
      <c r="G76" t="s">
        <v>1228</v>
      </c>
      <c r="H76" t="s">
        <v>1241</v>
      </c>
      <c r="I76">
        <f>'Marks Term 1'!I76</f>
        <v>79</v>
      </c>
      <c r="J76">
        <f>'Marks Term 2'!I76</f>
        <v>92</v>
      </c>
      <c r="K76">
        <f>'Marks Term 3'!I76</f>
        <v>42</v>
      </c>
      <c r="L76">
        <f>'Marks Term 4'!I76</f>
        <v>73</v>
      </c>
      <c r="N76" s="13">
        <f t="shared" si="4"/>
        <v>71.5</v>
      </c>
      <c r="O76" s="7" t="str">
        <f>Calc!B76</f>
        <v>C</v>
      </c>
      <c r="P76" s="7">
        <f>IFERROR(VLOOKUP(A76,'Absence Report'!$A$4:$B$29,2,0),0)</f>
        <v>0</v>
      </c>
      <c r="Q76" s="17">
        <v>8435</v>
      </c>
    </row>
    <row r="77" spans="1:17" x14ac:dyDescent="0.25">
      <c r="A77" s="4" t="s">
        <v>1138</v>
      </c>
      <c r="B77" t="s">
        <v>314</v>
      </c>
      <c r="C77" t="s">
        <v>311</v>
      </c>
      <c r="D77" t="str">
        <f t="shared" si="5"/>
        <v>Jones Davidson</v>
      </c>
      <c r="E77" t="str">
        <f t="shared" si="6"/>
        <v>jdavidson@newcollege.com</v>
      </c>
      <c r="F77" t="str">
        <f t="shared" si="7"/>
        <v>2015</v>
      </c>
      <c r="G77" t="s">
        <v>1227</v>
      </c>
      <c r="H77" t="s">
        <v>1240</v>
      </c>
      <c r="I77">
        <f>'Marks Term 1'!I77</f>
        <v>98</v>
      </c>
      <c r="J77">
        <f>'Marks Term 2'!I77</f>
        <v>91</v>
      </c>
      <c r="K77">
        <f>'Marks Term 3'!I77</f>
        <v>90</v>
      </c>
      <c r="L77">
        <f>'Marks Term 4'!I77</f>
        <v>86</v>
      </c>
      <c r="N77" s="13">
        <f t="shared" si="4"/>
        <v>91.25</v>
      </c>
      <c r="O77" s="7" t="str">
        <f>Calc!B77</f>
        <v>A</v>
      </c>
      <c r="P77" s="7">
        <f>IFERROR(VLOOKUP(A77,'Absence Report'!$A$4:$B$29,2,0),0)</f>
        <v>0</v>
      </c>
      <c r="Q77" s="17">
        <v>12243</v>
      </c>
    </row>
    <row r="78" spans="1:17" x14ac:dyDescent="0.25">
      <c r="A78" s="4" t="s">
        <v>893</v>
      </c>
      <c r="B78" t="s">
        <v>378</v>
      </c>
      <c r="C78" t="s">
        <v>376</v>
      </c>
      <c r="D78" t="str">
        <f t="shared" si="5"/>
        <v>LIN Davies</v>
      </c>
      <c r="E78" t="str">
        <f t="shared" si="6"/>
        <v>ldavies@newcollege.com</v>
      </c>
      <c r="F78" t="str">
        <f t="shared" si="7"/>
        <v>2017</v>
      </c>
      <c r="G78" t="s">
        <v>1228</v>
      </c>
      <c r="H78" t="s">
        <v>1239</v>
      </c>
      <c r="I78">
        <f>'Marks Term 1'!I78</f>
        <v>67</v>
      </c>
      <c r="J78">
        <f>'Marks Term 2'!I78</f>
        <v>34</v>
      </c>
      <c r="K78">
        <f>'Marks Term 3'!I78</f>
        <v>38</v>
      </c>
      <c r="L78">
        <f>'Marks Term 4'!I78</f>
        <v>54</v>
      </c>
      <c r="N78" s="13">
        <f t="shared" si="4"/>
        <v>48.25</v>
      </c>
      <c r="O78" s="7" t="str">
        <f>Calc!B78</f>
        <v>E</v>
      </c>
      <c r="P78" s="7">
        <f>IFERROR(VLOOKUP(A78,'Absence Report'!$A$4:$B$29,2,0),0)</f>
        <v>0</v>
      </c>
      <c r="Q78" s="17">
        <v>14193</v>
      </c>
    </row>
    <row r="79" spans="1:17" x14ac:dyDescent="0.25">
      <c r="A79" s="4" t="s">
        <v>1063</v>
      </c>
      <c r="B79" t="s">
        <v>750</v>
      </c>
      <c r="C79" t="s">
        <v>751</v>
      </c>
      <c r="D79" t="str">
        <f t="shared" si="5"/>
        <v>ziqi deng</v>
      </c>
      <c r="E79" t="str">
        <f t="shared" si="6"/>
        <v>zdeng@newcollege.com</v>
      </c>
      <c r="F79" t="str">
        <f t="shared" si="7"/>
        <v>2016</v>
      </c>
      <c r="G79" t="s">
        <v>1229</v>
      </c>
      <c r="H79" t="s">
        <v>1239</v>
      </c>
      <c r="I79">
        <f>'Marks Term 1'!I79</f>
        <v>71</v>
      </c>
      <c r="J79">
        <f>'Marks Term 2'!I79</f>
        <v>60</v>
      </c>
      <c r="K79">
        <f>'Marks Term 3'!I79</f>
        <v>90</v>
      </c>
      <c r="L79">
        <f>'Marks Term 4'!I79</f>
        <v>57</v>
      </c>
      <c r="N79" s="13">
        <f t="shared" si="4"/>
        <v>69.5</v>
      </c>
      <c r="O79" s="7" t="str">
        <f>Calc!B79</f>
        <v>C</v>
      </c>
      <c r="P79" s="7">
        <f>IFERROR(VLOOKUP(A79,'Absence Report'!$A$4:$B$29,2,0),0)</f>
        <v>0</v>
      </c>
      <c r="Q79" s="17">
        <v>6188</v>
      </c>
    </row>
    <row r="80" spans="1:17" x14ac:dyDescent="0.25">
      <c r="A80" s="4" t="s">
        <v>998</v>
      </c>
      <c r="B80" t="s">
        <v>625</v>
      </c>
      <c r="C80" t="s">
        <v>624</v>
      </c>
      <c r="D80" t="str">
        <f t="shared" si="5"/>
        <v>Touqi DeStefano</v>
      </c>
      <c r="E80" t="str">
        <f t="shared" si="6"/>
        <v>tdestefano@newcollege.com</v>
      </c>
      <c r="F80" t="str">
        <f t="shared" si="7"/>
        <v>2016</v>
      </c>
      <c r="G80" t="s">
        <v>1226</v>
      </c>
      <c r="H80" t="s">
        <v>1240</v>
      </c>
      <c r="I80">
        <f>'Marks Term 1'!I80</f>
        <v>90</v>
      </c>
      <c r="J80">
        <f>'Marks Term 2'!I80</f>
        <v>91</v>
      </c>
      <c r="K80">
        <f>'Marks Term 3'!I80</f>
        <v>85</v>
      </c>
      <c r="L80">
        <f>'Marks Term 4'!I80</f>
        <v>80</v>
      </c>
      <c r="N80" s="13">
        <f t="shared" si="4"/>
        <v>86.5</v>
      </c>
      <c r="O80" s="7" t="str">
        <f>Calc!B80</f>
        <v>A</v>
      </c>
      <c r="P80" s="7">
        <f>IFERROR(VLOOKUP(A80,'Absence Report'!$A$4:$B$29,2,0),0)</f>
        <v>0</v>
      </c>
      <c r="Q80" s="17">
        <v>6000</v>
      </c>
    </row>
    <row r="81" spans="1:17" x14ac:dyDescent="0.25">
      <c r="A81" s="4" t="s">
        <v>979</v>
      </c>
      <c r="B81" t="s">
        <v>580</v>
      </c>
      <c r="C81" t="s">
        <v>579</v>
      </c>
      <c r="D81" t="str">
        <f t="shared" si="5"/>
        <v>Sidi Dong</v>
      </c>
      <c r="E81" t="str">
        <f t="shared" si="6"/>
        <v>sdong@newcollege.com</v>
      </c>
      <c r="F81" t="str">
        <f t="shared" si="7"/>
        <v>2016</v>
      </c>
      <c r="G81" t="s">
        <v>1228</v>
      </c>
      <c r="H81" t="s">
        <v>1239</v>
      </c>
      <c r="I81">
        <f>'Marks Term 1'!I81</f>
        <v>48</v>
      </c>
      <c r="J81">
        <f>'Marks Term 2'!I81</f>
        <v>59</v>
      </c>
      <c r="K81">
        <f>'Marks Term 3'!I81</f>
        <v>52</v>
      </c>
      <c r="L81">
        <f>'Marks Term 4'!I81</f>
        <v>41</v>
      </c>
      <c r="N81" s="13">
        <f t="shared" si="4"/>
        <v>50</v>
      </c>
      <c r="O81" s="7" t="str">
        <f>Calc!B81</f>
        <v>E</v>
      </c>
      <c r="P81" s="7">
        <f>IFERROR(VLOOKUP(A81,'Absence Report'!$A$4:$B$29,2,0),0)</f>
        <v>0</v>
      </c>
      <c r="Q81" s="17">
        <v>8522</v>
      </c>
    </row>
    <row r="82" spans="1:17" x14ac:dyDescent="0.25">
      <c r="A82" s="4" t="s">
        <v>988</v>
      </c>
      <c r="B82" t="s">
        <v>605</v>
      </c>
      <c r="C82" t="s">
        <v>604</v>
      </c>
      <c r="D82" t="str">
        <f t="shared" si="5"/>
        <v>Tenzin Duncan</v>
      </c>
      <c r="E82" t="str">
        <f t="shared" si="6"/>
        <v>tduncan@newcollege.com</v>
      </c>
      <c r="F82" t="str">
        <f t="shared" si="7"/>
        <v>2017</v>
      </c>
      <c r="G82" t="s">
        <v>1229</v>
      </c>
      <c r="H82" t="s">
        <v>1240</v>
      </c>
      <c r="I82">
        <f>'Marks Term 1'!I82</f>
        <v>87</v>
      </c>
      <c r="J82">
        <f>'Marks Term 2'!I82</f>
        <v>62</v>
      </c>
      <c r="K82">
        <f>'Marks Term 3'!I82</f>
        <v>74</v>
      </c>
      <c r="L82">
        <f>'Marks Term 4'!I82</f>
        <v>73</v>
      </c>
      <c r="N82" s="13">
        <f t="shared" si="4"/>
        <v>74</v>
      </c>
      <c r="O82" s="7" t="str">
        <f>Calc!B82</f>
        <v>C</v>
      </c>
      <c r="P82" s="7">
        <f>IFERROR(VLOOKUP(A82,'Absence Report'!$A$4:$B$29,2,0),0)</f>
        <v>0</v>
      </c>
      <c r="Q82" s="17">
        <v>12856</v>
      </c>
    </row>
    <row r="83" spans="1:17" x14ac:dyDescent="0.25">
      <c r="A83" s="4" t="s">
        <v>890</v>
      </c>
      <c r="B83" t="s">
        <v>370</v>
      </c>
      <c r="C83" t="s">
        <v>367</v>
      </c>
      <c r="D83" t="str">
        <f t="shared" si="5"/>
        <v>Lawrence Dundas</v>
      </c>
      <c r="E83" t="str">
        <f t="shared" si="6"/>
        <v>ldundas@newcollege.com</v>
      </c>
      <c r="F83" t="str">
        <f t="shared" si="7"/>
        <v>2017</v>
      </c>
      <c r="G83" t="s">
        <v>1228</v>
      </c>
      <c r="H83" t="s">
        <v>1239</v>
      </c>
      <c r="I83">
        <f>'Marks Term 1'!I83</f>
        <v>92</v>
      </c>
      <c r="J83">
        <f>'Marks Term 2'!I83</f>
        <v>82</v>
      </c>
      <c r="K83">
        <f>'Marks Term 3'!I83</f>
        <v>76</v>
      </c>
      <c r="L83">
        <f>'Marks Term 4'!I83</f>
        <v>53</v>
      </c>
      <c r="N83" s="13">
        <f t="shared" si="4"/>
        <v>75.75</v>
      </c>
      <c r="O83" s="7" t="str">
        <f>Calc!B83</f>
        <v>B</v>
      </c>
      <c r="P83" s="7">
        <f>IFERROR(VLOOKUP(A83,'Absence Report'!$A$4:$B$29,2,0),0)</f>
        <v>0</v>
      </c>
      <c r="Q83" s="17">
        <v>4247</v>
      </c>
    </row>
    <row r="84" spans="1:17" x14ac:dyDescent="0.25">
      <c r="A84" s="4" t="s">
        <v>906</v>
      </c>
      <c r="B84" t="s">
        <v>408</v>
      </c>
      <c r="C84" t="s">
        <v>407</v>
      </c>
      <c r="D84" t="str">
        <f t="shared" si="5"/>
        <v>Maliha Dunimaglovska</v>
      </c>
      <c r="E84" t="str">
        <f t="shared" si="6"/>
        <v>mdunimaglovska@newcollege.com</v>
      </c>
      <c r="F84" t="str">
        <f t="shared" si="7"/>
        <v>2016</v>
      </c>
      <c r="G84" t="s">
        <v>1229</v>
      </c>
      <c r="H84" t="s">
        <v>1239</v>
      </c>
      <c r="I84">
        <f>'Marks Term 1'!I84</f>
        <v>47</v>
      </c>
      <c r="J84">
        <f>'Marks Term 2'!I84</f>
        <v>67</v>
      </c>
      <c r="K84">
        <f>'Marks Term 3'!I84</f>
        <v>51</v>
      </c>
      <c r="L84">
        <f>'Marks Term 4'!I84</f>
        <v>78</v>
      </c>
      <c r="N84" s="13">
        <f t="shared" si="4"/>
        <v>60.75</v>
      </c>
      <c r="O84" s="7" t="str">
        <f>Calc!B84</f>
        <v>D</v>
      </c>
      <c r="P84" s="7">
        <f>IFERROR(VLOOKUP(A84,'Absence Report'!$A$4:$B$29,2,0),0)</f>
        <v>0</v>
      </c>
      <c r="Q84" s="17">
        <v>7584</v>
      </c>
    </row>
    <row r="85" spans="1:17" x14ac:dyDescent="0.25">
      <c r="A85" s="4" t="s">
        <v>821</v>
      </c>
      <c r="B85" t="s">
        <v>189</v>
      </c>
      <c r="C85" t="s">
        <v>186</v>
      </c>
      <c r="D85" t="str">
        <f t="shared" si="5"/>
        <v>Emily Dunn</v>
      </c>
      <c r="E85" t="str">
        <f t="shared" si="6"/>
        <v>edunn@newcollege.com</v>
      </c>
      <c r="F85" t="str">
        <f t="shared" si="7"/>
        <v>2017</v>
      </c>
      <c r="G85" t="s">
        <v>1228</v>
      </c>
      <c r="H85" t="s">
        <v>1239</v>
      </c>
      <c r="I85">
        <f>'Marks Term 1'!I85</f>
        <v>56</v>
      </c>
      <c r="J85">
        <f>'Marks Term 2'!I85</f>
        <v>65</v>
      </c>
      <c r="K85">
        <f>'Marks Term 3'!I85</f>
        <v>39</v>
      </c>
      <c r="L85">
        <f>'Marks Term 4'!I85</f>
        <v>54</v>
      </c>
      <c r="N85" s="13">
        <f t="shared" si="4"/>
        <v>53.5</v>
      </c>
      <c r="O85" s="7" t="str">
        <f>Calc!B85</f>
        <v>E</v>
      </c>
      <c r="P85" s="7">
        <f>IFERROR(VLOOKUP(A85,'Absence Report'!$A$4:$B$29,2,0),0)</f>
        <v>0</v>
      </c>
      <c r="Q85" s="17">
        <v>12779</v>
      </c>
    </row>
    <row r="86" spans="1:17" x14ac:dyDescent="0.25">
      <c r="A86" s="4" t="s">
        <v>992</v>
      </c>
      <c r="B86" t="s">
        <v>611</v>
      </c>
      <c r="C86" t="s">
        <v>612</v>
      </c>
      <c r="D86" t="str">
        <f t="shared" si="5"/>
        <v>Thomas Easey</v>
      </c>
      <c r="E86" t="str">
        <f t="shared" si="6"/>
        <v>teasey@newcollege.com</v>
      </c>
      <c r="F86" t="str">
        <f t="shared" si="7"/>
        <v>2016</v>
      </c>
      <c r="G86" t="s">
        <v>1228</v>
      </c>
      <c r="H86" t="s">
        <v>1239</v>
      </c>
      <c r="I86">
        <f>'Marks Term 1'!I86</f>
        <v>37</v>
      </c>
      <c r="J86">
        <f>'Marks Term 2'!I86</f>
        <v>47</v>
      </c>
      <c r="K86">
        <f>'Marks Term 3'!I86</f>
        <v>38</v>
      </c>
      <c r="L86">
        <f>'Marks Term 4'!I86</f>
        <v>29</v>
      </c>
      <c r="N86" s="13">
        <f t="shared" si="4"/>
        <v>37.75</v>
      </c>
      <c r="O86" s="7" t="str">
        <f>Calc!B86</f>
        <v>F</v>
      </c>
      <c r="P86" s="7">
        <f>IFERROR(VLOOKUP(A86,'Absence Report'!$A$4:$B$29,2,0),0)</f>
        <v>0</v>
      </c>
      <c r="Q86" s="17">
        <v>3006</v>
      </c>
    </row>
    <row r="87" spans="1:17" x14ac:dyDescent="0.25">
      <c r="A87" s="4" t="s">
        <v>1196</v>
      </c>
      <c r="B87" t="s">
        <v>611</v>
      </c>
      <c r="C87" t="s">
        <v>613</v>
      </c>
      <c r="D87" t="str">
        <f t="shared" si="5"/>
        <v>Thomas Ellis</v>
      </c>
      <c r="E87" t="str">
        <f t="shared" si="6"/>
        <v>tellis@newcollege.com</v>
      </c>
      <c r="F87" t="str">
        <f t="shared" si="7"/>
        <v>2015</v>
      </c>
      <c r="G87" t="s">
        <v>1229</v>
      </c>
      <c r="H87" t="s">
        <v>1240</v>
      </c>
      <c r="I87">
        <f>'Marks Term 1'!I87</f>
        <v>91</v>
      </c>
      <c r="J87">
        <f>'Marks Term 2'!I87</f>
        <v>98</v>
      </c>
      <c r="K87">
        <f>'Marks Term 3'!I87</f>
        <v>93</v>
      </c>
      <c r="L87">
        <f>'Marks Term 4'!I87</f>
        <v>72</v>
      </c>
      <c r="N87" s="13">
        <f t="shared" si="4"/>
        <v>88.5</v>
      </c>
      <c r="O87" s="7" t="str">
        <f>Calc!B87</f>
        <v>A</v>
      </c>
      <c r="P87" s="7">
        <f>IFERROR(VLOOKUP(A87,'Absence Report'!$A$4:$B$29,2,0),0)</f>
        <v>7</v>
      </c>
      <c r="Q87" s="17">
        <v>2711</v>
      </c>
    </row>
    <row r="88" spans="1:17" x14ac:dyDescent="0.25">
      <c r="A88" s="4" t="s">
        <v>901</v>
      </c>
      <c r="B88" t="s">
        <v>398</v>
      </c>
      <c r="C88" t="s">
        <v>397</v>
      </c>
      <c r="D88" t="str">
        <f t="shared" si="5"/>
        <v>Madeleine FAN</v>
      </c>
      <c r="E88" t="str">
        <f t="shared" si="6"/>
        <v>mfan@newcollege.com</v>
      </c>
      <c r="F88" t="str">
        <f t="shared" si="7"/>
        <v>2016</v>
      </c>
      <c r="G88" t="s">
        <v>1226</v>
      </c>
      <c r="H88" t="s">
        <v>1240</v>
      </c>
      <c r="I88">
        <f>'Marks Term 1'!I88</f>
        <v>90</v>
      </c>
      <c r="J88">
        <f>'Marks Term 2'!I88</f>
        <v>96</v>
      </c>
      <c r="K88">
        <f>'Marks Term 3'!I88</f>
        <v>98</v>
      </c>
      <c r="L88">
        <f>'Marks Term 4'!I88</f>
        <v>74</v>
      </c>
      <c r="N88" s="13">
        <f t="shared" si="4"/>
        <v>89.5</v>
      </c>
      <c r="O88" s="7" t="str">
        <f>Calc!B88</f>
        <v>A</v>
      </c>
      <c r="P88" s="7">
        <f>IFERROR(VLOOKUP(A88,'Absence Report'!$A$4:$B$29,2,0),0)</f>
        <v>0</v>
      </c>
      <c r="Q88" s="17">
        <v>1666</v>
      </c>
    </row>
    <row r="89" spans="1:17" x14ac:dyDescent="0.25">
      <c r="A89" s="4" t="s">
        <v>1111</v>
      </c>
      <c r="B89" t="s">
        <v>204</v>
      </c>
      <c r="C89" t="s">
        <v>201</v>
      </c>
      <c r="D89" t="str">
        <f t="shared" si="5"/>
        <v>Georgia FANG</v>
      </c>
      <c r="E89" t="str">
        <f t="shared" si="6"/>
        <v>gfang@newcollege.com</v>
      </c>
      <c r="F89" t="str">
        <f t="shared" si="7"/>
        <v>2015</v>
      </c>
      <c r="G89" t="s">
        <v>1228</v>
      </c>
      <c r="H89" t="s">
        <v>1240</v>
      </c>
      <c r="I89">
        <f>'Marks Term 1'!I89</f>
        <v>79</v>
      </c>
      <c r="J89">
        <f>'Marks Term 2'!I89</f>
        <v>64</v>
      </c>
      <c r="K89">
        <f>'Marks Term 3'!I89</f>
        <v>73</v>
      </c>
      <c r="L89">
        <f>'Marks Term 4'!I89</f>
        <v>46</v>
      </c>
      <c r="N89" s="13">
        <f t="shared" si="4"/>
        <v>65.5</v>
      </c>
      <c r="O89" s="7" t="str">
        <f>Calc!B89</f>
        <v>C</v>
      </c>
      <c r="P89" s="7">
        <f>IFERROR(VLOOKUP(A89,'Absence Report'!$A$4:$B$29,2,0),0)</f>
        <v>0</v>
      </c>
      <c r="Q89" s="17">
        <v>326</v>
      </c>
    </row>
    <row r="90" spans="1:17" x14ac:dyDescent="0.25">
      <c r="A90" s="4" t="s">
        <v>1067</v>
      </c>
      <c r="B90" t="s">
        <v>9</v>
      </c>
      <c r="C90" t="s">
        <v>8</v>
      </c>
      <c r="D90" t="str">
        <f t="shared" si="5"/>
        <v>Abby Fawcett</v>
      </c>
      <c r="E90" t="str">
        <f t="shared" si="6"/>
        <v>afawcett@newcollege.com</v>
      </c>
      <c r="F90" t="str">
        <f t="shared" si="7"/>
        <v>2015</v>
      </c>
      <c r="G90" t="s">
        <v>1229</v>
      </c>
      <c r="H90" t="s">
        <v>1240</v>
      </c>
      <c r="I90">
        <f>'Marks Term 1'!I90</f>
        <v>95</v>
      </c>
      <c r="J90">
        <f>'Marks Term 2'!I90</f>
        <v>78</v>
      </c>
      <c r="K90">
        <f>'Marks Term 3'!I90</f>
        <v>97</v>
      </c>
      <c r="L90">
        <f>'Marks Term 4'!I90</f>
        <v>86</v>
      </c>
      <c r="N90" s="13">
        <f t="shared" si="4"/>
        <v>89</v>
      </c>
      <c r="O90" s="7" t="str">
        <f>Calc!B90</f>
        <v>A</v>
      </c>
      <c r="P90" s="7">
        <f>IFERROR(VLOOKUP(A90,'Absence Report'!$A$4:$B$29,2,0),0)</f>
        <v>0</v>
      </c>
      <c r="Q90" s="17">
        <v>14466</v>
      </c>
    </row>
    <row r="91" spans="1:17" x14ac:dyDescent="0.25">
      <c r="A91" s="4" t="s">
        <v>923</v>
      </c>
      <c r="B91" t="s">
        <v>210</v>
      </c>
      <c r="C91" t="s">
        <v>439</v>
      </c>
      <c r="D91" t="str">
        <f t="shared" si="5"/>
        <v>Mohammed Ferguson</v>
      </c>
      <c r="E91" t="str">
        <f t="shared" si="6"/>
        <v>mferguson@newcollege.com</v>
      </c>
      <c r="F91" t="str">
        <f t="shared" si="7"/>
        <v>2017</v>
      </c>
      <c r="G91" t="s">
        <v>1229</v>
      </c>
      <c r="H91" t="s">
        <v>1240</v>
      </c>
      <c r="I91">
        <f>'Marks Term 1'!I91</f>
        <v>65</v>
      </c>
      <c r="J91">
        <f>'Marks Term 2'!I91</f>
        <v>44</v>
      </c>
      <c r="K91">
        <f>'Marks Term 3'!I91</f>
        <v>75</v>
      </c>
      <c r="L91">
        <f>'Marks Term 4'!I91</f>
        <v>95</v>
      </c>
      <c r="N91" s="13">
        <f t="shared" si="4"/>
        <v>69.75</v>
      </c>
      <c r="O91" s="7" t="str">
        <f>Calc!B91</f>
        <v>C</v>
      </c>
      <c r="P91" s="7">
        <f>IFERROR(VLOOKUP(A91,'Absence Report'!$A$4:$B$29,2,0),0)</f>
        <v>0</v>
      </c>
      <c r="Q91" s="17">
        <v>10750</v>
      </c>
    </row>
    <row r="92" spans="1:17" x14ac:dyDescent="0.25">
      <c r="A92" s="4" t="s">
        <v>1200</v>
      </c>
      <c r="B92" t="s">
        <v>636</v>
      </c>
      <c r="C92" t="s">
        <v>637</v>
      </c>
      <c r="D92" t="str">
        <f t="shared" si="5"/>
        <v>Wafa Forqan</v>
      </c>
      <c r="E92" t="str">
        <f t="shared" si="6"/>
        <v>wforqan@newcollege.com</v>
      </c>
      <c r="F92" t="str">
        <f t="shared" si="7"/>
        <v>2015</v>
      </c>
      <c r="G92" t="s">
        <v>1229</v>
      </c>
      <c r="H92" t="s">
        <v>1241</v>
      </c>
      <c r="I92">
        <f>'Marks Term 1'!I92</f>
        <v>67</v>
      </c>
      <c r="J92">
        <f>'Marks Term 2'!I92</f>
        <v>65</v>
      </c>
      <c r="K92">
        <f>'Marks Term 3'!I92</f>
        <v>53</v>
      </c>
      <c r="L92">
        <f>'Marks Term 4'!I92</f>
        <v>75</v>
      </c>
      <c r="N92" s="13">
        <f t="shared" si="4"/>
        <v>65</v>
      </c>
      <c r="O92" s="7" t="str">
        <f>Calc!B92</f>
        <v>C</v>
      </c>
      <c r="P92" s="7">
        <f>IFERROR(VLOOKUP(A92,'Absence Report'!$A$4:$B$29,2,0),0)</f>
        <v>0</v>
      </c>
      <c r="Q92" s="17">
        <v>12743</v>
      </c>
    </row>
    <row r="93" spans="1:17" x14ac:dyDescent="0.25">
      <c r="A93" s="4" t="s">
        <v>1110</v>
      </c>
      <c r="B93" t="s">
        <v>199</v>
      </c>
      <c r="C93" t="s">
        <v>196</v>
      </c>
      <c r="D93" t="str">
        <f t="shared" si="5"/>
        <v>Ezzah Forrer</v>
      </c>
      <c r="E93" t="str">
        <f t="shared" si="6"/>
        <v>eforrer@newcollege.com</v>
      </c>
      <c r="F93" t="str">
        <f t="shared" si="7"/>
        <v>2015</v>
      </c>
      <c r="G93" t="s">
        <v>1228</v>
      </c>
      <c r="H93" t="s">
        <v>1240</v>
      </c>
      <c r="I93">
        <f>'Marks Term 1'!I93</f>
        <v>42</v>
      </c>
      <c r="J93">
        <f>'Marks Term 2'!I93</f>
        <v>59</v>
      </c>
      <c r="K93">
        <f>'Marks Term 3'!I93</f>
        <v>57</v>
      </c>
      <c r="L93">
        <f>'Marks Term 4'!I93</f>
        <v>41</v>
      </c>
      <c r="N93" s="13">
        <f t="shared" si="4"/>
        <v>49.75</v>
      </c>
      <c r="O93" s="7" t="str">
        <f>Calc!B93</f>
        <v>E</v>
      </c>
      <c r="P93" s="7">
        <f>IFERROR(VLOOKUP(A93,'Absence Report'!$A$4:$B$29,2,0),0)</f>
        <v>0</v>
      </c>
      <c r="Q93" s="17">
        <v>15332</v>
      </c>
    </row>
    <row r="94" spans="1:17" x14ac:dyDescent="0.25">
      <c r="A94" s="4" t="s">
        <v>772</v>
      </c>
      <c r="B94" t="s">
        <v>35</v>
      </c>
      <c r="C94" t="s">
        <v>33</v>
      </c>
      <c r="D94" t="str">
        <f t="shared" si="5"/>
        <v>Angela Fulton</v>
      </c>
      <c r="E94" t="str">
        <f t="shared" si="6"/>
        <v>afulton@newcollege.com</v>
      </c>
      <c r="F94" t="str">
        <f t="shared" si="7"/>
        <v>2017</v>
      </c>
      <c r="G94" t="s">
        <v>1229</v>
      </c>
      <c r="H94" t="s">
        <v>1239</v>
      </c>
      <c r="I94">
        <f>'Marks Term 1'!I94</f>
        <v>76</v>
      </c>
      <c r="J94">
        <f>'Marks Term 2'!I94</f>
        <v>45</v>
      </c>
      <c r="K94">
        <f>'Marks Term 3'!I94</f>
        <v>88</v>
      </c>
      <c r="L94">
        <f>'Marks Term 4'!I94</f>
        <v>64</v>
      </c>
      <c r="N94" s="13">
        <f t="shared" si="4"/>
        <v>68.25</v>
      </c>
      <c r="O94" s="7" t="str">
        <f>Calc!B94</f>
        <v>C</v>
      </c>
      <c r="P94" s="7">
        <f>IFERROR(VLOOKUP(A94,'Absence Report'!$A$4:$B$29,2,0),0)</f>
        <v>0</v>
      </c>
      <c r="Q94" s="17">
        <v>5552</v>
      </c>
    </row>
    <row r="95" spans="1:17" x14ac:dyDescent="0.25">
      <c r="A95" s="4" t="s">
        <v>911</v>
      </c>
      <c r="B95" t="s">
        <v>416</v>
      </c>
      <c r="C95" t="s">
        <v>417</v>
      </c>
      <c r="D95" t="str">
        <f t="shared" si="5"/>
        <v>Matthew Furness</v>
      </c>
      <c r="E95" t="str">
        <f t="shared" si="6"/>
        <v>mfurness@newcollege.com</v>
      </c>
      <c r="F95" t="str">
        <f t="shared" si="7"/>
        <v>2016</v>
      </c>
      <c r="G95" t="s">
        <v>1227</v>
      </c>
      <c r="H95" t="s">
        <v>1241</v>
      </c>
      <c r="I95">
        <f>'Marks Term 1'!I95</f>
        <v>92</v>
      </c>
      <c r="J95">
        <f>'Marks Term 2'!I95</f>
        <v>66</v>
      </c>
      <c r="K95">
        <f>'Marks Term 3'!I95</f>
        <v>86</v>
      </c>
      <c r="L95">
        <f>'Marks Term 4'!I95</f>
        <v>92</v>
      </c>
      <c r="N95" s="13">
        <f t="shared" si="4"/>
        <v>84</v>
      </c>
      <c r="O95" s="7" t="str">
        <f>Calc!B95</f>
        <v>B</v>
      </c>
      <c r="P95" s="7">
        <f>IFERROR(VLOOKUP(A95,'Absence Report'!$A$4:$B$29,2,0),0)</f>
        <v>0</v>
      </c>
      <c r="Q95" s="17">
        <v>11728</v>
      </c>
    </row>
    <row r="96" spans="1:17" x14ac:dyDescent="0.25">
      <c r="A96" s="4" t="s">
        <v>885</v>
      </c>
      <c r="B96" t="s">
        <v>362</v>
      </c>
      <c r="C96" t="s">
        <v>358</v>
      </c>
      <c r="D96" t="str">
        <f t="shared" si="5"/>
        <v>Lanshi Gadista</v>
      </c>
      <c r="E96" t="str">
        <f t="shared" si="6"/>
        <v>lgadista@newcollege.com</v>
      </c>
      <c r="F96" t="str">
        <f t="shared" si="7"/>
        <v>2017</v>
      </c>
      <c r="G96" t="s">
        <v>1228</v>
      </c>
      <c r="H96" t="s">
        <v>1239</v>
      </c>
      <c r="I96">
        <f>'Marks Term 1'!I96</f>
        <v>92</v>
      </c>
      <c r="J96">
        <f>'Marks Term 2'!I96</f>
        <v>96</v>
      </c>
      <c r="K96">
        <f>'Marks Term 3'!I96</f>
        <v>87</v>
      </c>
      <c r="L96">
        <f>'Marks Term 4'!I96</f>
        <v>95</v>
      </c>
      <c r="N96" s="13">
        <f t="shared" si="4"/>
        <v>92.5</v>
      </c>
      <c r="O96" s="7" t="str">
        <f>Calc!B96</f>
        <v>A</v>
      </c>
      <c r="P96" s="7">
        <f>IFERROR(VLOOKUP(A96,'Absence Report'!$A$4:$B$29,2,0),0)</f>
        <v>0</v>
      </c>
      <c r="Q96" s="17">
        <v>4005</v>
      </c>
    </row>
    <row r="97" spans="1:17" x14ac:dyDescent="0.25">
      <c r="A97" s="4" t="s">
        <v>972</v>
      </c>
      <c r="B97" t="s">
        <v>562</v>
      </c>
      <c r="C97" t="s">
        <v>561</v>
      </c>
      <c r="D97" t="str">
        <f t="shared" si="5"/>
        <v>SHIHAO Galdas</v>
      </c>
      <c r="E97" t="str">
        <f t="shared" si="6"/>
        <v>sgaldas@newcollege.com</v>
      </c>
      <c r="F97" t="str">
        <f t="shared" si="7"/>
        <v>2017</v>
      </c>
      <c r="G97" t="s">
        <v>1228</v>
      </c>
      <c r="H97" t="s">
        <v>1240</v>
      </c>
      <c r="I97">
        <f>'Marks Term 1'!I97</f>
        <v>35</v>
      </c>
      <c r="J97">
        <f>'Marks Term 2'!I97</f>
        <v>11</v>
      </c>
      <c r="K97">
        <f>'Marks Term 3'!I97</f>
        <v>20</v>
      </c>
      <c r="L97">
        <f>'Marks Term 4'!I97</f>
        <v>5</v>
      </c>
      <c r="N97" s="13">
        <f t="shared" si="4"/>
        <v>17.75</v>
      </c>
      <c r="O97" s="7" t="str">
        <f>Calc!B97</f>
        <v>Fail</v>
      </c>
      <c r="P97" s="7">
        <f>IFERROR(VLOOKUP(A97,'Absence Report'!$A$4:$B$29,2,0),0)</f>
        <v>0</v>
      </c>
      <c r="Q97" s="17">
        <v>5216</v>
      </c>
    </row>
    <row r="98" spans="1:17" x14ac:dyDescent="0.25">
      <c r="A98" s="4" t="s">
        <v>963</v>
      </c>
      <c r="B98" t="s">
        <v>529</v>
      </c>
      <c r="C98" t="s">
        <v>530</v>
      </c>
      <c r="D98" t="str">
        <f t="shared" si="5"/>
        <v>Ryan Gallaty</v>
      </c>
      <c r="E98" t="str">
        <f t="shared" si="6"/>
        <v>rgallaty@newcollege.com</v>
      </c>
      <c r="F98" t="str">
        <f t="shared" si="7"/>
        <v>2017</v>
      </c>
      <c r="G98" t="s">
        <v>1229</v>
      </c>
      <c r="H98" t="s">
        <v>1240</v>
      </c>
      <c r="I98">
        <f>'Marks Term 1'!I98</f>
        <v>89</v>
      </c>
      <c r="J98">
        <f>'Marks Term 2'!I98</f>
        <v>75</v>
      </c>
      <c r="K98">
        <f>'Marks Term 3'!I98</f>
        <v>82</v>
      </c>
      <c r="L98">
        <f>'Marks Term 4'!I98</f>
        <v>97</v>
      </c>
      <c r="N98" s="13">
        <f t="shared" si="4"/>
        <v>85.75</v>
      </c>
      <c r="O98" s="7" t="str">
        <f>Calc!B98</f>
        <v>A</v>
      </c>
      <c r="P98" s="7">
        <f>IFERROR(VLOOKUP(A98,'Absence Report'!$A$4:$B$29,2,0),0)</f>
        <v>0</v>
      </c>
      <c r="Q98" s="17">
        <v>8135</v>
      </c>
    </row>
    <row r="99" spans="1:17" x14ac:dyDescent="0.25">
      <c r="A99" s="4" t="s">
        <v>768</v>
      </c>
      <c r="B99" t="s">
        <v>25</v>
      </c>
      <c r="C99" t="s">
        <v>23</v>
      </c>
      <c r="D99" t="str">
        <f t="shared" si="5"/>
        <v>Alick Gallo</v>
      </c>
      <c r="E99" t="str">
        <f t="shared" si="6"/>
        <v>agallo@newcollege.com</v>
      </c>
      <c r="F99" t="str">
        <f t="shared" si="7"/>
        <v>2017</v>
      </c>
      <c r="G99" t="s">
        <v>1226</v>
      </c>
      <c r="H99" t="s">
        <v>1241</v>
      </c>
      <c r="I99">
        <f>'Marks Term 1'!I99</f>
        <v>79</v>
      </c>
      <c r="J99">
        <f>'Marks Term 2'!I99</f>
        <v>76</v>
      </c>
      <c r="K99">
        <f>'Marks Term 3'!I99</f>
        <v>71</v>
      </c>
      <c r="L99">
        <f>'Marks Term 4'!I99</f>
        <v>57</v>
      </c>
      <c r="N99" s="13">
        <f t="shared" si="4"/>
        <v>70.75</v>
      </c>
      <c r="O99" s="7" t="str">
        <f>Calc!B99</f>
        <v>C</v>
      </c>
      <c r="P99" s="7">
        <f>IFERROR(VLOOKUP(A99,'Absence Report'!$A$4:$B$29,2,0),0)</f>
        <v>12</v>
      </c>
      <c r="Q99" s="17">
        <v>1508</v>
      </c>
    </row>
    <row r="100" spans="1:17" x14ac:dyDescent="0.25">
      <c r="A100" s="4" t="s">
        <v>975</v>
      </c>
      <c r="B100" t="s">
        <v>569</v>
      </c>
      <c r="C100" t="s">
        <v>568</v>
      </c>
      <c r="D100" t="str">
        <f t="shared" si="5"/>
        <v>SHIQI Gao</v>
      </c>
      <c r="E100" t="str">
        <f t="shared" si="6"/>
        <v>sgao@newcollege.com</v>
      </c>
      <c r="F100" t="str">
        <f t="shared" si="7"/>
        <v>2017</v>
      </c>
      <c r="G100" t="s">
        <v>1228</v>
      </c>
      <c r="H100" t="s">
        <v>1239</v>
      </c>
      <c r="I100">
        <f>'Marks Term 1'!I100</f>
        <v>66</v>
      </c>
      <c r="J100">
        <f>'Marks Term 2'!I100</f>
        <v>84</v>
      </c>
      <c r="K100">
        <f>'Marks Term 3'!I100</f>
        <v>79</v>
      </c>
      <c r="L100">
        <f>'Marks Term 4'!I100</f>
        <v>66</v>
      </c>
      <c r="N100" s="13">
        <f t="shared" si="4"/>
        <v>73.75</v>
      </c>
      <c r="O100" s="7" t="str">
        <f>Calc!B100</f>
        <v>C</v>
      </c>
      <c r="P100" s="7">
        <f>IFERROR(VLOOKUP(A100,'Absence Report'!$A$4:$B$29,2,0),0)</f>
        <v>0</v>
      </c>
      <c r="Q100" s="17">
        <v>13513</v>
      </c>
    </row>
    <row r="101" spans="1:17" x14ac:dyDescent="0.25">
      <c r="A101" s="4" t="s">
        <v>1034</v>
      </c>
      <c r="B101" t="s">
        <v>693</v>
      </c>
      <c r="C101" t="s">
        <v>694</v>
      </c>
      <c r="D101" t="str">
        <f t="shared" si="5"/>
        <v>YUAN GAO</v>
      </c>
      <c r="E101" t="str">
        <f t="shared" si="6"/>
        <v>ygao@newcollege.com</v>
      </c>
      <c r="F101" t="str">
        <f t="shared" si="7"/>
        <v>2016</v>
      </c>
      <c r="G101" t="s">
        <v>1229</v>
      </c>
      <c r="H101" t="s">
        <v>1239</v>
      </c>
      <c r="I101">
        <f>'Marks Term 1'!I101</f>
        <v>56</v>
      </c>
      <c r="J101">
        <f>'Marks Term 2'!I101</f>
        <v>30</v>
      </c>
      <c r="K101">
        <f>'Marks Term 3'!I101</f>
        <v>38</v>
      </c>
      <c r="L101">
        <f>'Marks Term 4'!I101</f>
        <v>40</v>
      </c>
      <c r="N101" s="13">
        <f t="shared" si="4"/>
        <v>41</v>
      </c>
      <c r="O101" s="7" t="str">
        <f>Calc!B101</f>
        <v>F</v>
      </c>
      <c r="P101" s="7">
        <f>IFERROR(VLOOKUP(A101,'Absence Report'!$A$4:$B$29,2,0),0)</f>
        <v>0</v>
      </c>
      <c r="Q101" s="17">
        <v>2601</v>
      </c>
    </row>
    <row r="102" spans="1:17" x14ac:dyDescent="0.25">
      <c r="A102" s="4" t="s">
        <v>1146</v>
      </c>
      <c r="B102" t="s">
        <v>348</v>
      </c>
      <c r="C102" t="s">
        <v>346</v>
      </c>
      <c r="D102" t="str">
        <f t="shared" si="5"/>
        <v>Kevin Garald</v>
      </c>
      <c r="E102" t="str">
        <f t="shared" si="6"/>
        <v>kgarald@newcollege.com</v>
      </c>
      <c r="F102" t="str">
        <f t="shared" si="7"/>
        <v>2015</v>
      </c>
      <c r="G102" t="s">
        <v>1227</v>
      </c>
      <c r="H102" t="s">
        <v>1241</v>
      </c>
      <c r="I102">
        <f>'Marks Term 1'!I102</f>
        <v>49</v>
      </c>
      <c r="J102">
        <f>'Marks Term 2'!I102</f>
        <v>84</v>
      </c>
      <c r="K102">
        <f>'Marks Term 3'!I102</f>
        <v>29</v>
      </c>
      <c r="L102">
        <f>'Marks Term 4'!I102</f>
        <v>59</v>
      </c>
      <c r="N102" s="13">
        <f t="shared" si="4"/>
        <v>55.25</v>
      </c>
      <c r="O102" s="7" t="str">
        <f>Calc!B102</f>
        <v>D</v>
      </c>
      <c r="P102" s="7">
        <f>IFERROR(VLOOKUP(A102,'Absence Report'!$A$4:$B$29,2,0),0)</f>
        <v>0</v>
      </c>
      <c r="Q102" s="17">
        <v>10203</v>
      </c>
    </row>
    <row r="103" spans="1:17" x14ac:dyDescent="0.25">
      <c r="A103" s="4" t="s">
        <v>1068</v>
      </c>
      <c r="B103" t="s">
        <v>14</v>
      </c>
      <c r="C103" t="s">
        <v>11</v>
      </c>
      <c r="D103" t="str">
        <f t="shared" si="5"/>
        <v>Afdhal Ghazzaoui</v>
      </c>
      <c r="E103" t="str">
        <f t="shared" si="6"/>
        <v>aghazzaoui@newcollege.com</v>
      </c>
      <c r="F103" t="str">
        <f t="shared" si="7"/>
        <v>2015</v>
      </c>
      <c r="G103" t="s">
        <v>1229</v>
      </c>
      <c r="H103" t="s">
        <v>1241</v>
      </c>
      <c r="I103">
        <f>'Marks Term 1'!I103</f>
        <v>82</v>
      </c>
      <c r="J103">
        <f>'Marks Term 2'!I103</f>
        <v>77</v>
      </c>
      <c r="K103">
        <f>'Marks Term 3'!I103</f>
        <v>95</v>
      </c>
      <c r="L103">
        <f>'Marks Term 4'!I103</f>
        <v>66</v>
      </c>
      <c r="N103" s="13">
        <f t="shared" si="4"/>
        <v>80</v>
      </c>
      <c r="O103" s="7" t="str">
        <f>Calc!B103</f>
        <v>B</v>
      </c>
      <c r="P103" s="7">
        <f>IFERROR(VLOOKUP(A103,'Absence Report'!$A$4:$B$29,2,0),0)</f>
        <v>0</v>
      </c>
      <c r="Q103" s="17">
        <v>7088</v>
      </c>
    </row>
    <row r="104" spans="1:17" x14ac:dyDescent="0.25">
      <c r="A104" s="4" t="s">
        <v>836</v>
      </c>
      <c r="B104" t="s">
        <v>234</v>
      </c>
      <c r="C104" t="s">
        <v>231</v>
      </c>
      <c r="D104" t="str">
        <f t="shared" si="5"/>
        <v>Heon Gilmore</v>
      </c>
      <c r="E104" t="str">
        <f t="shared" si="6"/>
        <v>hgilmore@newcollege.com</v>
      </c>
      <c r="F104" t="str">
        <f t="shared" si="7"/>
        <v>2016</v>
      </c>
      <c r="G104" t="s">
        <v>1228</v>
      </c>
      <c r="H104" t="s">
        <v>1240</v>
      </c>
      <c r="I104">
        <f>'Marks Term 1'!I104</f>
        <v>74</v>
      </c>
      <c r="J104">
        <f>'Marks Term 2'!I104</f>
        <v>83</v>
      </c>
      <c r="K104">
        <f>'Marks Term 3'!I104</f>
        <v>76</v>
      </c>
      <c r="L104">
        <f>'Marks Term 4'!I104</f>
        <v>61</v>
      </c>
      <c r="N104" s="13">
        <f t="shared" si="4"/>
        <v>73.5</v>
      </c>
      <c r="O104" s="7" t="str">
        <f>Calc!B104</f>
        <v>C</v>
      </c>
      <c r="P104" s="7">
        <f>IFERROR(VLOOKUP(A104,'Absence Report'!$A$4:$B$29,2,0),0)</f>
        <v>0</v>
      </c>
      <c r="Q104" s="17">
        <v>5172</v>
      </c>
    </row>
    <row r="105" spans="1:17" x14ac:dyDescent="0.25">
      <c r="A105" s="4" t="s">
        <v>943</v>
      </c>
      <c r="B105" t="s">
        <v>484</v>
      </c>
      <c r="C105" t="s">
        <v>211</v>
      </c>
      <c r="D105" t="str">
        <f t="shared" si="5"/>
        <v>Peter Gordon</v>
      </c>
      <c r="E105" t="str">
        <f t="shared" si="6"/>
        <v>pgordon@newcollege.com</v>
      </c>
      <c r="F105" t="str">
        <f t="shared" si="7"/>
        <v>2017</v>
      </c>
      <c r="G105" t="s">
        <v>1227</v>
      </c>
      <c r="H105" t="s">
        <v>1239</v>
      </c>
      <c r="I105">
        <f>'Marks Term 1'!I105</f>
        <v>84</v>
      </c>
      <c r="J105">
        <f>'Marks Term 2'!I105</f>
        <v>69</v>
      </c>
      <c r="K105">
        <f>'Marks Term 3'!I105</f>
        <v>84</v>
      </c>
      <c r="L105">
        <f>'Marks Term 4'!I105</f>
        <v>87</v>
      </c>
      <c r="N105" s="13">
        <f t="shared" si="4"/>
        <v>81</v>
      </c>
      <c r="O105" s="7" t="str">
        <f>Calc!B105</f>
        <v>B</v>
      </c>
      <c r="P105" s="7">
        <f>IFERROR(VLOOKUP(A105,'Absence Report'!$A$4:$B$29,2,0),0)</f>
        <v>0</v>
      </c>
      <c r="Q105" s="17">
        <v>11360</v>
      </c>
    </row>
    <row r="106" spans="1:17" x14ac:dyDescent="0.25">
      <c r="A106" s="4" t="s">
        <v>1169</v>
      </c>
      <c r="B106" t="s">
        <v>491</v>
      </c>
      <c r="C106" t="s">
        <v>490</v>
      </c>
      <c r="D106" t="str">
        <f t="shared" si="5"/>
        <v>Puiyue Gosai</v>
      </c>
      <c r="E106" t="str">
        <f t="shared" si="6"/>
        <v>pgosai@newcollege.com</v>
      </c>
      <c r="F106" t="str">
        <f t="shared" si="7"/>
        <v>2015</v>
      </c>
      <c r="G106" t="s">
        <v>1227</v>
      </c>
      <c r="H106" t="s">
        <v>1241</v>
      </c>
      <c r="I106">
        <f>'Marks Term 1'!I106</f>
        <v>64</v>
      </c>
      <c r="J106">
        <f>'Marks Term 2'!I106</f>
        <v>56</v>
      </c>
      <c r="K106">
        <f>'Marks Term 3'!I106</f>
        <v>30</v>
      </c>
      <c r="L106">
        <f>'Marks Term 4'!I106</f>
        <v>48</v>
      </c>
      <c r="N106" s="13">
        <f t="shared" si="4"/>
        <v>49.5</v>
      </c>
      <c r="O106" s="7" t="str">
        <f>Calc!B106</f>
        <v>E</v>
      </c>
      <c r="P106" s="7">
        <f>IFERROR(VLOOKUP(A106,'Absence Report'!$A$4:$B$29,2,0),0)</f>
        <v>0</v>
      </c>
      <c r="Q106" s="17">
        <v>8028</v>
      </c>
    </row>
    <row r="107" spans="1:17" x14ac:dyDescent="0.25">
      <c r="A107" s="4" t="s">
        <v>796</v>
      </c>
      <c r="B107" t="s">
        <v>120</v>
      </c>
      <c r="C107" t="s">
        <v>121</v>
      </c>
      <c r="D107" t="str">
        <f t="shared" si="5"/>
        <v>Christopher Gray</v>
      </c>
      <c r="E107" t="str">
        <f t="shared" si="6"/>
        <v>cgray@newcollege.com</v>
      </c>
      <c r="F107" t="str">
        <f t="shared" si="7"/>
        <v>2016</v>
      </c>
      <c r="G107" t="s">
        <v>1228</v>
      </c>
      <c r="H107" t="s">
        <v>1240</v>
      </c>
      <c r="I107">
        <f>'Marks Term 1'!I107</f>
        <v>93</v>
      </c>
      <c r="J107">
        <f>'Marks Term 2'!I107</f>
        <v>97</v>
      </c>
      <c r="K107">
        <f>'Marks Term 3'!I107</f>
        <v>68</v>
      </c>
      <c r="L107">
        <f>'Marks Term 4'!I107</f>
        <v>78</v>
      </c>
      <c r="N107" s="13">
        <f t="shared" si="4"/>
        <v>84</v>
      </c>
      <c r="O107" s="7" t="str">
        <f>Calc!B107</f>
        <v>B</v>
      </c>
      <c r="P107" s="7">
        <f>IFERROR(VLOOKUP(A107,'Absence Report'!$A$4:$B$29,2,0),0)</f>
        <v>0</v>
      </c>
      <c r="Q107" s="17">
        <v>7762</v>
      </c>
    </row>
    <row r="108" spans="1:17" x14ac:dyDescent="0.25">
      <c r="A108" s="4" t="s">
        <v>1192</v>
      </c>
      <c r="B108" t="s">
        <v>599</v>
      </c>
      <c r="C108" t="s">
        <v>598</v>
      </c>
      <c r="D108" t="str">
        <f t="shared" si="5"/>
        <v>Tamim Grewal</v>
      </c>
      <c r="E108" t="str">
        <f t="shared" si="6"/>
        <v>tgrewal@newcollege.com</v>
      </c>
      <c r="F108" t="str">
        <f t="shared" si="7"/>
        <v>2015</v>
      </c>
      <c r="G108" t="s">
        <v>1229</v>
      </c>
      <c r="H108" t="s">
        <v>1239</v>
      </c>
      <c r="I108">
        <f>'Marks Term 1'!I108</f>
        <v>94</v>
      </c>
      <c r="J108">
        <f>'Marks Term 2'!I108</f>
        <v>95</v>
      </c>
      <c r="K108">
        <f>'Marks Term 3'!I108</f>
        <v>79</v>
      </c>
      <c r="L108">
        <f>'Marks Term 4'!I108</f>
        <v>93</v>
      </c>
      <c r="N108" s="13">
        <f t="shared" si="4"/>
        <v>90.25</v>
      </c>
      <c r="O108" s="7" t="str">
        <f>Calc!B108</f>
        <v>A</v>
      </c>
      <c r="P108" s="7">
        <f>IFERROR(VLOOKUP(A108,'Absence Report'!$A$4:$B$29,2,0),0)</f>
        <v>0</v>
      </c>
      <c r="Q108" s="17">
        <v>7419</v>
      </c>
    </row>
    <row r="109" spans="1:17" x14ac:dyDescent="0.25">
      <c r="A109" s="4" t="s">
        <v>1140</v>
      </c>
      <c r="B109" t="s">
        <v>320</v>
      </c>
      <c r="C109" t="s">
        <v>318</v>
      </c>
      <c r="D109" t="str">
        <f t="shared" si="5"/>
        <v>Joseph Grillo</v>
      </c>
      <c r="E109" t="str">
        <f t="shared" si="6"/>
        <v>jgrillo@newcollege.com</v>
      </c>
      <c r="F109" t="str">
        <f t="shared" si="7"/>
        <v>2015</v>
      </c>
      <c r="G109" t="s">
        <v>1226</v>
      </c>
      <c r="H109" t="s">
        <v>1239</v>
      </c>
      <c r="I109">
        <f>'Marks Term 1'!I109</f>
        <v>53</v>
      </c>
      <c r="J109">
        <f>'Marks Term 2'!I109</f>
        <v>76</v>
      </c>
      <c r="K109">
        <f>'Marks Term 3'!I109</f>
        <v>34</v>
      </c>
      <c r="L109">
        <f>'Marks Term 4'!I109</f>
        <v>76</v>
      </c>
      <c r="N109" s="13">
        <f t="shared" si="4"/>
        <v>59.75</v>
      </c>
      <c r="O109" s="7" t="str">
        <f>Calc!B109</f>
        <v>D</v>
      </c>
      <c r="P109" s="7">
        <f>IFERROR(VLOOKUP(A109,'Absence Report'!$A$4:$B$29,2,0),0)</f>
        <v>0</v>
      </c>
      <c r="Q109" s="17">
        <v>2474</v>
      </c>
    </row>
    <row r="110" spans="1:17" x14ac:dyDescent="0.25">
      <c r="A110" s="4" t="s">
        <v>859</v>
      </c>
      <c r="B110" t="s">
        <v>293</v>
      </c>
      <c r="C110" t="s">
        <v>290</v>
      </c>
      <c r="D110" t="str">
        <f t="shared" si="5"/>
        <v>Jiayi GU</v>
      </c>
      <c r="E110" t="str">
        <f t="shared" si="6"/>
        <v>jgu@newcollege.com</v>
      </c>
      <c r="F110" t="str">
        <f t="shared" si="7"/>
        <v>2016</v>
      </c>
      <c r="G110" t="s">
        <v>1226</v>
      </c>
      <c r="H110" t="s">
        <v>1240</v>
      </c>
      <c r="I110">
        <f>'Marks Term 1'!I110</f>
        <v>68</v>
      </c>
      <c r="J110">
        <f>'Marks Term 2'!I110</f>
        <v>67</v>
      </c>
      <c r="K110">
        <f>'Marks Term 3'!I110</f>
        <v>65</v>
      </c>
      <c r="L110">
        <f>'Marks Term 4'!I110</f>
        <v>41</v>
      </c>
      <c r="N110" s="13">
        <f t="shared" si="4"/>
        <v>60.25</v>
      </c>
      <c r="O110" s="7" t="str">
        <f>Calc!B110</f>
        <v>D</v>
      </c>
      <c r="P110" s="7">
        <f>IFERROR(VLOOKUP(A110,'Absence Report'!$A$4:$B$29,2,0),0)</f>
        <v>0</v>
      </c>
      <c r="Q110" s="17">
        <v>397</v>
      </c>
    </row>
    <row r="111" spans="1:17" x14ac:dyDescent="0.25">
      <c r="A111" s="4" t="s">
        <v>1210</v>
      </c>
      <c r="B111" t="s">
        <v>687</v>
      </c>
      <c r="C111" t="s">
        <v>688</v>
      </c>
      <c r="D111" t="str">
        <f t="shared" si="5"/>
        <v>Yihan Gu</v>
      </c>
      <c r="E111" t="str">
        <f t="shared" si="6"/>
        <v>ygu@newcollege.com</v>
      </c>
      <c r="F111" t="str">
        <f t="shared" si="7"/>
        <v>2015</v>
      </c>
      <c r="G111" t="s">
        <v>1229</v>
      </c>
      <c r="H111" t="s">
        <v>1240</v>
      </c>
      <c r="I111">
        <f>'Marks Term 1'!I111</f>
        <v>30</v>
      </c>
      <c r="J111">
        <f>'Marks Term 2'!I111</f>
        <v>17</v>
      </c>
      <c r="K111">
        <f>'Marks Term 3'!I111</f>
        <v>49</v>
      </c>
      <c r="L111">
        <f>'Marks Term 4'!I111</f>
        <v>5</v>
      </c>
      <c r="N111" s="13">
        <f t="shared" si="4"/>
        <v>25.25</v>
      </c>
      <c r="O111" s="7" t="str">
        <f>Calc!B111</f>
        <v>Fail</v>
      </c>
      <c r="P111" s="7">
        <f>IFERROR(VLOOKUP(A111,'Absence Report'!$A$4:$B$29,2,0),0)</f>
        <v>10</v>
      </c>
      <c r="Q111" s="17">
        <v>2473</v>
      </c>
    </row>
    <row r="112" spans="1:17" x14ac:dyDescent="0.25">
      <c r="A112" s="4" t="s">
        <v>1077</v>
      </c>
      <c r="B112" t="s">
        <v>51</v>
      </c>
      <c r="C112" t="s">
        <v>48</v>
      </c>
      <c r="D112" t="str">
        <f t="shared" si="5"/>
        <v>Anthony Guan</v>
      </c>
      <c r="E112" t="str">
        <f t="shared" si="6"/>
        <v>aguan@newcollege.com</v>
      </c>
      <c r="F112" t="str">
        <f t="shared" si="7"/>
        <v>2015</v>
      </c>
      <c r="G112" t="s">
        <v>1229</v>
      </c>
      <c r="H112" t="s">
        <v>1241</v>
      </c>
      <c r="I112">
        <f>'Marks Term 1'!I112</f>
        <v>27</v>
      </c>
      <c r="J112">
        <f>'Marks Term 2'!I112</f>
        <v>28</v>
      </c>
      <c r="K112">
        <f>'Marks Term 3'!I112</f>
        <v>9</v>
      </c>
      <c r="L112">
        <f>'Marks Term 4'!I112</f>
        <v>-2</v>
      </c>
      <c r="N112" s="13">
        <f t="shared" si="4"/>
        <v>15.5</v>
      </c>
      <c r="O112" s="7" t="str">
        <f>Calc!B112</f>
        <v>Fail</v>
      </c>
      <c r="P112" s="7">
        <f>IFERROR(VLOOKUP(A112,'Absence Report'!$A$4:$B$29,2,0),0)</f>
        <v>0</v>
      </c>
      <c r="Q112" s="17">
        <v>6883</v>
      </c>
    </row>
    <row r="113" spans="1:17" x14ac:dyDescent="0.25">
      <c r="A113" s="4" t="s">
        <v>1222</v>
      </c>
      <c r="B113" t="s">
        <v>746</v>
      </c>
      <c r="C113" t="s">
        <v>48</v>
      </c>
      <c r="D113" t="str">
        <f t="shared" si="5"/>
        <v>Zijian Guan</v>
      </c>
      <c r="E113" t="str">
        <f t="shared" si="6"/>
        <v>zguan@newcollege.com</v>
      </c>
      <c r="F113" t="str">
        <f t="shared" si="7"/>
        <v>2015</v>
      </c>
      <c r="G113" t="s">
        <v>1227</v>
      </c>
      <c r="H113" t="s">
        <v>1239</v>
      </c>
      <c r="I113">
        <f>'Marks Term 1'!I113</f>
        <v>18</v>
      </c>
      <c r="J113">
        <f>'Marks Term 2'!I113</f>
        <v>62</v>
      </c>
      <c r="K113">
        <f>'Marks Term 3'!I113</f>
        <v>56</v>
      </c>
      <c r="L113">
        <f>'Marks Term 4'!I113</f>
        <v>44</v>
      </c>
      <c r="N113" s="13">
        <f t="shared" si="4"/>
        <v>45</v>
      </c>
      <c r="O113" s="7" t="str">
        <f>Calc!B113</f>
        <v>E</v>
      </c>
      <c r="P113" s="7">
        <f>IFERROR(VLOOKUP(A113,'Absence Report'!$A$4:$B$29,2,0),0)</f>
        <v>0</v>
      </c>
      <c r="Q113" s="17">
        <v>3340</v>
      </c>
    </row>
    <row r="114" spans="1:17" x14ac:dyDescent="0.25">
      <c r="A114" s="4" t="s">
        <v>1053</v>
      </c>
      <c r="B114" t="s">
        <v>522</v>
      </c>
      <c r="C114" t="s">
        <v>734</v>
      </c>
      <c r="D114" t="str">
        <f t="shared" si="5"/>
        <v>Zhao Guanmengyue</v>
      </c>
      <c r="E114" t="str">
        <f t="shared" si="6"/>
        <v>zguanmengyue@newcollege.com</v>
      </c>
      <c r="F114" t="str">
        <f t="shared" si="7"/>
        <v>2017</v>
      </c>
      <c r="G114" t="s">
        <v>1226</v>
      </c>
      <c r="H114" t="s">
        <v>1240</v>
      </c>
      <c r="I114">
        <f>'Marks Term 1'!I114</f>
        <v>54</v>
      </c>
      <c r="J114">
        <f>'Marks Term 2'!I114</f>
        <v>83</v>
      </c>
      <c r="K114">
        <f>'Marks Term 3'!I114</f>
        <v>60</v>
      </c>
      <c r="L114">
        <f>'Marks Term 4'!I114</f>
        <v>86</v>
      </c>
      <c r="N114" s="13">
        <f t="shared" si="4"/>
        <v>70.75</v>
      </c>
      <c r="O114" s="7" t="str">
        <f>Calc!B114</f>
        <v>C</v>
      </c>
      <c r="P114" s="7">
        <f>IFERROR(VLOOKUP(A114,'Absence Report'!$A$4:$B$29,2,0),0)</f>
        <v>0</v>
      </c>
      <c r="Q114" s="17">
        <v>13906</v>
      </c>
    </row>
    <row r="115" spans="1:17" x14ac:dyDescent="0.25">
      <c r="A115" s="4" t="s">
        <v>773</v>
      </c>
      <c r="B115" t="s">
        <v>39</v>
      </c>
      <c r="C115" t="s">
        <v>36</v>
      </c>
      <c r="D115" t="str">
        <f t="shared" si="5"/>
        <v>Angus Gunston</v>
      </c>
      <c r="E115" t="str">
        <f t="shared" si="6"/>
        <v>agunston@newcollege.com</v>
      </c>
      <c r="F115" t="str">
        <f t="shared" si="7"/>
        <v>2017</v>
      </c>
      <c r="G115" t="s">
        <v>1226</v>
      </c>
      <c r="H115" t="s">
        <v>1240</v>
      </c>
      <c r="I115">
        <f>'Marks Term 1'!I115</f>
        <v>48</v>
      </c>
      <c r="J115">
        <f>'Marks Term 2'!I115</f>
        <v>56</v>
      </c>
      <c r="K115">
        <f>'Marks Term 3'!I115</f>
        <v>67</v>
      </c>
      <c r="L115">
        <f>'Marks Term 4'!I115</f>
        <v>47</v>
      </c>
      <c r="N115" s="13">
        <f t="shared" si="4"/>
        <v>54.5</v>
      </c>
      <c r="O115" s="7" t="str">
        <f>Calc!B115</f>
        <v>E</v>
      </c>
      <c r="P115" s="7">
        <f>IFERROR(VLOOKUP(A115,'Absence Report'!$A$4:$B$29,2,0),0)</f>
        <v>0</v>
      </c>
      <c r="Q115" s="17">
        <v>13150</v>
      </c>
    </row>
    <row r="116" spans="1:17" x14ac:dyDescent="0.25">
      <c r="A116" s="4" t="s">
        <v>1075</v>
      </c>
      <c r="B116" t="s">
        <v>47</v>
      </c>
      <c r="C116" t="s">
        <v>46</v>
      </c>
      <c r="D116" t="str">
        <f t="shared" si="5"/>
        <v>Annie Guo</v>
      </c>
      <c r="E116" t="str">
        <f t="shared" si="6"/>
        <v>aguo@newcollege.com</v>
      </c>
      <c r="F116" t="str">
        <f t="shared" si="7"/>
        <v>2015</v>
      </c>
      <c r="G116" t="s">
        <v>1227</v>
      </c>
      <c r="H116" t="s">
        <v>1239</v>
      </c>
      <c r="I116">
        <f>'Marks Term 1'!I116</f>
        <v>92</v>
      </c>
      <c r="J116">
        <f>'Marks Term 2'!I116</f>
        <v>87</v>
      </c>
      <c r="K116">
        <f>'Marks Term 3'!I116</f>
        <v>97</v>
      </c>
      <c r="L116">
        <f>'Marks Term 4'!I116</f>
        <v>85</v>
      </c>
      <c r="N116" s="13">
        <f t="shared" si="4"/>
        <v>90.25</v>
      </c>
      <c r="O116" s="7" t="str">
        <f>Calc!B116</f>
        <v>A</v>
      </c>
      <c r="P116" s="7">
        <f>IFERROR(VLOOKUP(A116,'Absence Report'!$A$4:$B$29,2,0),0)</f>
        <v>0</v>
      </c>
      <c r="Q116" s="17">
        <v>210</v>
      </c>
    </row>
    <row r="117" spans="1:17" x14ac:dyDescent="0.25">
      <c r="A117" s="4" t="s">
        <v>872</v>
      </c>
      <c r="B117" t="s">
        <v>330</v>
      </c>
      <c r="C117" t="s">
        <v>327</v>
      </c>
      <c r="D117" t="str">
        <f t="shared" si="5"/>
        <v>JUNZI GUO</v>
      </c>
      <c r="E117" t="str">
        <f t="shared" si="6"/>
        <v>jguo@newcollege.com</v>
      </c>
      <c r="F117" t="str">
        <f t="shared" si="7"/>
        <v>2016</v>
      </c>
      <c r="G117" t="s">
        <v>1226</v>
      </c>
      <c r="H117" t="s">
        <v>1241</v>
      </c>
      <c r="I117">
        <f>'Marks Term 1'!I117</f>
        <v>70</v>
      </c>
      <c r="J117">
        <f>'Marks Term 2'!I117</f>
        <v>68</v>
      </c>
      <c r="K117">
        <f>'Marks Term 3'!I117</f>
        <v>64</v>
      </c>
      <c r="L117">
        <f>'Marks Term 4'!I117</f>
        <v>61</v>
      </c>
      <c r="N117" s="13">
        <f t="shared" si="4"/>
        <v>65.75</v>
      </c>
      <c r="O117" s="7" t="str">
        <f>Calc!B117</f>
        <v>C</v>
      </c>
      <c r="P117" s="7">
        <f>IFERROR(VLOOKUP(A117,'Absence Report'!$A$4:$B$29,2,0),0)</f>
        <v>0</v>
      </c>
      <c r="Q117" s="17">
        <v>7864</v>
      </c>
    </row>
    <row r="118" spans="1:17" x14ac:dyDescent="0.25">
      <c r="A118" s="4" t="s">
        <v>1028</v>
      </c>
      <c r="B118" t="s">
        <v>683</v>
      </c>
      <c r="C118" t="s">
        <v>46</v>
      </c>
      <c r="D118" t="str">
        <f t="shared" si="5"/>
        <v>Yaping Guo</v>
      </c>
      <c r="E118" t="str">
        <f t="shared" si="6"/>
        <v>yguo@newcollege.com</v>
      </c>
      <c r="F118" t="str">
        <f t="shared" si="7"/>
        <v>2017</v>
      </c>
      <c r="G118" t="s">
        <v>1229</v>
      </c>
      <c r="H118" t="s">
        <v>1239</v>
      </c>
      <c r="I118">
        <f>'Marks Term 1'!I118</f>
        <v>56</v>
      </c>
      <c r="J118">
        <f>'Marks Term 2'!I118</f>
        <v>32</v>
      </c>
      <c r="K118">
        <f>'Marks Term 3'!I118</f>
        <v>61</v>
      </c>
      <c r="L118">
        <f>'Marks Term 4'!I118</f>
        <v>26</v>
      </c>
      <c r="N118" s="13">
        <f t="shared" si="4"/>
        <v>43.75</v>
      </c>
      <c r="O118" s="7" t="str">
        <f>Calc!B118</f>
        <v>F</v>
      </c>
      <c r="P118" s="7">
        <f>IFERROR(VLOOKUP(A118,'Absence Report'!$A$4:$B$29,2,0),0)</f>
        <v>0</v>
      </c>
      <c r="Q118" s="17">
        <v>3960</v>
      </c>
    </row>
    <row r="119" spans="1:17" x14ac:dyDescent="0.25">
      <c r="A119" s="4" t="s">
        <v>1031</v>
      </c>
      <c r="B119" t="s">
        <v>690</v>
      </c>
      <c r="C119" t="s">
        <v>46</v>
      </c>
      <c r="D119" t="str">
        <f t="shared" si="5"/>
        <v>Yisha Guo</v>
      </c>
      <c r="E119" t="str">
        <f t="shared" si="6"/>
        <v>yguo@newcollege.com</v>
      </c>
      <c r="F119" t="str">
        <f t="shared" si="7"/>
        <v>2016</v>
      </c>
      <c r="G119" t="s">
        <v>1228</v>
      </c>
      <c r="H119" t="s">
        <v>1241</v>
      </c>
      <c r="I119">
        <f>'Marks Term 1'!I119</f>
        <v>29</v>
      </c>
      <c r="J119">
        <f>'Marks Term 2'!I119</f>
        <v>59</v>
      </c>
      <c r="K119">
        <f>'Marks Term 3'!I119</f>
        <v>60</v>
      </c>
      <c r="L119">
        <f>'Marks Term 4'!I119</f>
        <v>52</v>
      </c>
      <c r="N119" s="13">
        <f t="shared" si="4"/>
        <v>50</v>
      </c>
      <c r="O119" s="7" t="str">
        <f>Calc!B119</f>
        <v>E</v>
      </c>
      <c r="P119" s="7">
        <f>IFERROR(VLOOKUP(A119,'Absence Report'!$A$4:$B$29,2,0),0)</f>
        <v>0</v>
      </c>
      <c r="Q119" s="17">
        <v>6208</v>
      </c>
    </row>
    <row r="120" spans="1:17" x14ac:dyDescent="0.25">
      <c r="A120" s="4" t="s">
        <v>924</v>
      </c>
      <c r="B120" t="s">
        <v>441</v>
      </c>
      <c r="C120" t="s">
        <v>440</v>
      </c>
      <c r="D120" t="str">
        <f t="shared" si="5"/>
        <v>Moin Haddad</v>
      </c>
      <c r="E120" t="str">
        <f t="shared" si="6"/>
        <v>mhaddad@newcollege.com</v>
      </c>
      <c r="F120" t="str">
        <f t="shared" si="7"/>
        <v>2016</v>
      </c>
      <c r="G120" t="s">
        <v>1226</v>
      </c>
      <c r="H120" t="s">
        <v>1240</v>
      </c>
      <c r="I120">
        <f>'Marks Term 1'!I120</f>
        <v>67</v>
      </c>
      <c r="J120">
        <f>'Marks Term 2'!I120</f>
        <v>77</v>
      </c>
      <c r="K120">
        <f>'Marks Term 3'!I120</f>
        <v>42</v>
      </c>
      <c r="L120">
        <f>'Marks Term 4'!I120</f>
        <v>53</v>
      </c>
      <c r="N120" s="13">
        <f t="shared" si="4"/>
        <v>59.75</v>
      </c>
      <c r="O120" s="7" t="str">
        <f>Calc!B120</f>
        <v>D</v>
      </c>
      <c r="P120" s="7">
        <f>IFERROR(VLOOKUP(A120,'Absence Report'!$A$4:$B$29,2,0),0)</f>
        <v>0</v>
      </c>
      <c r="Q120" s="17">
        <v>15355</v>
      </c>
    </row>
    <row r="121" spans="1:17" x14ac:dyDescent="0.25">
      <c r="A121" s="4" t="s">
        <v>886</v>
      </c>
      <c r="B121" t="s">
        <v>363</v>
      </c>
      <c r="C121" t="s">
        <v>360</v>
      </c>
      <c r="D121" t="str">
        <f t="shared" si="5"/>
        <v>Larissa HAN</v>
      </c>
      <c r="E121" t="str">
        <f t="shared" si="6"/>
        <v>lhan@newcollege.com</v>
      </c>
      <c r="F121" t="str">
        <f t="shared" si="7"/>
        <v>2017</v>
      </c>
      <c r="G121" t="s">
        <v>1229</v>
      </c>
      <c r="H121" t="s">
        <v>1239</v>
      </c>
      <c r="I121">
        <f>'Marks Term 1'!I121</f>
        <v>90</v>
      </c>
      <c r="J121">
        <f>'Marks Term 2'!I121</f>
        <v>94</v>
      </c>
      <c r="K121">
        <f>'Marks Term 3'!I121</f>
        <v>95</v>
      </c>
      <c r="L121">
        <f>'Marks Term 4'!I121</f>
        <v>96</v>
      </c>
      <c r="N121" s="13">
        <f t="shared" si="4"/>
        <v>93.75</v>
      </c>
      <c r="O121" s="7" t="str">
        <f>Calc!B121</f>
        <v>A</v>
      </c>
      <c r="P121" s="7">
        <f>IFERROR(VLOOKUP(A121,'Absence Report'!$A$4:$B$29,2,0),0)</f>
        <v>0</v>
      </c>
      <c r="Q121" s="17">
        <v>439</v>
      </c>
    </row>
    <row r="122" spans="1:17" x14ac:dyDescent="0.25">
      <c r="A122" s="4" t="s">
        <v>1177</v>
      </c>
      <c r="B122" t="s">
        <v>541</v>
      </c>
      <c r="C122" t="s">
        <v>540</v>
      </c>
      <c r="D122" t="str">
        <f t="shared" si="5"/>
        <v>Sangryul Han</v>
      </c>
      <c r="E122" t="str">
        <f t="shared" si="6"/>
        <v>shan@newcollege.com</v>
      </c>
      <c r="F122" t="str">
        <f t="shared" si="7"/>
        <v>2015</v>
      </c>
      <c r="G122" t="s">
        <v>1227</v>
      </c>
      <c r="H122" t="s">
        <v>1239</v>
      </c>
      <c r="I122">
        <f>'Marks Term 1'!I122</f>
        <v>31</v>
      </c>
      <c r="J122">
        <f>'Marks Term 2'!I122</f>
        <v>25</v>
      </c>
      <c r="K122">
        <f>'Marks Term 3'!I122</f>
        <v>62</v>
      </c>
      <c r="L122">
        <f>'Marks Term 4'!I122</f>
        <v>51</v>
      </c>
      <c r="N122" s="13">
        <f t="shared" si="4"/>
        <v>42.25</v>
      </c>
      <c r="O122" s="7" t="str">
        <f>Calc!B122</f>
        <v>F</v>
      </c>
      <c r="P122" s="7">
        <f>IFERROR(VLOOKUP(A122,'Absence Report'!$A$4:$B$29,2,0),0)</f>
        <v>0</v>
      </c>
      <c r="Q122" s="17">
        <v>5049</v>
      </c>
    </row>
    <row r="123" spans="1:17" x14ac:dyDescent="0.25">
      <c r="A123" s="4" t="s">
        <v>777</v>
      </c>
      <c r="B123" t="s">
        <v>53</v>
      </c>
      <c r="C123" t="s">
        <v>50</v>
      </c>
      <c r="D123" t="str">
        <f t="shared" si="5"/>
        <v>Anussan Hancock</v>
      </c>
      <c r="E123" t="str">
        <f t="shared" si="6"/>
        <v>ahancock@newcollege.com</v>
      </c>
      <c r="F123" t="str">
        <f t="shared" si="7"/>
        <v>2016</v>
      </c>
      <c r="G123" t="s">
        <v>1226</v>
      </c>
      <c r="H123" t="s">
        <v>1239</v>
      </c>
      <c r="I123">
        <f>'Marks Term 1'!I123</f>
        <v>32</v>
      </c>
      <c r="J123">
        <f>'Marks Term 2'!I123</f>
        <v>18</v>
      </c>
      <c r="K123">
        <f>'Marks Term 3'!I123</f>
        <v>20</v>
      </c>
      <c r="L123">
        <f>'Marks Term 4'!I123</f>
        <v>14</v>
      </c>
      <c r="N123" s="13">
        <f t="shared" si="4"/>
        <v>21</v>
      </c>
      <c r="O123" s="7" t="str">
        <f>Calc!B123</f>
        <v>Fail</v>
      </c>
      <c r="P123" s="7">
        <f>IFERROR(VLOOKUP(A123,'Absence Report'!$A$4:$B$29,2,0),0)</f>
        <v>18</v>
      </c>
      <c r="Q123" s="17">
        <v>15343</v>
      </c>
    </row>
    <row r="124" spans="1:17" x14ac:dyDescent="0.25">
      <c r="A124" s="4" t="s">
        <v>926</v>
      </c>
      <c r="B124" t="s">
        <v>445</v>
      </c>
      <c r="C124" t="s">
        <v>444</v>
      </c>
      <c r="D124" t="str">
        <f t="shared" si="5"/>
        <v>Muhammad Handa</v>
      </c>
      <c r="E124" t="str">
        <f t="shared" si="6"/>
        <v>mhanda@newcollege.com</v>
      </c>
      <c r="F124" t="str">
        <f t="shared" si="7"/>
        <v>2017</v>
      </c>
      <c r="G124" t="s">
        <v>1228</v>
      </c>
      <c r="H124" t="s">
        <v>1239</v>
      </c>
      <c r="I124">
        <f>'Marks Term 1'!I124</f>
        <v>74</v>
      </c>
      <c r="J124">
        <f>'Marks Term 2'!I124</f>
        <v>94</v>
      </c>
      <c r="K124">
        <f>'Marks Term 3'!I124</f>
        <v>61</v>
      </c>
      <c r="L124">
        <f>'Marks Term 4'!I124</f>
        <v>92</v>
      </c>
      <c r="N124" s="13">
        <f t="shared" si="4"/>
        <v>80.25</v>
      </c>
      <c r="O124" s="7" t="str">
        <f>Calc!B124</f>
        <v>B</v>
      </c>
      <c r="P124" s="7">
        <f>IFERROR(VLOOKUP(A124,'Absence Report'!$A$4:$B$29,2,0),0)</f>
        <v>0</v>
      </c>
      <c r="Q124" s="17">
        <v>11087</v>
      </c>
    </row>
    <row r="125" spans="1:17" x14ac:dyDescent="0.25">
      <c r="A125" s="4" t="s">
        <v>985</v>
      </c>
      <c r="B125" t="s">
        <v>592</v>
      </c>
      <c r="C125" t="s">
        <v>593</v>
      </c>
      <c r="D125" t="str">
        <f t="shared" si="5"/>
        <v>Stephanie Hannell</v>
      </c>
      <c r="E125" t="str">
        <f t="shared" si="6"/>
        <v>shannell@newcollege.com</v>
      </c>
      <c r="F125" t="str">
        <f t="shared" si="7"/>
        <v>2016</v>
      </c>
      <c r="G125" t="s">
        <v>1226</v>
      </c>
      <c r="H125" t="s">
        <v>1239</v>
      </c>
      <c r="I125">
        <f>'Marks Term 1'!I125</f>
        <v>80</v>
      </c>
      <c r="J125">
        <f>'Marks Term 2'!I125</f>
        <v>80</v>
      </c>
      <c r="K125">
        <f>'Marks Term 3'!I125</f>
        <v>72</v>
      </c>
      <c r="L125">
        <f>'Marks Term 4'!I125</f>
        <v>67</v>
      </c>
      <c r="N125" s="13">
        <f t="shared" si="4"/>
        <v>74.75</v>
      </c>
      <c r="O125" s="7" t="str">
        <f>Calc!B125</f>
        <v>C</v>
      </c>
      <c r="P125" s="7">
        <f>IFERROR(VLOOKUP(A125,'Absence Report'!$A$4:$B$29,2,0),0)</f>
        <v>0</v>
      </c>
      <c r="Q125" s="17">
        <v>5957</v>
      </c>
    </row>
    <row r="126" spans="1:17" x14ac:dyDescent="0.25">
      <c r="A126" s="4" t="s">
        <v>1187</v>
      </c>
      <c r="B126" t="s">
        <v>575</v>
      </c>
      <c r="C126" t="s">
        <v>220</v>
      </c>
      <c r="D126" t="str">
        <f t="shared" si="5"/>
        <v>SHUDI Hao</v>
      </c>
      <c r="E126" t="str">
        <f t="shared" si="6"/>
        <v>shao@newcollege.com</v>
      </c>
      <c r="F126" t="str">
        <f t="shared" si="7"/>
        <v>2015</v>
      </c>
      <c r="G126" t="s">
        <v>1229</v>
      </c>
      <c r="H126" t="s">
        <v>1241</v>
      </c>
      <c r="I126">
        <f>'Marks Term 1'!I126</f>
        <v>43</v>
      </c>
      <c r="J126">
        <f>'Marks Term 2'!I126</f>
        <v>58</v>
      </c>
      <c r="K126">
        <f>'Marks Term 3'!I126</f>
        <v>56</v>
      </c>
      <c r="L126">
        <f>'Marks Term 4'!I126</f>
        <v>10</v>
      </c>
      <c r="N126" s="13">
        <f t="shared" si="4"/>
        <v>41.75</v>
      </c>
      <c r="O126" s="7" t="str">
        <f>Calc!B126</f>
        <v>F</v>
      </c>
      <c r="P126" s="7">
        <f>IFERROR(VLOOKUP(A126,'Absence Report'!$A$4:$B$29,2,0),0)</f>
        <v>0</v>
      </c>
      <c r="Q126" s="17">
        <v>3881</v>
      </c>
    </row>
    <row r="127" spans="1:17" x14ac:dyDescent="0.25">
      <c r="A127" s="4" t="s">
        <v>797</v>
      </c>
      <c r="B127" t="s">
        <v>124</v>
      </c>
      <c r="C127" t="s">
        <v>122</v>
      </c>
      <c r="D127" t="str">
        <f t="shared" si="5"/>
        <v>Cichun Harb</v>
      </c>
      <c r="E127" t="str">
        <f t="shared" si="6"/>
        <v>charb@newcollege.com</v>
      </c>
      <c r="F127" t="str">
        <f t="shared" si="7"/>
        <v>2017</v>
      </c>
      <c r="G127" t="s">
        <v>1226</v>
      </c>
      <c r="H127" t="s">
        <v>1239</v>
      </c>
      <c r="I127">
        <f>'Marks Term 1'!I127</f>
        <v>95</v>
      </c>
      <c r="J127">
        <f>'Marks Term 2'!I127</f>
        <v>91</v>
      </c>
      <c r="K127">
        <f>'Marks Term 3'!I127</f>
        <v>94</v>
      </c>
      <c r="L127">
        <f>'Marks Term 4'!I127</f>
        <v>72</v>
      </c>
      <c r="N127" s="13">
        <f t="shared" si="4"/>
        <v>88</v>
      </c>
      <c r="O127" s="7" t="str">
        <f>Calc!B127</f>
        <v>A</v>
      </c>
      <c r="P127" s="7">
        <f>IFERROR(VLOOKUP(A127,'Absence Report'!$A$4:$B$29,2,0),0)</f>
        <v>0</v>
      </c>
      <c r="Q127" s="17">
        <v>1173</v>
      </c>
    </row>
    <row r="128" spans="1:17" x14ac:dyDescent="0.25">
      <c r="A128" s="4" t="s">
        <v>898</v>
      </c>
      <c r="B128" t="s">
        <v>391</v>
      </c>
      <c r="C128" t="s">
        <v>390</v>
      </c>
      <c r="D128" t="str">
        <f t="shared" si="5"/>
        <v>Louise Harper</v>
      </c>
      <c r="E128" t="str">
        <f t="shared" si="6"/>
        <v>lharper@newcollege.com</v>
      </c>
      <c r="F128" t="str">
        <f t="shared" si="7"/>
        <v>2016</v>
      </c>
      <c r="G128" t="s">
        <v>1229</v>
      </c>
      <c r="H128" t="s">
        <v>1241</v>
      </c>
      <c r="I128">
        <f>'Marks Term 1'!I128</f>
        <v>39</v>
      </c>
      <c r="J128">
        <f>'Marks Term 2'!I128</f>
        <v>46</v>
      </c>
      <c r="K128">
        <f>'Marks Term 3'!I128</f>
        <v>46</v>
      </c>
      <c r="L128">
        <f>'Marks Term 4'!I128</f>
        <v>15</v>
      </c>
      <c r="N128" s="13">
        <f t="shared" si="4"/>
        <v>36.5</v>
      </c>
      <c r="O128" s="7" t="str">
        <f>Calc!B128</f>
        <v>F</v>
      </c>
      <c r="P128" s="7">
        <f>IFERROR(VLOOKUP(A128,'Absence Report'!$A$4:$B$29,2,0),0)</f>
        <v>0</v>
      </c>
      <c r="Q128" s="17">
        <v>4192</v>
      </c>
    </row>
    <row r="129" spans="1:17" x14ac:dyDescent="0.25">
      <c r="A129" s="4" t="s">
        <v>941</v>
      </c>
      <c r="B129" t="s">
        <v>1</v>
      </c>
      <c r="C129" t="s">
        <v>476</v>
      </c>
      <c r="D129" t="str">
        <f t="shared" si="5"/>
        <v>Patrick Harris</v>
      </c>
      <c r="E129" t="str">
        <f t="shared" si="6"/>
        <v>pharris@newcollege.com</v>
      </c>
      <c r="F129" t="str">
        <f t="shared" si="7"/>
        <v>2017</v>
      </c>
      <c r="G129" t="s">
        <v>1226</v>
      </c>
      <c r="H129" t="s">
        <v>1240</v>
      </c>
      <c r="I129">
        <f>'Marks Term 1'!I129</f>
        <v>44</v>
      </c>
      <c r="J129">
        <f>'Marks Term 2'!I129</f>
        <v>32</v>
      </c>
      <c r="K129">
        <f>'Marks Term 3'!I129</f>
        <v>41</v>
      </c>
      <c r="L129">
        <f>'Marks Term 4'!I129</f>
        <v>22</v>
      </c>
      <c r="N129" s="13">
        <f t="shared" si="4"/>
        <v>34.75</v>
      </c>
      <c r="O129" s="7" t="str">
        <f>Calc!B129</f>
        <v>Fail</v>
      </c>
      <c r="P129" s="7">
        <f>IFERROR(VLOOKUP(A129,'Absence Report'!$A$4:$B$29,2,0),0)</f>
        <v>0</v>
      </c>
      <c r="Q129" s="17">
        <v>15578</v>
      </c>
    </row>
    <row r="130" spans="1:17" x14ac:dyDescent="0.25">
      <c r="A130" s="4" t="s">
        <v>813</v>
      </c>
      <c r="B130" t="s">
        <v>170</v>
      </c>
      <c r="C130" t="s">
        <v>153</v>
      </c>
      <c r="D130" t="str">
        <f t="shared" si="5"/>
        <v>Dongyue Hartanto</v>
      </c>
      <c r="E130" t="str">
        <f t="shared" si="6"/>
        <v>dhartanto@newcollege.com</v>
      </c>
      <c r="F130" t="str">
        <f t="shared" si="7"/>
        <v>2016</v>
      </c>
      <c r="G130" t="s">
        <v>1229</v>
      </c>
      <c r="H130" t="s">
        <v>1241</v>
      </c>
      <c r="I130">
        <f>'Marks Term 1'!I130</f>
        <v>61</v>
      </c>
      <c r="J130">
        <f>'Marks Term 2'!I130</f>
        <v>47</v>
      </c>
      <c r="K130">
        <f>'Marks Term 3'!I130</f>
        <v>43</v>
      </c>
      <c r="L130">
        <f>'Marks Term 4'!I130</f>
        <v>62</v>
      </c>
      <c r="N130" s="13">
        <f t="shared" si="4"/>
        <v>53.25</v>
      </c>
      <c r="O130" s="7" t="str">
        <f>Calc!B130</f>
        <v>E</v>
      </c>
      <c r="P130" s="7">
        <f>IFERROR(VLOOKUP(A130,'Absence Report'!$A$4:$B$29,2,0),0)</f>
        <v>0</v>
      </c>
      <c r="Q130" s="17">
        <v>4316</v>
      </c>
    </row>
    <row r="131" spans="1:17" x14ac:dyDescent="0.25">
      <c r="A131" s="4" t="s">
        <v>980</v>
      </c>
      <c r="B131" t="s">
        <v>583</v>
      </c>
      <c r="C131" t="s">
        <v>582</v>
      </c>
      <c r="D131" t="str">
        <f t="shared" si="5"/>
        <v>Siofilisi He</v>
      </c>
      <c r="E131" t="str">
        <f t="shared" si="6"/>
        <v>she@newcollege.com</v>
      </c>
      <c r="F131" t="str">
        <f t="shared" si="7"/>
        <v>2016</v>
      </c>
      <c r="G131" t="s">
        <v>1227</v>
      </c>
      <c r="H131" t="s">
        <v>1241</v>
      </c>
      <c r="I131">
        <f>'Marks Term 1'!I131</f>
        <v>20</v>
      </c>
      <c r="J131">
        <f>'Marks Term 2'!I131</f>
        <v>26</v>
      </c>
      <c r="K131">
        <f>'Marks Term 3'!I131</f>
        <v>41</v>
      </c>
      <c r="L131">
        <f>'Marks Term 4'!I131</f>
        <v>55</v>
      </c>
      <c r="N131" s="13">
        <f t="shared" si="4"/>
        <v>35.5</v>
      </c>
      <c r="O131" s="7" t="str">
        <f>Calc!B131</f>
        <v>F</v>
      </c>
      <c r="P131" s="7">
        <f>IFERROR(VLOOKUP(A131,'Absence Report'!$A$4:$B$29,2,0),0)</f>
        <v>0</v>
      </c>
      <c r="Q131" s="17">
        <v>7655</v>
      </c>
    </row>
    <row r="132" spans="1:17" x14ac:dyDescent="0.25">
      <c r="A132" s="4" t="s">
        <v>1176</v>
      </c>
      <c r="B132" t="s">
        <v>539</v>
      </c>
      <c r="C132" t="s">
        <v>538</v>
      </c>
      <c r="D132" t="str">
        <f t="shared" si="5"/>
        <v>Sanghoon Hernandez</v>
      </c>
      <c r="E132" t="str">
        <f t="shared" si="6"/>
        <v>shernandez@newcollege.com</v>
      </c>
      <c r="F132" t="str">
        <f t="shared" si="7"/>
        <v>2015</v>
      </c>
      <c r="G132" t="s">
        <v>1228</v>
      </c>
      <c r="H132" t="s">
        <v>1240</v>
      </c>
      <c r="I132">
        <f>'Marks Term 1'!I132</f>
        <v>66</v>
      </c>
      <c r="J132">
        <f>'Marks Term 2'!I132</f>
        <v>42</v>
      </c>
      <c r="K132">
        <f>'Marks Term 3'!I132</f>
        <v>69</v>
      </c>
      <c r="L132">
        <f>'Marks Term 4'!I132</f>
        <v>68</v>
      </c>
      <c r="N132" s="13">
        <f t="shared" ref="N132:N195" si="8">AVERAGE(I132:L132)</f>
        <v>61.25</v>
      </c>
      <c r="O132" s="7" t="str">
        <f>Calc!B132</f>
        <v>D</v>
      </c>
      <c r="P132" s="7">
        <f>IFERROR(VLOOKUP(A132,'Absence Report'!$A$4:$B$29,2,0),0)</f>
        <v>0</v>
      </c>
      <c r="Q132" s="17">
        <v>140</v>
      </c>
    </row>
    <row r="133" spans="1:17" x14ac:dyDescent="0.25">
      <c r="A133" s="4" t="s">
        <v>823</v>
      </c>
      <c r="B133" t="s">
        <v>193</v>
      </c>
      <c r="C133" t="s">
        <v>190</v>
      </c>
      <c r="D133" t="str">
        <f t="shared" ref="D133:D196" si="9">_xlfn.CONCAT(B133, " ", C133)</f>
        <v>Eric Heung</v>
      </c>
      <c r="E133" t="str">
        <f t="shared" ref="E133:E196" si="10">LOWER(_xlfn.CONCAT(LEFT(B133,1), C133,"@newcollege.com"))</f>
        <v>eheung@newcollege.com</v>
      </c>
      <c r="F133" t="str">
        <f t="shared" ref="F133:F196" si="11">_xlfn.CONCAT(20,RIGHT(A133,2))</f>
        <v>2017</v>
      </c>
      <c r="G133" t="s">
        <v>1227</v>
      </c>
      <c r="H133" t="s">
        <v>1240</v>
      </c>
      <c r="I133">
        <f>'Marks Term 1'!I133</f>
        <v>97</v>
      </c>
      <c r="J133">
        <f>'Marks Term 2'!I133</f>
        <v>90</v>
      </c>
      <c r="K133">
        <f>'Marks Term 3'!I133</f>
        <v>93</v>
      </c>
      <c r="L133">
        <f>'Marks Term 4'!I133</f>
        <v>73</v>
      </c>
      <c r="N133" s="13">
        <f t="shared" si="8"/>
        <v>88.25</v>
      </c>
      <c r="O133" s="7" t="str">
        <f>Calc!B133</f>
        <v>A</v>
      </c>
      <c r="P133" s="7">
        <f>IFERROR(VLOOKUP(A133,'Absence Report'!$A$4:$B$29,2,0),0)</f>
        <v>0</v>
      </c>
      <c r="Q133" s="17">
        <v>2997</v>
      </c>
    </row>
    <row r="134" spans="1:17" x14ac:dyDescent="0.25">
      <c r="A134" s="4" t="s">
        <v>1024</v>
      </c>
      <c r="B134" t="s">
        <v>676</v>
      </c>
      <c r="C134" t="s">
        <v>677</v>
      </c>
      <c r="D134" t="str">
        <f t="shared" si="9"/>
        <v>YADNA HIRANI</v>
      </c>
      <c r="E134" t="str">
        <f t="shared" si="10"/>
        <v>yhirani@newcollege.com</v>
      </c>
      <c r="F134" t="str">
        <f t="shared" si="11"/>
        <v>2017</v>
      </c>
      <c r="G134" t="s">
        <v>1228</v>
      </c>
      <c r="H134" t="s">
        <v>1240</v>
      </c>
      <c r="I134">
        <f>'Marks Term 1'!I134</f>
        <v>98</v>
      </c>
      <c r="J134">
        <f>'Marks Term 2'!I134</f>
        <v>91</v>
      </c>
      <c r="K134">
        <f>'Marks Term 3'!I134</f>
        <v>85</v>
      </c>
      <c r="L134">
        <f>'Marks Term 4'!I134</f>
        <v>82</v>
      </c>
      <c r="N134" s="13">
        <f t="shared" si="8"/>
        <v>89</v>
      </c>
      <c r="O134" s="7" t="str">
        <f>Calc!B134</f>
        <v>A</v>
      </c>
      <c r="P134" s="7">
        <f>IFERROR(VLOOKUP(A134,'Absence Report'!$A$4:$B$29,2,0),0)</f>
        <v>0</v>
      </c>
      <c r="Q134" s="17">
        <v>2215</v>
      </c>
    </row>
    <row r="135" spans="1:17" x14ac:dyDescent="0.25">
      <c r="A135" s="4" t="s">
        <v>766</v>
      </c>
      <c r="B135" t="s">
        <v>22</v>
      </c>
      <c r="C135" t="s">
        <v>19</v>
      </c>
      <c r="D135" t="str">
        <f t="shared" si="9"/>
        <v>Alexandra Hizbas</v>
      </c>
      <c r="E135" t="str">
        <f t="shared" si="10"/>
        <v>ahizbas@newcollege.com</v>
      </c>
      <c r="F135" t="str">
        <f t="shared" si="11"/>
        <v>2016</v>
      </c>
      <c r="G135" t="s">
        <v>1228</v>
      </c>
      <c r="H135" t="s">
        <v>1239</v>
      </c>
      <c r="I135">
        <f>'Marks Term 1'!I135</f>
        <v>93</v>
      </c>
      <c r="J135">
        <f>'Marks Term 2'!I135</f>
        <v>100</v>
      </c>
      <c r="K135">
        <f>'Marks Term 3'!I135</f>
        <v>69</v>
      </c>
      <c r="L135">
        <f>'Marks Term 4'!I135</f>
        <v>96</v>
      </c>
      <c r="N135" s="13">
        <f t="shared" si="8"/>
        <v>89.5</v>
      </c>
      <c r="O135" s="7" t="str">
        <f>Calc!B135</f>
        <v>A</v>
      </c>
      <c r="P135" s="7">
        <f>IFERROR(VLOOKUP(A135,'Absence Report'!$A$4:$B$29,2,0),0)</f>
        <v>15</v>
      </c>
      <c r="Q135" s="17">
        <v>11834</v>
      </c>
    </row>
    <row r="136" spans="1:17" x14ac:dyDescent="0.25">
      <c r="A136" s="4" t="s">
        <v>853</v>
      </c>
      <c r="B136" t="s">
        <v>276</v>
      </c>
      <c r="C136" t="s">
        <v>273</v>
      </c>
      <c r="D136" t="str">
        <f t="shared" si="9"/>
        <v>Ji hong</v>
      </c>
      <c r="E136" t="str">
        <f t="shared" si="10"/>
        <v>jhong@newcollege.com</v>
      </c>
      <c r="F136" t="str">
        <f t="shared" si="11"/>
        <v>2016</v>
      </c>
      <c r="G136" t="s">
        <v>1228</v>
      </c>
      <c r="H136" t="s">
        <v>1239</v>
      </c>
      <c r="I136">
        <f>'Marks Term 1'!I136</f>
        <v>56</v>
      </c>
      <c r="J136">
        <f>'Marks Term 2'!I136</f>
        <v>70</v>
      </c>
      <c r="K136">
        <f>'Marks Term 3'!I136</f>
        <v>35</v>
      </c>
      <c r="L136">
        <f>'Marks Term 4'!I136</f>
        <v>67</v>
      </c>
      <c r="N136" s="13">
        <f t="shared" si="8"/>
        <v>57</v>
      </c>
      <c r="O136" s="7" t="str">
        <f>Calc!B136</f>
        <v>D</v>
      </c>
      <c r="P136" s="7">
        <f>IFERROR(VLOOKUP(A136,'Absence Report'!$A$4:$B$29,2,0),0)</f>
        <v>0</v>
      </c>
      <c r="Q136" s="17">
        <v>15443</v>
      </c>
    </row>
    <row r="137" spans="1:17" x14ac:dyDescent="0.25">
      <c r="A137" s="4" t="s">
        <v>1157</v>
      </c>
      <c r="B137" t="s">
        <v>203</v>
      </c>
      <c r="C137" t="s">
        <v>427</v>
      </c>
      <c r="D137" t="str">
        <f t="shared" si="9"/>
        <v>Michael Houston</v>
      </c>
      <c r="E137" t="str">
        <f t="shared" si="10"/>
        <v>mhouston@newcollege.com</v>
      </c>
      <c r="F137" t="str">
        <f t="shared" si="11"/>
        <v>2015</v>
      </c>
      <c r="G137" t="s">
        <v>1229</v>
      </c>
      <c r="H137" t="s">
        <v>1241</v>
      </c>
      <c r="I137">
        <f>'Marks Term 1'!I137</f>
        <v>87</v>
      </c>
      <c r="J137">
        <f>'Marks Term 2'!I137</f>
        <v>98</v>
      </c>
      <c r="K137">
        <f>'Marks Term 3'!I137</f>
        <v>81</v>
      </c>
      <c r="L137">
        <f>'Marks Term 4'!I137</f>
        <v>78</v>
      </c>
      <c r="N137" s="13">
        <f t="shared" si="8"/>
        <v>86</v>
      </c>
      <c r="O137" s="7" t="str">
        <f>Calc!B137</f>
        <v>A</v>
      </c>
      <c r="P137" s="7">
        <f>IFERROR(VLOOKUP(A137,'Absence Report'!$A$4:$B$29,2,0),0)</f>
        <v>0</v>
      </c>
      <c r="Q137" s="17">
        <v>4014</v>
      </c>
    </row>
    <row r="138" spans="1:17" x14ac:dyDescent="0.25">
      <c r="A138" s="4" t="s">
        <v>767</v>
      </c>
      <c r="B138" t="s">
        <v>22</v>
      </c>
      <c r="C138" t="s">
        <v>21</v>
      </c>
      <c r="D138" t="str">
        <f t="shared" si="9"/>
        <v>Alexandra HOYEK</v>
      </c>
      <c r="E138" t="str">
        <f t="shared" si="10"/>
        <v>ahoyek@newcollege.com</v>
      </c>
      <c r="F138" t="str">
        <f t="shared" si="11"/>
        <v>2017</v>
      </c>
      <c r="G138" t="s">
        <v>1227</v>
      </c>
      <c r="H138" t="s">
        <v>1239</v>
      </c>
      <c r="I138">
        <f>'Marks Term 1'!I138</f>
        <v>83</v>
      </c>
      <c r="J138">
        <f>'Marks Term 2'!I138</f>
        <v>91</v>
      </c>
      <c r="K138">
        <f>'Marks Term 3'!I138</f>
        <v>91</v>
      </c>
      <c r="L138">
        <f>'Marks Term 4'!I138</f>
        <v>74</v>
      </c>
      <c r="N138" s="13">
        <f t="shared" si="8"/>
        <v>84.75</v>
      </c>
      <c r="O138" s="7" t="str">
        <f>Calc!B138</f>
        <v>B</v>
      </c>
      <c r="P138" s="7">
        <f>IFERROR(VLOOKUP(A138,'Absence Report'!$A$4:$B$29,2,0),0)</f>
        <v>0</v>
      </c>
      <c r="Q138" s="17">
        <v>6667</v>
      </c>
    </row>
    <row r="139" spans="1:17" x14ac:dyDescent="0.25">
      <c r="A139" s="4" t="s">
        <v>782</v>
      </c>
      <c r="B139" t="s">
        <v>72</v>
      </c>
      <c r="C139" t="s">
        <v>69</v>
      </c>
      <c r="D139" t="str">
        <f t="shared" si="9"/>
        <v>Breanna HU</v>
      </c>
      <c r="E139" t="str">
        <f t="shared" si="10"/>
        <v>bhu@newcollege.com</v>
      </c>
      <c r="F139" t="str">
        <f t="shared" si="11"/>
        <v>2017</v>
      </c>
      <c r="G139" t="s">
        <v>1228</v>
      </c>
      <c r="H139" t="s">
        <v>1240</v>
      </c>
      <c r="I139">
        <f>'Marks Term 1'!I139</f>
        <v>84</v>
      </c>
      <c r="J139">
        <f>'Marks Term 2'!I139</f>
        <v>76</v>
      </c>
      <c r="K139">
        <f>'Marks Term 3'!I139</f>
        <v>95</v>
      </c>
      <c r="L139">
        <f>'Marks Term 4'!I139</f>
        <v>65</v>
      </c>
      <c r="N139" s="13">
        <f t="shared" si="8"/>
        <v>80</v>
      </c>
      <c r="O139" s="7" t="str">
        <f>Calc!B139</f>
        <v>B</v>
      </c>
      <c r="P139" s="7">
        <f>IFERROR(VLOOKUP(A139,'Absence Report'!$A$4:$B$29,2,0),0)</f>
        <v>0</v>
      </c>
      <c r="Q139" s="17">
        <v>4522</v>
      </c>
    </row>
    <row r="140" spans="1:17" x14ac:dyDescent="0.25">
      <c r="A140" s="4" t="s">
        <v>1172</v>
      </c>
      <c r="B140" t="s">
        <v>500</v>
      </c>
      <c r="C140" t="s">
        <v>499</v>
      </c>
      <c r="D140" t="str">
        <f t="shared" si="9"/>
        <v>Qichen Hu</v>
      </c>
      <c r="E140" t="str">
        <f t="shared" si="10"/>
        <v>qhu@newcollege.com</v>
      </c>
      <c r="F140" t="str">
        <f t="shared" si="11"/>
        <v>2015</v>
      </c>
      <c r="G140" t="s">
        <v>1229</v>
      </c>
      <c r="H140" t="s">
        <v>1239</v>
      </c>
      <c r="I140">
        <f>'Marks Term 1'!I140</f>
        <v>69</v>
      </c>
      <c r="J140">
        <f>'Marks Term 2'!I140</f>
        <v>65</v>
      </c>
      <c r="K140">
        <f>'Marks Term 3'!I140</f>
        <v>72</v>
      </c>
      <c r="L140">
        <f>'Marks Term 4'!I140</f>
        <v>63</v>
      </c>
      <c r="N140" s="13">
        <f t="shared" si="8"/>
        <v>67.25</v>
      </c>
      <c r="O140" s="7" t="str">
        <f>Calc!B140</f>
        <v>C</v>
      </c>
      <c r="P140" s="7">
        <f>IFERROR(VLOOKUP(A140,'Absence Report'!$A$4:$B$29,2,0),0)</f>
        <v>0</v>
      </c>
      <c r="Q140" s="17">
        <v>11943</v>
      </c>
    </row>
    <row r="141" spans="1:17" x14ac:dyDescent="0.25">
      <c r="A141" s="4" t="s">
        <v>1185</v>
      </c>
      <c r="B141" t="s">
        <v>567</v>
      </c>
      <c r="C141" t="s">
        <v>499</v>
      </c>
      <c r="D141" t="str">
        <f t="shared" si="9"/>
        <v>Shiqi Hu</v>
      </c>
      <c r="E141" t="str">
        <f t="shared" si="10"/>
        <v>shu@newcollege.com</v>
      </c>
      <c r="F141" t="str">
        <f t="shared" si="11"/>
        <v>2015</v>
      </c>
      <c r="G141" t="s">
        <v>1227</v>
      </c>
      <c r="H141" t="s">
        <v>1239</v>
      </c>
      <c r="I141">
        <f>'Marks Term 1'!I141</f>
        <v>68</v>
      </c>
      <c r="J141">
        <f>'Marks Term 2'!I141</f>
        <v>55</v>
      </c>
      <c r="K141">
        <f>'Marks Term 3'!I141</f>
        <v>96</v>
      </c>
      <c r="L141">
        <f>'Marks Term 4'!I141</f>
        <v>76</v>
      </c>
      <c r="N141" s="13">
        <f t="shared" si="8"/>
        <v>73.75</v>
      </c>
      <c r="O141" s="7" t="str">
        <f>Calc!B141</f>
        <v>C</v>
      </c>
      <c r="P141" s="7">
        <f>IFERROR(VLOOKUP(A141,'Absence Report'!$A$4:$B$29,2,0),0)</f>
        <v>0</v>
      </c>
      <c r="Q141" s="17">
        <v>11207</v>
      </c>
    </row>
    <row r="142" spans="1:17" x14ac:dyDescent="0.25">
      <c r="A142" s="4" t="s">
        <v>1206</v>
      </c>
      <c r="B142" t="s">
        <v>666</v>
      </c>
      <c r="C142" t="s">
        <v>667</v>
      </c>
      <c r="D142" t="str">
        <f t="shared" si="9"/>
        <v>Xin Hua</v>
      </c>
      <c r="E142" t="str">
        <f t="shared" si="10"/>
        <v>xhua@newcollege.com</v>
      </c>
      <c r="F142" t="str">
        <f t="shared" si="11"/>
        <v>2015</v>
      </c>
      <c r="G142" t="s">
        <v>1228</v>
      </c>
      <c r="H142" t="s">
        <v>1240</v>
      </c>
      <c r="I142">
        <f>'Marks Term 1'!I142</f>
        <v>27</v>
      </c>
      <c r="J142">
        <f>'Marks Term 2'!I142</f>
        <v>15</v>
      </c>
      <c r="K142">
        <f>'Marks Term 3'!I142</f>
        <v>44</v>
      </c>
      <c r="L142">
        <f>'Marks Term 4'!I142</f>
        <v>7</v>
      </c>
      <c r="N142" s="13">
        <f t="shared" si="8"/>
        <v>23.25</v>
      </c>
      <c r="O142" s="7" t="str">
        <f>Calc!B142</f>
        <v>Fail</v>
      </c>
      <c r="P142" s="7">
        <f>IFERROR(VLOOKUP(A142,'Absence Report'!$A$4:$B$29,2,0),0)</f>
        <v>0</v>
      </c>
      <c r="Q142" s="17">
        <v>6126</v>
      </c>
    </row>
    <row r="143" spans="1:17" x14ac:dyDescent="0.25">
      <c r="A143" s="4" t="s">
        <v>769</v>
      </c>
      <c r="B143" t="s">
        <v>29</v>
      </c>
      <c r="C143" t="s">
        <v>26</v>
      </c>
      <c r="D143" t="str">
        <f t="shared" si="9"/>
        <v>Amy Huang</v>
      </c>
      <c r="E143" t="str">
        <f t="shared" si="10"/>
        <v>ahuang@newcollege.com</v>
      </c>
      <c r="F143" t="str">
        <f t="shared" si="11"/>
        <v>2016</v>
      </c>
      <c r="G143" t="s">
        <v>1226</v>
      </c>
      <c r="H143" t="s">
        <v>1239</v>
      </c>
      <c r="I143">
        <f>'Marks Term 1'!I143</f>
        <v>97</v>
      </c>
      <c r="J143">
        <f>'Marks Term 2'!I143</f>
        <v>59</v>
      </c>
      <c r="K143">
        <f>'Marks Term 3'!I143</f>
        <v>12</v>
      </c>
      <c r="L143">
        <f>'Marks Term 4'!I143</f>
        <v>38</v>
      </c>
      <c r="N143" s="13">
        <f t="shared" si="8"/>
        <v>51.5</v>
      </c>
      <c r="O143" s="7" t="str">
        <f>Calc!B143</f>
        <v>E</v>
      </c>
      <c r="P143" s="7">
        <f>IFERROR(VLOOKUP(A143,'Absence Report'!$A$4:$B$29,2,0),0)</f>
        <v>0</v>
      </c>
      <c r="Q143" s="17">
        <v>4023</v>
      </c>
    </row>
    <row r="144" spans="1:17" x14ac:dyDescent="0.25">
      <c r="A144" s="4" t="s">
        <v>816</v>
      </c>
      <c r="B144" t="s">
        <v>177</v>
      </c>
      <c r="C144" t="s">
        <v>26</v>
      </c>
      <c r="D144" t="str">
        <f t="shared" si="9"/>
        <v>Edin Huang</v>
      </c>
      <c r="E144" t="str">
        <f t="shared" si="10"/>
        <v>ehuang@newcollege.com</v>
      </c>
      <c r="F144" t="str">
        <f t="shared" si="11"/>
        <v>2016</v>
      </c>
      <c r="G144" t="s">
        <v>1229</v>
      </c>
      <c r="H144" t="s">
        <v>1239</v>
      </c>
      <c r="I144">
        <f>'Marks Term 1'!I144</f>
        <v>84</v>
      </c>
      <c r="J144">
        <f>'Marks Term 2'!I144</f>
        <v>93</v>
      </c>
      <c r="K144">
        <f>'Marks Term 3'!I144</f>
        <v>96</v>
      </c>
      <c r="L144">
        <f>'Marks Term 4'!I144</f>
        <v>79</v>
      </c>
      <c r="N144" s="13">
        <f t="shared" si="8"/>
        <v>88</v>
      </c>
      <c r="O144" s="7" t="str">
        <f>Calc!B144</f>
        <v>A</v>
      </c>
      <c r="P144" s="7">
        <f>IFERROR(VLOOKUP(A144,'Absence Report'!$A$4:$B$29,2,0),0)</f>
        <v>0</v>
      </c>
      <c r="Q144" s="17">
        <v>4201</v>
      </c>
    </row>
    <row r="145" spans="1:17" x14ac:dyDescent="0.25">
      <c r="A145" s="4" t="s">
        <v>1151</v>
      </c>
      <c r="B145" t="s">
        <v>385</v>
      </c>
      <c r="C145" t="s">
        <v>26</v>
      </c>
      <c r="D145" t="str">
        <f t="shared" si="9"/>
        <v>Lisa Huang</v>
      </c>
      <c r="E145" t="str">
        <f t="shared" si="10"/>
        <v>lhuang@newcollege.com</v>
      </c>
      <c r="F145" t="str">
        <f t="shared" si="11"/>
        <v>2015</v>
      </c>
      <c r="G145" t="s">
        <v>1228</v>
      </c>
      <c r="H145" t="s">
        <v>1239</v>
      </c>
      <c r="I145">
        <f>'Marks Term 1'!I145</f>
        <v>83</v>
      </c>
      <c r="J145">
        <f>'Marks Term 2'!I145</f>
        <v>98</v>
      </c>
      <c r="K145">
        <f>'Marks Term 3'!I145</f>
        <v>94</v>
      </c>
      <c r="L145">
        <f>'Marks Term 4'!I145</f>
        <v>88</v>
      </c>
      <c r="N145" s="13">
        <f t="shared" si="8"/>
        <v>90.75</v>
      </c>
      <c r="O145" s="7" t="str">
        <f>Calc!B145</f>
        <v>A</v>
      </c>
      <c r="P145" s="7">
        <f>IFERROR(VLOOKUP(A145,'Absence Report'!$A$4:$B$29,2,0),0)</f>
        <v>0</v>
      </c>
      <c r="Q145" s="17">
        <v>10319</v>
      </c>
    </row>
    <row r="146" spans="1:17" x14ac:dyDescent="0.25">
      <c r="A146" s="4" t="s">
        <v>1159</v>
      </c>
      <c r="B146" t="s">
        <v>436</v>
      </c>
      <c r="C146" t="s">
        <v>26</v>
      </c>
      <c r="D146" t="str">
        <f t="shared" si="9"/>
        <v>Mitchell Huang</v>
      </c>
      <c r="E146" t="str">
        <f t="shared" si="10"/>
        <v>mhuang@newcollege.com</v>
      </c>
      <c r="F146" t="str">
        <f t="shared" si="11"/>
        <v>2015</v>
      </c>
      <c r="G146" t="s">
        <v>1229</v>
      </c>
      <c r="H146" t="s">
        <v>1239</v>
      </c>
      <c r="I146">
        <f>'Marks Term 1'!I146</f>
        <v>71</v>
      </c>
      <c r="J146">
        <f>'Marks Term 2'!I146</f>
        <v>52</v>
      </c>
      <c r="K146">
        <f>'Marks Term 3'!I146</f>
        <v>93</v>
      </c>
      <c r="L146">
        <f>'Marks Term 4'!I146</f>
        <v>42</v>
      </c>
      <c r="N146" s="13">
        <f t="shared" si="8"/>
        <v>64.5</v>
      </c>
      <c r="O146" s="7" t="str">
        <f>Calc!B146</f>
        <v>D</v>
      </c>
      <c r="P146" s="7">
        <f>IFERROR(VLOOKUP(A146,'Absence Report'!$A$4:$B$29,2,0),0)</f>
        <v>0</v>
      </c>
      <c r="Q146" s="17">
        <v>15669</v>
      </c>
    </row>
    <row r="147" spans="1:17" x14ac:dyDescent="0.25">
      <c r="A147" s="4" t="s">
        <v>1020</v>
      </c>
      <c r="B147" t="s">
        <v>669</v>
      </c>
      <c r="C147" t="s">
        <v>26</v>
      </c>
      <c r="D147" t="str">
        <f t="shared" si="9"/>
        <v>Xinyu Huang</v>
      </c>
      <c r="E147" t="str">
        <f t="shared" si="10"/>
        <v>xhuang@newcollege.com</v>
      </c>
      <c r="F147" t="str">
        <f t="shared" si="11"/>
        <v>2017</v>
      </c>
      <c r="G147" t="s">
        <v>1229</v>
      </c>
      <c r="H147" t="s">
        <v>1239</v>
      </c>
      <c r="I147">
        <f>'Marks Term 1'!I147</f>
        <v>53</v>
      </c>
      <c r="J147">
        <f>'Marks Term 2'!I147</f>
        <v>56</v>
      </c>
      <c r="K147">
        <f>'Marks Term 3'!I147</f>
        <v>36</v>
      </c>
      <c r="L147">
        <f>'Marks Term 4'!I147</f>
        <v>38</v>
      </c>
      <c r="N147" s="13">
        <f t="shared" si="8"/>
        <v>45.75</v>
      </c>
      <c r="O147" s="7" t="str">
        <f>Calc!B147</f>
        <v>E</v>
      </c>
      <c r="P147" s="7">
        <f>IFERROR(VLOOKUP(A147,'Absence Report'!$A$4:$B$29,2,0),0)</f>
        <v>13</v>
      </c>
      <c r="Q147" s="17">
        <v>6759</v>
      </c>
    </row>
    <row r="148" spans="1:17" x14ac:dyDescent="0.25">
      <c r="A148" s="4" t="s">
        <v>1046</v>
      </c>
      <c r="B148" t="s">
        <v>714</v>
      </c>
      <c r="C148" t="s">
        <v>715</v>
      </c>
      <c r="D148" t="str">
        <f t="shared" si="9"/>
        <v>yuting huang</v>
      </c>
      <c r="E148" t="str">
        <f t="shared" si="10"/>
        <v>yhuang@newcollege.com</v>
      </c>
      <c r="F148" t="str">
        <f t="shared" si="11"/>
        <v>2016</v>
      </c>
      <c r="G148" t="s">
        <v>1226</v>
      </c>
      <c r="H148" t="s">
        <v>1241</v>
      </c>
      <c r="I148">
        <f>'Marks Term 1'!I148</f>
        <v>39</v>
      </c>
      <c r="J148">
        <f>'Marks Term 2'!I148</f>
        <v>95</v>
      </c>
      <c r="K148">
        <f>'Marks Term 3'!I148</f>
        <v>78</v>
      </c>
      <c r="L148">
        <f>'Marks Term 4'!I148</f>
        <v>68</v>
      </c>
      <c r="N148" s="13">
        <f t="shared" si="8"/>
        <v>70</v>
      </c>
      <c r="O148" s="7" t="str">
        <f>Calc!B148</f>
        <v>C</v>
      </c>
      <c r="P148" s="7">
        <f>IFERROR(VLOOKUP(A148,'Absence Report'!$A$4:$B$29,2,0),0)</f>
        <v>0</v>
      </c>
      <c r="Q148" s="17">
        <v>3824</v>
      </c>
    </row>
    <row r="149" spans="1:17" x14ac:dyDescent="0.25">
      <c r="A149" s="4" t="s">
        <v>1218</v>
      </c>
      <c r="B149" t="s">
        <v>727</v>
      </c>
      <c r="C149" t="s">
        <v>728</v>
      </c>
      <c r="D149" t="str">
        <f t="shared" si="9"/>
        <v>Zehua HUANNG</v>
      </c>
      <c r="E149" t="str">
        <f t="shared" si="10"/>
        <v>zhuanng@newcollege.com</v>
      </c>
      <c r="F149" t="str">
        <f t="shared" si="11"/>
        <v>2015</v>
      </c>
      <c r="G149" t="s">
        <v>1226</v>
      </c>
      <c r="H149" t="s">
        <v>1239</v>
      </c>
      <c r="I149">
        <f>'Marks Term 1'!I149</f>
        <v>78</v>
      </c>
      <c r="J149">
        <f>'Marks Term 2'!I149</f>
        <v>79</v>
      </c>
      <c r="K149">
        <f>'Marks Term 3'!I149</f>
        <v>97</v>
      </c>
      <c r="L149">
        <f>'Marks Term 4'!I149</f>
        <v>82</v>
      </c>
      <c r="N149" s="13">
        <f t="shared" si="8"/>
        <v>84</v>
      </c>
      <c r="O149" s="7" t="str">
        <f>Calc!B149</f>
        <v>B</v>
      </c>
      <c r="P149" s="7">
        <f>IFERROR(VLOOKUP(A149,'Absence Report'!$A$4:$B$29,2,0),0)</f>
        <v>0</v>
      </c>
      <c r="Q149" s="17">
        <v>2044</v>
      </c>
    </row>
    <row r="150" spans="1:17" x14ac:dyDescent="0.25">
      <c r="A150" s="4" t="s">
        <v>794</v>
      </c>
      <c r="B150" t="s">
        <v>118</v>
      </c>
      <c r="C150" t="s">
        <v>116</v>
      </c>
      <c r="D150" t="str">
        <f t="shared" si="9"/>
        <v>Christine Hucke</v>
      </c>
      <c r="E150" t="str">
        <f t="shared" si="10"/>
        <v>chucke@newcollege.com</v>
      </c>
      <c r="F150" t="str">
        <f t="shared" si="11"/>
        <v>2016</v>
      </c>
      <c r="G150" t="s">
        <v>1228</v>
      </c>
      <c r="H150" t="s">
        <v>1239</v>
      </c>
      <c r="I150">
        <f>'Marks Term 1'!I150</f>
        <v>50</v>
      </c>
      <c r="J150">
        <f>'Marks Term 2'!I150</f>
        <v>88</v>
      </c>
      <c r="K150">
        <f>'Marks Term 3'!I150</f>
        <v>40</v>
      </c>
      <c r="L150">
        <f>'Marks Term 4'!I150</f>
        <v>79</v>
      </c>
      <c r="N150" s="13">
        <f t="shared" si="8"/>
        <v>64.25</v>
      </c>
      <c r="O150" s="7" t="str">
        <f>Calc!B150</f>
        <v>D</v>
      </c>
      <c r="P150" s="7">
        <f>IFERROR(VLOOKUP(A150,'Absence Report'!$A$4:$B$29,2,0),0)</f>
        <v>0</v>
      </c>
      <c r="Q150" s="17">
        <v>3805</v>
      </c>
    </row>
    <row r="151" spans="1:17" x14ac:dyDescent="0.25">
      <c r="A151" s="4" t="s">
        <v>1136</v>
      </c>
      <c r="B151" t="s">
        <v>305</v>
      </c>
      <c r="C151" t="s">
        <v>303</v>
      </c>
      <c r="D151" t="str">
        <f t="shared" si="9"/>
        <v>Joanne Hui</v>
      </c>
      <c r="E151" t="str">
        <f t="shared" si="10"/>
        <v>jhui@newcollege.com</v>
      </c>
      <c r="F151" t="str">
        <f t="shared" si="11"/>
        <v>2015</v>
      </c>
      <c r="G151" t="s">
        <v>1228</v>
      </c>
      <c r="H151" t="s">
        <v>1239</v>
      </c>
      <c r="I151">
        <f>'Marks Term 1'!I151</f>
        <v>94</v>
      </c>
      <c r="J151">
        <f>'Marks Term 2'!I151</f>
        <v>94</v>
      </c>
      <c r="K151">
        <f>'Marks Term 3'!I151</f>
        <v>62</v>
      </c>
      <c r="L151">
        <f>'Marks Term 4'!I151</f>
        <v>92</v>
      </c>
      <c r="N151" s="13">
        <f t="shared" si="8"/>
        <v>85.5</v>
      </c>
      <c r="O151" s="7" t="str">
        <f>Calc!B151</f>
        <v>A</v>
      </c>
      <c r="P151" s="7">
        <f>IFERROR(VLOOKUP(A151,'Absence Report'!$A$4:$B$29,2,0),0)</f>
        <v>0</v>
      </c>
      <c r="Q151" s="17">
        <v>8074</v>
      </c>
    </row>
    <row r="152" spans="1:17" x14ac:dyDescent="0.25">
      <c r="A152" s="4" t="s">
        <v>855</v>
      </c>
      <c r="B152" t="s">
        <v>279</v>
      </c>
      <c r="C152" t="s">
        <v>277</v>
      </c>
      <c r="D152" t="str">
        <f t="shared" si="9"/>
        <v>JIAHUI Huiwen</v>
      </c>
      <c r="E152" t="str">
        <f t="shared" si="10"/>
        <v>jhuiwen@newcollege.com</v>
      </c>
      <c r="F152" t="str">
        <f t="shared" si="11"/>
        <v>2017</v>
      </c>
      <c r="G152" t="s">
        <v>1229</v>
      </c>
      <c r="H152" t="s">
        <v>1239</v>
      </c>
      <c r="I152">
        <f>'Marks Term 1'!I152</f>
        <v>64</v>
      </c>
      <c r="J152">
        <f>'Marks Term 2'!I152</f>
        <v>57</v>
      </c>
      <c r="K152">
        <f>'Marks Term 3'!I152</f>
        <v>63</v>
      </c>
      <c r="L152">
        <f>'Marks Term 4'!I152</f>
        <v>47</v>
      </c>
      <c r="N152" s="13">
        <f t="shared" si="8"/>
        <v>57.75</v>
      </c>
      <c r="O152" s="7" t="str">
        <f>Calc!B152</f>
        <v>D</v>
      </c>
      <c r="P152" s="7">
        <f>IFERROR(VLOOKUP(A152,'Absence Report'!$A$4:$B$29,2,0),0)</f>
        <v>0</v>
      </c>
      <c r="Q152" s="17">
        <v>220</v>
      </c>
    </row>
    <row r="153" spans="1:17" x14ac:dyDescent="0.25">
      <c r="A153" s="4" t="s">
        <v>815</v>
      </c>
      <c r="B153" t="s">
        <v>176</v>
      </c>
      <c r="C153" t="s">
        <v>174</v>
      </c>
      <c r="D153" t="str">
        <f t="shared" si="9"/>
        <v>Dylan Huynh</v>
      </c>
      <c r="E153" t="str">
        <f t="shared" si="10"/>
        <v>dhuynh@newcollege.com</v>
      </c>
      <c r="F153" t="str">
        <f t="shared" si="11"/>
        <v>2016</v>
      </c>
      <c r="G153" t="s">
        <v>1226</v>
      </c>
      <c r="H153" t="s">
        <v>1240</v>
      </c>
      <c r="I153">
        <f>'Marks Term 1'!I153</f>
        <v>94</v>
      </c>
      <c r="J153">
        <f>'Marks Term 2'!I153</f>
        <v>41</v>
      </c>
      <c r="K153">
        <f>'Marks Term 3'!I153</f>
        <v>49</v>
      </c>
      <c r="L153">
        <f>'Marks Term 4'!I153</f>
        <v>29</v>
      </c>
      <c r="N153" s="13">
        <f t="shared" si="8"/>
        <v>53.25</v>
      </c>
      <c r="O153" s="7" t="str">
        <f>Calc!B153</f>
        <v>E</v>
      </c>
      <c r="P153" s="7">
        <f>IFERROR(VLOOKUP(A153,'Absence Report'!$A$4:$B$29,2,0),0)</f>
        <v>0</v>
      </c>
      <c r="Q153" s="17">
        <v>4237</v>
      </c>
    </row>
    <row r="154" spans="1:17" x14ac:dyDescent="0.25">
      <c r="A154" s="4" t="s">
        <v>1147</v>
      </c>
      <c r="B154" t="s">
        <v>350</v>
      </c>
      <c r="C154" t="s">
        <v>174</v>
      </c>
      <c r="D154" t="str">
        <f t="shared" si="9"/>
        <v>kexin Huynh</v>
      </c>
      <c r="E154" t="str">
        <f t="shared" si="10"/>
        <v>khuynh@newcollege.com</v>
      </c>
      <c r="F154" t="str">
        <f t="shared" si="11"/>
        <v>2015</v>
      </c>
      <c r="G154" t="s">
        <v>1228</v>
      </c>
      <c r="H154" t="s">
        <v>1240</v>
      </c>
      <c r="I154">
        <f>'Marks Term 1'!I154</f>
        <v>40</v>
      </c>
      <c r="J154">
        <f>'Marks Term 2'!I154</f>
        <v>90</v>
      </c>
      <c r="K154">
        <f>'Marks Term 3'!I154</f>
        <v>90</v>
      </c>
      <c r="L154">
        <f>'Marks Term 4'!I154</f>
        <v>91</v>
      </c>
      <c r="N154" s="13">
        <f t="shared" si="8"/>
        <v>77.75</v>
      </c>
      <c r="O154" s="7" t="str">
        <f>Calc!B154</f>
        <v>B</v>
      </c>
      <c r="P154" s="7">
        <f>IFERROR(VLOOKUP(A154,'Absence Report'!$A$4:$B$29,2,0),0)</f>
        <v>0</v>
      </c>
      <c r="Q154" s="17">
        <v>1603</v>
      </c>
    </row>
    <row r="155" spans="1:17" x14ac:dyDescent="0.25">
      <c r="A155" s="4" t="s">
        <v>1004</v>
      </c>
      <c r="B155" t="s">
        <v>638</v>
      </c>
      <c r="C155" t="s">
        <v>639</v>
      </c>
      <c r="D155" t="str">
        <f t="shared" si="9"/>
        <v>waleed iftikhar</v>
      </c>
      <c r="E155" t="str">
        <f t="shared" si="10"/>
        <v>wiftikhar@newcollege.com</v>
      </c>
      <c r="F155" t="str">
        <f t="shared" si="11"/>
        <v>2016</v>
      </c>
      <c r="G155" t="s">
        <v>1227</v>
      </c>
      <c r="H155" t="s">
        <v>1240</v>
      </c>
      <c r="I155">
        <f>'Marks Term 1'!I155</f>
        <v>45</v>
      </c>
      <c r="J155">
        <f>'Marks Term 2'!I155</f>
        <v>19</v>
      </c>
      <c r="K155">
        <f>'Marks Term 3'!I155</f>
        <v>51</v>
      </c>
      <c r="L155">
        <f>'Marks Term 4'!I155</f>
        <v>57</v>
      </c>
      <c r="N155" s="13">
        <f t="shared" si="8"/>
        <v>43</v>
      </c>
      <c r="O155" s="7" t="str">
        <f>Calc!B155</f>
        <v>F</v>
      </c>
      <c r="P155" s="7">
        <f>IFERROR(VLOOKUP(A155,'Absence Report'!$A$4:$B$29,2,0),0)</f>
        <v>0</v>
      </c>
      <c r="Q155" s="17">
        <v>9529</v>
      </c>
    </row>
    <row r="156" spans="1:17" x14ac:dyDescent="0.25">
      <c r="A156" s="4" t="s">
        <v>959</v>
      </c>
      <c r="B156" t="s">
        <v>521</v>
      </c>
      <c r="C156" t="s">
        <v>446</v>
      </c>
      <c r="D156" t="str">
        <f t="shared" si="9"/>
        <v>Rui Ismail</v>
      </c>
      <c r="E156" t="str">
        <f t="shared" si="10"/>
        <v>rismail@newcollege.com</v>
      </c>
      <c r="F156" t="str">
        <f t="shared" si="11"/>
        <v>2017</v>
      </c>
      <c r="G156" t="s">
        <v>1227</v>
      </c>
      <c r="H156" t="s">
        <v>1239</v>
      </c>
      <c r="I156">
        <f>'Marks Term 1'!I156</f>
        <v>53</v>
      </c>
      <c r="J156">
        <f>'Marks Term 2'!I156</f>
        <v>49</v>
      </c>
      <c r="K156">
        <f>'Marks Term 3'!I156</f>
        <v>29</v>
      </c>
      <c r="L156">
        <f>'Marks Term 4'!I156</f>
        <v>25</v>
      </c>
      <c r="N156" s="13">
        <f t="shared" si="8"/>
        <v>39</v>
      </c>
      <c r="O156" s="7" t="str">
        <f>Calc!B156</f>
        <v>F</v>
      </c>
      <c r="P156" s="7">
        <f>IFERROR(VLOOKUP(A156,'Absence Report'!$A$4:$B$29,2,0),0)</f>
        <v>0</v>
      </c>
      <c r="Q156" s="17">
        <v>9886</v>
      </c>
    </row>
    <row r="157" spans="1:17" x14ac:dyDescent="0.25">
      <c r="A157" s="4" t="s">
        <v>909</v>
      </c>
      <c r="B157" t="s">
        <v>414</v>
      </c>
      <c r="C157" t="s">
        <v>413</v>
      </c>
      <c r="D157" t="str">
        <f t="shared" si="9"/>
        <v>Mark Jarlmo</v>
      </c>
      <c r="E157" t="str">
        <f t="shared" si="10"/>
        <v>mjarlmo@newcollege.com</v>
      </c>
      <c r="F157" t="str">
        <f t="shared" si="11"/>
        <v>2017</v>
      </c>
      <c r="G157" t="s">
        <v>1228</v>
      </c>
      <c r="H157" t="s">
        <v>1239</v>
      </c>
      <c r="I157">
        <f>'Marks Term 1'!I157</f>
        <v>68</v>
      </c>
      <c r="J157">
        <f>'Marks Term 2'!I157</f>
        <v>71</v>
      </c>
      <c r="K157">
        <f>'Marks Term 3'!I157</f>
        <v>89</v>
      </c>
      <c r="L157">
        <f>'Marks Term 4'!I157</f>
        <v>67</v>
      </c>
      <c r="N157" s="13">
        <f t="shared" si="8"/>
        <v>73.75</v>
      </c>
      <c r="O157" s="7" t="str">
        <f>Calc!B157</f>
        <v>C</v>
      </c>
      <c r="P157" s="7">
        <f>IFERROR(VLOOKUP(A157,'Absence Report'!$A$4:$B$29,2,0),0)</f>
        <v>0</v>
      </c>
      <c r="Q157" s="17">
        <v>9871</v>
      </c>
    </row>
    <row r="158" spans="1:17" x14ac:dyDescent="0.25">
      <c r="A158" s="4" t="s">
        <v>1069</v>
      </c>
      <c r="B158" t="s">
        <v>18</v>
      </c>
      <c r="C158" t="s">
        <v>15</v>
      </c>
      <c r="D158" t="str">
        <f t="shared" si="9"/>
        <v>Akin Jeffrey</v>
      </c>
      <c r="E158" t="str">
        <f t="shared" si="10"/>
        <v>ajeffrey@newcollege.com</v>
      </c>
      <c r="F158" t="str">
        <f t="shared" si="11"/>
        <v>2015</v>
      </c>
      <c r="G158" t="s">
        <v>1229</v>
      </c>
      <c r="H158" t="s">
        <v>1240</v>
      </c>
      <c r="I158">
        <f>'Marks Term 1'!I158</f>
        <v>75</v>
      </c>
      <c r="J158">
        <f>'Marks Term 2'!I158</f>
        <v>70</v>
      </c>
      <c r="K158">
        <f>'Marks Term 3'!I158</f>
        <v>85</v>
      </c>
      <c r="L158">
        <f>'Marks Term 4'!I158</f>
        <v>88</v>
      </c>
      <c r="N158" s="13">
        <f t="shared" si="8"/>
        <v>79.5</v>
      </c>
      <c r="O158" s="7" t="str">
        <f>Calc!B158</f>
        <v>B</v>
      </c>
      <c r="P158" s="7">
        <f>IFERROR(VLOOKUP(A158,'Absence Report'!$A$4:$B$29,2,0),0)</f>
        <v>0</v>
      </c>
      <c r="Q158" s="17">
        <v>4250</v>
      </c>
    </row>
    <row r="159" spans="1:17" x14ac:dyDescent="0.25">
      <c r="A159" s="4" t="s">
        <v>1129</v>
      </c>
      <c r="B159" t="s">
        <v>283</v>
      </c>
      <c r="C159" t="s">
        <v>280</v>
      </c>
      <c r="D159" t="str">
        <f t="shared" si="9"/>
        <v>Jiaming JIANG</v>
      </c>
      <c r="E159" t="str">
        <f t="shared" si="10"/>
        <v>jjiang@newcollege.com</v>
      </c>
      <c r="F159" t="str">
        <f t="shared" si="11"/>
        <v>2015</v>
      </c>
      <c r="G159" t="s">
        <v>1228</v>
      </c>
      <c r="H159" t="s">
        <v>1240</v>
      </c>
      <c r="I159">
        <f>'Marks Term 1'!I159</f>
        <v>96</v>
      </c>
      <c r="J159">
        <f>'Marks Term 2'!I159</f>
        <v>51</v>
      </c>
      <c r="K159">
        <f>'Marks Term 3'!I159</f>
        <v>76</v>
      </c>
      <c r="L159">
        <f>'Marks Term 4'!I159</f>
        <v>61</v>
      </c>
      <c r="N159" s="13">
        <f t="shared" si="8"/>
        <v>71</v>
      </c>
      <c r="O159" s="7" t="str">
        <f>Calc!B159</f>
        <v>C</v>
      </c>
      <c r="P159" s="7">
        <f>IFERROR(VLOOKUP(A159,'Absence Report'!$A$4:$B$29,2,0),0)</f>
        <v>0</v>
      </c>
      <c r="Q159" s="17">
        <v>11554</v>
      </c>
    </row>
    <row r="160" spans="1:17" x14ac:dyDescent="0.25">
      <c r="A160" s="4" t="s">
        <v>1036</v>
      </c>
      <c r="B160" t="s">
        <v>696</v>
      </c>
      <c r="C160" t="s">
        <v>697</v>
      </c>
      <c r="D160" t="str">
        <f t="shared" si="9"/>
        <v>Yuchen Jiang</v>
      </c>
      <c r="E160" t="str">
        <f t="shared" si="10"/>
        <v>yjiang@newcollege.com</v>
      </c>
      <c r="F160" t="str">
        <f t="shared" si="11"/>
        <v>2017</v>
      </c>
      <c r="G160" t="s">
        <v>1226</v>
      </c>
      <c r="H160" t="s">
        <v>1239</v>
      </c>
      <c r="I160">
        <f>'Marks Term 1'!I160</f>
        <v>61</v>
      </c>
      <c r="J160">
        <f>'Marks Term 2'!I160</f>
        <v>47</v>
      </c>
      <c r="K160">
        <f>'Marks Term 3'!I160</f>
        <v>58</v>
      </c>
      <c r="L160">
        <f>'Marks Term 4'!I160</f>
        <v>42</v>
      </c>
      <c r="N160" s="13">
        <f t="shared" si="8"/>
        <v>52</v>
      </c>
      <c r="O160" s="7" t="str">
        <f>Calc!B160</f>
        <v>E</v>
      </c>
      <c r="P160" s="7">
        <f>IFERROR(VLOOKUP(A160,'Absence Report'!$A$4:$B$29,2,0),0)</f>
        <v>0</v>
      </c>
      <c r="Q160" s="17">
        <v>9261</v>
      </c>
    </row>
    <row r="161" spans="1:17" x14ac:dyDescent="0.25">
      <c r="A161" s="4" t="s">
        <v>1049</v>
      </c>
      <c r="B161" t="s">
        <v>722</v>
      </c>
      <c r="C161" t="s">
        <v>697</v>
      </c>
      <c r="D161" t="str">
        <f t="shared" si="9"/>
        <v>Yuze Jiang</v>
      </c>
      <c r="E161" t="str">
        <f t="shared" si="10"/>
        <v>yjiang@newcollege.com</v>
      </c>
      <c r="F161" t="str">
        <f t="shared" si="11"/>
        <v>2017</v>
      </c>
      <c r="G161" t="s">
        <v>1227</v>
      </c>
      <c r="H161" t="s">
        <v>1239</v>
      </c>
      <c r="I161">
        <f>'Marks Term 1'!I161</f>
        <v>50</v>
      </c>
      <c r="J161">
        <f>'Marks Term 2'!I161</f>
        <v>98</v>
      </c>
      <c r="K161">
        <f>'Marks Term 3'!I161</f>
        <v>98</v>
      </c>
      <c r="L161">
        <f>'Marks Term 4'!I161</f>
        <v>94</v>
      </c>
      <c r="N161" s="13">
        <f t="shared" si="8"/>
        <v>85</v>
      </c>
      <c r="O161" s="7" t="str">
        <f>Calc!B161</f>
        <v>A</v>
      </c>
      <c r="P161" s="7">
        <f>IFERROR(VLOOKUP(A161,'Absence Report'!$A$4:$B$29,2,0),0)</f>
        <v>12</v>
      </c>
      <c r="Q161" s="17">
        <v>561</v>
      </c>
    </row>
    <row r="162" spans="1:17" x14ac:dyDescent="0.25">
      <c r="A162" s="4" t="s">
        <v>1145</v>
      </c>
      <c r="B162" t="s">
        <v>342</v>
      </c>
      <c r="C162" t="s">
        <v>339</v>
      </c>
      <c r="D162" t="str">
        <f t="shared" si="9"/>
        <v>Kedun Jimenez</v>
      </c>
      <c r="E162" t="str">
        <f t="shared" si="10"/>
        <v>kjimenez@newcollege.com</v>
      </c>
      <c r="F162" t="str">
        <f t="shared" si="11"/>
        <v>2015</v>
      </c>
      <c r="G162" t="s">
        <v>1226</v>
      </c>
      <c r="H162" t="s">
        <v>1241</v>
      </c>
      <c r="I162">
        <f>'Marks Term 1'!I162</f>
        <v>41</v>
      </c>
      <c r="J162">
        <f>'Marks Term 2'!I162</f>
        <v>20</v>
      </c>
      <c r="K162">
        <f>'Marks Term 3'!I162</f>
        <v>33</v>
      </c>
      <c r="L162">
        <f>'Marks Term 4'!I162</f>
        <v>35</v>
      </c>
      <c r="N162" s="13">
        <f t="shared" si="8"/>
        <v>32.25</v>
      </c>
      <c r="O162" s="7" t="str">
        <f>Calc!B162</f>
        <v>Fail</v>
      </c>
      <c r="P162" s="7">
        <f>IFERROR(VLOOKUP(A162,'Absence Report'!$A$4:$B$29,2,0),0)</f>
        <v>0</v>
      </c>
      <c r="Q162" s="17">
        <v>4623</v>
      </c>
    </row>
    <row r="163" spans="1:17" x14ac:dyDescent="0.25">
      <c r="A163" s="4" t="s">
        <v>800</v>
      </c>
      <c r="B163" t="s">
        <v>129</v>
      </c>
      <c r="C163" t="s">
        <v>127</v>
      </c>
      <c r="D163" t="str">
        <f t="shared" si="9"/>
        <v>Claudia Jin</v>
      </c>
      <c r="E163" t="str">
        <f t="shared" si="10"/>
        <v>cjin@newcollege.com</v>
      </c>
      <c r="F163" t="str">
        <f t="shared" si="11"/>
        <v>2016</v>
      </c>
      <c r="G163" t="s">
        <v>1229</v>
      </c>
      <c r="H163" t="s">
        <v>1239</v>
      </c>
      <c r="I163">
        <f>'Marks Term 1'!I163</f>
        <v>86</v>
      </c>
      <c r="J163">
        <f>'Marks Term 2'!I163</f>
        <v>89</v>
      </c>
      <c r="K163">
        <f>'Marks Term 3'!I163</f>
        <v>77</v>
      </c>
      <c r="L163">
        <f>'Marks Term 4'!I163</f>
        <v>96</v>
      </c>
      <c r="N163" s="13">
        <f t="shared" si="8"/>
        <v>87</v>
      </c>
      <c r="O163" s="7" t="str">
        <f>Calc!B163</f>
        <v>A</v>
      </c>
      <c r="P163" s="7">
        <f>IFERROR(VLOOKUP(A163,'Absence Report'!$A$4:$B$29,2,0),0)</f>
        <v>0</v>
      </c>
      <c r="Q163" s="17">
        <v>9298</v>
      </c>
    </row>
    <row r="164" spans="1:17" x14ac:dyDescent="0.25">
      <c r="A164" s="4" t="s">
        <v>1178</v>
      </c>
      <c r="B164" t="s">
        <v>544</v>
      </c>
      <c r="C164" t="s">
        <v>314</v>
      </c>
      <c r="D164" t="str">
        <f t="shared" si="9"/>
        <v>Sarah Jones</v>
      </c>
      <c r="E164" t="str">
        <f t="shared" si="10"/>
        <v>sjones@newcollege.com</v>
      </c>
      <c r="F164" t="str">
        <f t="shared" si="11"/>
        <v>2015</v>
      </c>
      <c r="G164" t="s">
        <v>1227</v>
      </c>
      <c r="H164" t="s">
        <v>1240</v>
      </c>
      <c r="I164">
        <f>'Marks Term 1'!I164</f>
        <v>35</v>
      </c>
      <c r="J164">
        <f>'Marks Term 2'!I164</f>
        <v>3</v>
      </c>
      <c r="K164">
        <f>'Marks Term 3'!I164</f>
        <v>28</v>
      </c>
      <c r="L164">
        <f>'Marks Term 4'!I164</f>
        <v>16</v>
      </c>
      <c r="N164" s="13">
        <f t="shared" si="8"/>
        <v>20.5</v>
      </c>
      <c r="O164" s="7" t="str">
        <f>Calc!B164</f>
        <v>Fail</v>
      </c>
      <c r="P164" s="7">
        <f>IFERROR(VLOOKUP(A164,'Absence Report'!$A$4:$B$29,2,0),0)</f>
        <v>0</v>
      </c>
      <c r="Q164" s="17">
        <v>7713</v>
      </c>
    </row>
    <row r="165" spans="1:17" x14ac:dyDescent="0.25">
      <c r="A165" s="4" t="s">
        <v>1057</v>
      </c>
      <c r="B165" t="s">
        <v>721</v>
      </c>
      <c r="C165" t="s">
        <v>740</v>
      </c>
      <c r="D165" t="str">
        <f t="shared" si="9"/>
        <v>Zhou Junhui</v>
      </c>
      <c r="E165" t="str">
        <f t="shared" si="10"/>
        <v>zjunhui@newcollege.com</v>
      </c>
      <c r="F165" t="str">
        <f t="shared" si="11"/>
        <v>2017</v>
      </c>
      <c r="G165" t="s">
        <v>1226</v>
      </c>
      <c r="H165" t="s">
        <v>1240</v>
      </c>
      <c r="I165">
        <f>'Marks Term 1'!I165</f>
        <v>39</v>
      </c>
      <c r="J165">
        <f>'Marks Term 2'!I165</f>
        <v>68</v>
      </c>
      <c r="K165">
        <f>'Marks Term 3'!I165</f>
        <v>43</v>
      </c>
      <c r="L165">
        <f>'Marks Term 4'!I165</f>
        <v>69</v>
      </c>
      <c r="N165" s="13">
        <f t="shared" si="8"/>
        <v>54.75</v>
      </c>
      <c r="O165" s="7" t="str">
        <f>Calc!B165</f>
        <v>E</v>
      </c>
      <c r="P165" s="7">
        <f>IFERROR(VLOOKUP(A165,'Absence Report'!$A$4:$B$29,2,0),0)</f>
        <v>0</v>
      </c>
      <c r="Q165" s="17">
        <v>3795</v>
      </c>
    </row>
    <row r="166" spans="1:17" x14ac:dyDescent="0.25">
      <c r="A166" s="4" t="s">
        <v>835</v>
      </c>
      <c r="B166" t="s">
        <v>232</v>
      </c>
      <c r="C166" t="s">
        <v>229</v>
      </c>
      <c r="D166" t="str">
        <f t="shared" si="9"/>
        <v>Henry Kaiyum</v>
      </c>
      <c r="E166" t="str">
        <f t="shared" si="10"/>
        <v>hkaiyum@newcollege.com</v>
      </c>
      <c r="F166" t="str">
        <f t="shared" si="11"/>
        <v>2017</v>
      </c>
      <c r="G166" t="s">
        <v>1228</v>
      </c>
      <c r="H166" t="s">
        <v>1240</v>
      </c>
      <c r="I166">
        <f>'Marks Term 1'!I166</f>
        <v>56</v>
      </c>
      <c r="J166">
        <f>'Marks Term 2'!I166</f>
        <v>86</v>
      </c>
      <c r="K166">
        <f>'Marks Term 3'!I166</f>
        <v>58</v>
      </c>
      <c r="L166">
        <f>'Marks Term 4'!I166</f>
        <v>79</v>
      </c>
      <c r="N166" s="13">
        <f t="shared" si="8"/>
        <v>69.75</v>
      </c>
      <c r="O166" s="7" t="str">
        <f>Calc!B166</f>
        <v>C</v>
      </c>
      <c r="P166" s="7">
        <f>IFERROR(VLOOKUP(A166,'Absence Report'!$A$4:$B$29,2,0),0)</f>
        <v>0</v>
      </c>
      <c r="Q166" s="17">
        <v>4158</v>
      </c>
    </row>
    <row r="167" spans="1:17" x14ac:dyDescent="0.25">
      <c r="A167" s="4" t="s">
        <v>1117</v>
      </c>
      <c r="B167" t="s">
        <v>230</v>
      </c>
      <c r="C167" t="s">
        <v>227</v>
      </c>
      <c r="D167" t="str">
        <f t="shared" si="9"/>
        <v>Helen kaur</v>
      </c>
      <c r="E167" t="str">
        <f t="shared" si="10"/>
        <v>hkaur@newcollege.com</v>
      </c>
      <c r="F167" t="str">
        <f t="shared" si="11"/>
        <v>2015</v>
      </c>
      <c r="G167" t="s">
        <v>1227</v>
      </c>
      <c r="H167" t="s">
        <v>1240</v>
      </c>
      <c r="I167">
        <f>'Marks Term 1'!I167</f>
        <v>98</v>
      </c>
      <c r="J167">
        <f>'Marks Term 2'!I167</f>
        <v>95</v>
      </c>
      <c r="K167">
        <f>'Marks Term 3'!I167</f>
        <v>85</v>
      </c>
      <c r="L167">
        <f>'Marks Term 4'!I167</f>
        <v>99</v>
      </c>
      <c r="N167" s="13">
        <f t="shared" si="8"/>
        <v>94.25</v>
      </c>
      <c r="O167" s="7" t="str">
        <f>Calc!B167</f>
        <v>A</v>
      </c>
      <c r="P167" s="7">
        <f>IFERROR(VLOOKUP(A167,'Absence Report'!$A$4:$B$29,2,0),0)</f>
        <v>0</v>
      </c>
      <c r="Q167" s="17">
        <v>9091</v>
      </c>
    </row>
    <row r="168" spans="1:17" x14ac:dyDescent="0.25">
      <c r="A168" s="4" t="s">
        <v>809</v>
      </c>
      <c r="B168" t="s">
        <v>156</v>
      </c>
      <c r="C168" t="s">
        <v>154</v>
      </c>
      <c r="D168" t="str">
        <f t="shared" si="9"/>
        <v>Dean Kent</v>
      </c>
      <c r="E168" t="str">
        <f t="shared" si="10"/>
        <v>dkent@newcollege.com</v>
      </c>
      <c r="F168" t="str">
        <f t="shared" si="11"/>
        <v>2016</v>
      </c>
      <c r="G168" t="s">
        <v>1227</v>
      </c>
      <c r="H168" t="s">
        <v>1240</v>
      </c>
      <c r="I168">
        <f>'Marks Term 1'!I168</f>
        <v>93</v>
      </c>
      <c r="J168">
        <f>'Marks Term 2'!I168</f>
        <v>87</v>
      </c>
      <c r="K168">
        <f>'Marks Term 3'!I168</f>
        <v>67</v>
      </c>
      <c r="L168">
        <f>'Marks Term 4'!I168</f>
        <v>84</v>
      </c>
      <c r="N168" s="13">
        <f t="shared" si="8"/>
        <v>82.75</v>
      </c>
      <c r="O168" s="7" t="str">
        <f>Calc!B168</f>
        <v>B</v>
      </c>
      <c r="P168" s="7">
        <f>IFERROR(VLOOKUP(A168,'Absence Report'!$A$4:$B$29,2,0),0)</f>
        <v>0</v>
      </c>
      <c r="Q168" s="17">
        <v>2002</v>
      </c>
    </row>
    <row r="169" spans="1:17" x14ac:dyDescent="0.25">
      <c r="A169" s="4" t="s">
        <v>784</v>
      </c>
      <c r="B169" t="s">
        <v>78</v>
      </c>
      <c r="C169" t="s">
        <v>75</v>
      </c>
      <c r="D169" t="str">
        <f t="shared" si="9"/>
        <v>Burhan Khoury</v>
      </c>
      <c r="E169" t="str">
        <f t="shared" si="10"/>
        <v>bkhoury@newcollege.com</v>
      </c>
      <c r="F169" t="str">
        <f t="shared" si="11"/>
        <v>2017</v>
      </c>
      <c r="G169" t="s">
        <v>1228</v>
      </c>
      <c r="H169" t="s">
        <v>1239</v>
      </c>
      <c r="I169">
        <f>'Marks Term 1'!I169</f>
        <v>52</v>
      </c>
      <c r="J169">
        <f>'Marks Term 2'!I169</f>
        <v>61</v>
      </c>
      <c r="K169">
        <f>'Marks Term 3'!I169</f>
        <v>54</v>
      </c>
      <c r="L169">
        <f>'Marks Term 4'!I169</f>
        <v>29</v>
      </c>
      <c r="N169" s="13">
        <f t="shared" si="8"/>
        <v>49</v>
      </c>
      <c r="O169" s="7" t="str">
        <f>Calc!B169</f>
        <v>E</v>
      </c>
      <c r="P169" s="7">
        <f>IFERROR(VLOOKUP(A169,'Absence Report'!$A$4:$B$29,2,0),0)</f>
        <v>0</v>
      </c>
      <c r="Q169" s="17">
        <v>11161</v>
      </c>
    </row>
    <row r="170" spans="1:17" x14ac:dyDescent="0.25">
      <c r="A170" s="4" t="s">
        <v>1173</v>
      </c>
      <c r="B170" t="s">
        <v>513</v>
      </c>
      <c r="C170" t="s">
        <v>512</v>
      </c>
      <c r="D170" t="str">
        <f t="shared" si="9"/>
        <v>Rhiannon Kidis</v>
      </c>
      <c r="E170" t="str">
        <f t="shared" si="10"/>
        <v>rkidis@newcollege.com</v>
      </c>
      <c r="F170" t="str">
        <f t="shared" si="11"/>
        <v>2015</v>
      </c>
      <c r="G170" t="s">
        <v>1226</v>
      </c>
      <c r="H170" t="s">
        <v>1241</v>
      </c>
      <c r="I170">
        <f>'Marks Term 1'!I170</f>
        <v>74</v>
      </c>
      <c r="J170">
        <f>'Marks Term 2'!I170</f>
        <v>57</v>
      </c>
      <c r="K170">
        <f>'Marks Term 3'!I170</f>
        <v>43</v>
      </c>
      <c r="L170">
        <f>'Marks Term 4'!I170</f>
        <v>68</v>
      </c>
      <c r="N170" s="13">
        <f t="shared" si="8"/>
        <v>60.5</v>
      </c>
      <c r="O170" s="7" t="str">
        <f>Calc!B170</f>
        <v>D</v>
      </c>
      <c r="P170" s="7">
        <f>IFERROR(VLOOKUP(A170,'Absence Report'!$A$4:$B$29,2,0),0)</f>
        <v>0</v>
      </c>
      <c r="Q170" s="17">
        <v>585</v>
      </c>
    </row>
    <row r="171" spans="1:17" x14ac:dyDescent="0.25">
      <c r="A171" s="4" t="s">
        <v>793</v>
      </c>
      <c r="B171" t="s">
        <v>115</v>
      </c>
      <c r="C171" t="s">
        <v>112</v>
      </c>
      <c r="D171" t="str">
        <f t="shared" si="9"/>
        <v>Christian Kim</v>
      </c>
      <c r="E171" t="str">
        <f t="shared" si="10"/>
        <v>ckim@newcollege.com</v>
      </c>
      <c r="F171" t="str">
        <f t="shared" si="11"/>
        <v>2016</v>
      </c>
      <c r="G171" t="s">
        <v>1228</v>
      </c>
      <c r="H171" t="s">
        <v>1241</v>
      </c>
      <c r="I171">
        <f>'Marks Term 1'!I171</f>
        <v>93</v>
      </c>
      <c r="J171">
        <f>'Marks Term 2'!I171</f>
        <v>19</v>
      </c>
      <c r="K171">
        <f>'Marks Term 3'!I171</f>
        <v>62</v>
      </c>
      <c r="L171">
        <f>'Marks Term 4'!I171</f>
        <v>42</v>
      </c>
      <c r="N171" s="13">
        <f t="shared" si="8"/>
        <v>54</v>
      </c>
      <c r="O171" s="7" t="str">
        <f>Calc!B171</f>
        <v>E</v>
      </c>
      <c r="P171" s="7">
        <f>IFERROR(VLOOKUP(A171,'Absence Report'!$A$4:$B$29,2,0),0)</f>
        <v>0</v>
      </c>
      <c r="Q171" s="17">
        <v>7071</v>
      </c>
    </row>
    <row r="172" spans="1:17" x14ac:dyDescent="0.25">
      <c r="A172" s="4" t="s">
        <v>830</v>
      </c>
      <c r="B172" t="s">
        <v>216</v>
      </c>
      <c r="C172" t="s">
        <v>112</v>
      </c>
      <c r="D172" t="str">
        <f t="shared" si="9"/>
        <v>HANCHEN Kim</v>
      </c>
      <c r="E172" t="str">
        <f t="shared" si="10"/>
        <v>hkim@newcollege.com</v>
      </c>
      <c r="F172" t="str">
        <f t="shared" si="11"/>
        <v>2016</v>
      </c>
      <c r="G172" t="s">
        <v>1229</v>
      </c>
      <c r="H172" t="s">
        <v>1240</v>
      </c>
      <c r="I172">
        <f>'Marks Term 1'!I172</f>
        <v>62</v>
      </c>
      <c r="J172">
        <f>'Marks Term 2'!I172</f>
        <v>97</v>
      </c>
      <c r="K172">
        <f>'Marks Term 3'!I172</f>
        <v>73</v>
      </c>
      <c r="L172">
        <f>'Marks Term 4'!I172</f>
        <v>98</v>
      </c>
      <c r="N172" s="13">
        <f t="shared" si="8"/>
        <v>82.5</v>
      </c>
      <c r="O172" s="7" t="str">
        <f>Calc!B172</f>
        <v>B</v>
      </c>
      <c r="P172" s="7">
        <f>IFERROR(VLOOKUP(A172,'Absence Report'!$A$4:$B$29,2,0),0)</f>
        <v>11</v>
      </c>
      <c r="Q172" s="17">
        <v>0</v>
      </c>
    </row>
    <row r="173" spans="1:17" x14ac:dyDescent="0.25">
      <c r="A173" s="4" t="s">
        <v>839</v>
      </c>
      <c r="B173" t="s">
        <v>238</v>
      </c>
      <c r="C173" t="s">
        <v>112</v>
      </c>
      <c r="D173" t="str">
        <f t="shared" si="9"/>
        <v>Hongjin Kim</v>
      </c>
      <c r="E173" t="str">
        <f t="shared" si="10"/>
        <v>hkim@newcollege.com</v>
      </c>
      <c r="F173" t="str">
        <f t="shared" si="11"/>
        <v>2016</v>
      </c>
      <c r="G173" t="s">
        <v>1229</v>
      </c>
      <c r="H173" t="s">
        <v>1241</v>
      </c>
      <c r="I173">
        <f>'Marks Term 1'!I173</f>
        <v>50</v>
      </c>
      <c r="J173">
        <f>'Marks Term 2'!I173</f>
        <v>64</v>
      </c>
      <c r="K173">
        <f>'Marks Term 3'!I173</f>
        <v>66</v>
      </c>
      <c r="L173">
        <f>'Marks Term 4'!I173</f>
        <v>64</v>
      </c>
      <c r="N173" s="13">
        <f t="shared" si="8"/>
        <v>61</v>
      </c>
      <c r="O173" s="7" t="str">
        <f>Calc!B173</f>
        <v>D</v>
      </c>
      <c r="P173" s="7">
        <f>IFERROR(VLOOKUP(A173,'Absence Report'!$A$4:$B$29,2,0),0)</f>
        <v>0</v>
      </c>
      <c r="Q173" s="17">
        <v>9548</v>
      </c>
    </row>
    <row r="174" spans="1:17" x14ac:dyDescent="0.25">
      <c r="A174" s="4" t="s">
        <v>1120</v>
      </c>
      <c r="B174" t="s">
        <v>248</v>
      </c>
      <c r="C174" t="s">
        <v>112</v>
      </c>
      <c r="D174" t="str">
        <f t="shared" si="9"/>
        <v>Jack Kim</v>
      </c>
      <c r="E174" t="str">
        <f t="shared" si="10"/>
        <v>jkim@newcollege.com</v>
      </c>
      <c r="F174" t="str">
        <f t="shared" si="11"/>
        <v>2015</v>
      </c>
      <c r="G174" t="s">
        <v>1226</v>
      </c>
      <c r="H174" t="s">
        <v>1241</v>
      </c>
      <c r="I174">
        <f>'Marks Term 1'!I174</f>
        <v>46</v>
      </c>
      <c r="J174">
        <f>'Marks Term 2'!I174</f>
        <v>80</v>
      </c>
      <c r="K174">
        <f>'Marks Term 3'!I174</f>
        <v>73</v>
      </c>
      <c r="L174">
        <f>'Marks Term 4'!I174</f>
        <v>28</v>
      </c>
      <c r="N174" s="13">
        <f t="shared" si="8"/>
        <v>56.75</v>
      </c>
      <c r="O174" s="7" t="str">
        <f>Calc!B174</f>
        <v>D</v>
      </c>
      <c r="P174" s="7">
        <f>IFERROR(VLOOKUP(A174,'Absence Report'!$A$4:$B$29,2,0),0)</f>
        <v>0</v>
      </c>
      <c r="Q174" s="17">
        <v>10461</v>
      </c>
    </row>
    <row r="175" spans="1:17" x14ac:dyDescent="0.25">
      <c r="A175" s="4" t="s">
        <v>1162</v>
      </c>
      <c r="B175" t="s">
        <v>454</v>
      </c>
      <c r="C175" t="s">
        <v>453</v>
      </c>
      <c r="D175" t="str">
        <f t="shared" si="9"/>
        <v>Nathan Kin</v>
      </c>
      <c r="E175" t="str">
        <f t="shared" si="10"/>
        <v>nkin@newcollege.com</v>
      </c>
      <c r="F175" t="str">
        <f t="shared" si="11"/>
        <v>2015</v>
      </c>
      <c r="G175" t="s">
        <v>1227</v>
      </c>
      <c r="H175" t="s">
        <v>1241</v>
      </c>
      <c r="I175">
        <f>'Marks Term 1'!I175</f>
        <v>56</v>
      </c>
      <c r="J175">
        <f>'Marks Term 2'!I175</f>
        <v>64</v>
      </c>
      <c r="K175">
        <f>'Marks Term 3'!I175</f>
        <v>77</v>
      </c>
      <c r="L175">
        <f>'Marks Term 4'!I175</f>
        <v>43</v>
      </c>
      <c r="N175" s="13">
        <f t="shared" si="8"/>
        <v>60</v>
      </c>
      <c r="O175" s="7" t="str">
        <f>Calc!B175</f>
        <v>D</v>
      </c>
      <c r="P175" s="7">
        <f>IFERROR(VLOOKUP(A175,'Absence Report'!$A$4:$B$29,2,0),0)</f>
        <v>0</v>
      </c>
      <c r="Q175" s="17">
        <v>5537</v>
      </c>
    </row>
    <row r="176" spans="1:17" x14ac:dyDescent="0.25">
      <c r="A176" s="4" t="s">
        <v>888</v>
      </c>
      <c r="B176" t="s">
        <v>365</v>
      </c>
      <c r="C176" t="s">
        <v>364</v>
      </c>
      <c r="D176" t="str">
        <f t="shared" si="9"/>
        <v>Laura Kirchberger</v>
      </c>
      <c r="E176" t="str">
        <f t="shared" si="10"/>
        <v>lkirchberger@newcollege.com</v>
      </c>
      <c r="F176" t="str">
        <f t="shared" si="11"/>
        <v>2016</v>
      </c>
      <c r="G176" t="s">
        <v>1229</v>
      </c>
      <c r="H176" t="s">
        <v>1241</v>
      </c>
      <c r="I176">
        <f>'Marks Term 1'!I176</f>
        <v>94</v>
      </c>
      <c r="J176">
        <f>'Marks Term 2'!I176</f>
        <v>70</v>
      </c>
      <c r="K176">
        <f>'Marks Term 3'!I176</f>
        <v>92</v>
      </c>
      <c r="L176">
        <f>'Marks Term 4'!I176</f>
        <v>89</v>
      </c>
      <c r="N176" s="13">
        <f t="shared" si="8"/>
        <v>86.25</v>
      </c>
      <c r="O176" s="7" t="str">
        <f>Calc!B176</f>
        <v>A</v>
      </c>
      <c r="P176" s="7">
        <f>IFERROR(VLOOKUP(A176,'Absence Report'!$A$4:$B$29,2,0),0)</f>
        <v>0</v>
      </c>
      <c r="Q176" s="17">
        <v>13910</v>
      </c>
    </row>
    <row r="177" spans="1:17" x14ac:dyDescent="0.25">
      <c r="A177" s="4" t="s">
        <v>1181</v>
      </c>
      <c r="B177" t="s">
        <v>554</v>
      </c>
      <c r="C177" t="s">
        <v>553</v>
      </c>
      <c r="D177" t="str">
        <f t="shared" si="9"/>
        <v>Shannan Ko</v>
      </c>
      <c r="E177" t="str">
        <f t="shared" si="10"/>
        <v>sko@newcollege.com</v>
      </c>
      <c r="F177" t="str">
        <f t="shared" si="11"/>
        <v>2015</v>
      </c>
      <c r="G177" t="s">
        <v>1229</v>
      </c>
      <c r="H177" t="s">
        <v>1240</v>
      </c>
      <c r="I177">
        <f>'Marks Term 1'!I177</f>
        <v>88</v>
      </c>
      <c r="J177">
        <f>'Marks Term 2'!I177</f>
        <v>100</v>
      </c>
      <c r="K177">
        <f>'Marks Term 3'!I177</f>
        <v>100</v>
      </c>
      <c r="L177">
        <f>'Marks Term 4'!I177</f>
        <v>90</v>
      </c>
      <c r="N177" s="13">
        <f t="shared" si="8"/>
        <v>94.5</v>
      </c>
      <c r="O177" s="7" t="str">
        <f>Calc!B177</f>
        <v>A</v>
      </c>
      <c r="P177" s="7">
        <f>IFERROR(VLOOKUP(A177,'Absence Report'!$A$4:$B$29,2,0),0)</f>
        <v>0</v>
      </c>
      <c r="Q177" s="17">
        <v>4476</v>
      </c>
    </row>
    <row r="178" spans="1:17" x14ac:dyDescent="0.25">
      <c r="A178" s="4" t="s">
        <v>1040</v>
      </c>
      <c r="B178" t="s">
        <v>704</v>
      </c>
      <c r="C178" t="s">
        <v>553</v>
      </c>
      <c r="D178" t="str">
        <f t="shared" si="9"/>
        <v>Yu-Hsuan Ko</v>
      </c>
      <c r="E178" t="str">
        <f t="shared" si="10"/>
        <v>yko@newcollege.com</v>
      </c>
      <c r="F178" t="str">
        <f t="shared" si="11"/>
        <v>2016</v>
      </c>
      <c r="G178" t="s">
        <v>1229</v>
      </c>
      <c r="H178" t="s">
        <v>1240</v>
      </c>
      <c r="I178">
        <f>'Marks Term 1'!I178</f>
        <v>79</v>
      </c>
      <c r="J178">
        <f>'Marks Term 2'!I178</f>
        <v>96</v>
      </c>
      <c r="K178">
        <f>'Marks Term 3'!I178</f>
        <v>92</v>
      </c>
      <c r="L178">
        <f>'Marks Term 4'!I178</f>
        <v>96</v>
      </c>
      <c r="N178" s="13">
        <f t="shared" si="8"/>
        <v>90.75</v>
      </c>
      <c r="O178" s="7" t="str">
        <f>Calc!B178</f>
        <v>A</v>
      </c>
      <c r="P178" s="7">
        <f>IFERROR(VLOOKUP(A178,'Absence Report'!$A$4:$B$29,2,0),0)</f>
        <v>0</v>
      </c>
      <c r="Q178" s="17">
        <v>15303</v>
      </c>
    </row>
    <row r="179" spans="1:17" x14ac:dyDescent="0.25">
      <c r="A179" s="4" t="s">
        <v>1190</v>
      </c>
      <c r="B179" t="s">
        <v>587</v>
      </c>
      <c r="C179" t="s">
        <v>586</v>
      </c>
      <c r="D179" t="str">
        <f t="shared" si="9"/>
        <v>SIXIN Kouch</v>
      </c>
      <c r="E179" t="str">
        <f t="shared" si="10"/>
        <v>skouch@newcollege.com</v>
      </c>
      <c r="F179" t="str">
        <f t="shared" si="11"/>
        <v>2015</v>
      </c>
      <c r="G179" t="s">
        <v>1227</v>
      </c>
      <c r="H179" t="s">
        <v>1239</v>
      </c>
      <c r="I179">
        <f>'Marks Term 1'!I179</f>
        <v>90</v>
      </c>
      <c r="J179">
        <f>'Marks Term 2'!I179</f>
        <v>97</v>
      </c>
      <c r="K179">
        <f>'Marks Term 3'!I179</f>
        <v>87</v>
      </c>
      <c r="L179">
        <f>'Marks Term 4'!I179</f>
        <v>91</v>
      </c>
      <c r="N179" s="13">
        <f t="shared" si="8"/>
        <v>91.25</v>
      </c>
      <c r="O179" s="7" t="str">
        <f>Calc!B179</f>
        <v>A</v>
      </c>
      <c r="P179" s="7">
        <f>IFERROR(VLOOKUP(A179,'Absence Report'!$A$4:$B$29,2,0),0)</f>
        <v>0</v>
      </c>
      <c r="Q179" s="17">
        <v>14299</v>
      </c>
    </row>
    <row r="180" spans="1:17" x14ac:dyDescent="0.25">
      <c r="A180" s="4" t="s">
        <v>817</v>
      </c>
      <c r="B180" t="s">
        <v>181</v>
      </c>
      <c r="C180" t="s">
        <v>178</v>
      </c>
      <c r="D180" t="str">
        <f t="shared" si="9"/>
        <v>Ekaterina Kozar</v>
      </c>
      <c r="E180" t="str">
        <f t="shared" si="10"/>
        <v>ekozar@newcollege.com</v>
      </c>
      <c r="F180" t="str">
        <f t="shared" si="11"/>
        <v>2017</v>
      </c>
      <c r="G180" t="s">
        <v>1227</v>
      </c>
      <c r="H180" t="s">
        <v>1240</v>
      </c>
      <c r="I180">
        <f>'Marks Term 1'!I180</f>
        <v>62</v>
      </c>
      <c r="J180">
        <f>'Marks Term 2'!I180</f>
        <v>49</v>
      </c>
      <c r="K180">
        <f>'Marks Term 3'!I180</f>
        <v>68</v>
      </c>
      <c r="L180">
        <f>'Marks Term 4'!I180</f>
        <v>62</v>
      </c>
      <c r="N180" s="13">
        <f t="shared" si="8"/>
        <v>60.25</v>
      </c>
      <c r="O180" s="7" t="str">
        <f>Calc!B180</f>
        <v>D</v>
      </c>
      <c r="P180" s="7">
        <f>IFERROR(VLOOKUP(A180,'Absence Report'!$A$4:$B$29,2,0),0)</f>
        <v>0</v>
      </c>
      <c r="Q180" s="17">
        <v>92</v>
      </c>
    </row>
    <row r="181" spans="1:17" x14ac:dyDescent="0.25">
      <c r="A181" s="4" t="s">
        <v>1126</v>
      </c>
      <c r="B181" t="s">
        <v>267</v>
      </c>
      <c r="C181" t="s">
        <v>266</v>
      </c>
      <c r="D181" t="str">
        <f t="shared" si="9"/>
        <v>Jayke Krieg</v>
      </c>
      <c r="E181" t="str">
        <f t="shared" si="10"/>
        <v>jkrieg@newcollege.com</v>
      </c>
      <c r="F181" t="str">
        <f t="shared" si="11"/>
        <v>2015</v>
      </c>
      <c r="G181" t="s">
        <v>1228</v>
      </c>
      <c r="H181" t="s">
        <v>1239</v>
      </c>
      <c r="I181">
        <f>'Marks Term 1'!I181</f>
        <v>95</v>
      </c>
      <c r="J181">
        <f>'Marks Term 2'!I181</f>
        <v>97</v>
      </c>
      <c r="K181">
        <f>'Marks Term 3'!I181</f>
        <v>92</v>
      </c>
      <c r="L181">
        <f>'Marks Term 4'!I181</f>
        <v>88</v>
      </c>
      <c r="N181" s="13">
        <f t="shared" si="8"/>
        <v>93</v>
      </c>
      <c r="O181" s="7" t="str">
        <f>Calc!B181</f>
        <v>A</v>
      </c>
      <c r="P181" s="7">
        <f>IFERROR(VLOOKUP(A181,'Absence Report'!$A$4:$B$29,2,0),0)</f>
        <v>0</v>
      </c>
      <c r="Q181" s="17">
        <v>4107</v>
      </c>
    </row>
    <row r="182" spans="1:17" x14ac:dyDescent="0.25">
      <c r="A182" s="4" t="s">
        <v>1191</v>
      </c>
      <c r="B182" t="s">
        <v>590</v>
      </c>
      <c r="C182" t="s">
        <v>361</v>
      </c>
      <c r="D182" t="str">
        <f t="shared" si="9"/>
        <v>Sovandara Lai</v>
      </c>
      <c r="E182" t="str">
        <f t="shared" si="10"/>
        <v>slai@newcollege.com</v>
      </c>
      <c r="F182" t="str">
        <f t="shared" si="11"/>
        <v>2015</v>
      </c>
      <c r="G182" t="s">
        <v>1227</v>
      </c>
      <c r="H182" t="s">
        <v>1239</v>
      </c>
      <c r="I182">
        <f>'Marks Term 1'!I182</f>
        <v>36</v>
      </c>
      <c r="J182">
        <f>'Marks Term 2'!I182</f>
        <v>16</v>
      </c>
      <c r="K182">
        <f>'Marks Term 3'!I182</f>
        <v>32</v>
      </c>
      <c r="L182">
        <f>'Marks Term 4'!I182</f>
        <v>24</v>
      </c>
      <c r="N182" s="13">
        <f t="shared" si="8"/>
        <v>27</v>
      </c>
      <c r="O182" s="7" t="str">
        <f>Calc!B182</f>
        <v>Fail</v>
      </c>
      <c r="P182" s="7">
        <f>IFERROR(VLOOKUP(A182,'Absence Report'!$A$4:$B$29,2,0),0)</f>
        <v>0</v>
      </c>
      <c r="Q182" s="17">
        <v>954</v>
      </c>
    </row>
    <row r="183" spans="1:17" x14ac:dyDescent="0.25">
      <c r="A183" s="4" t="s">
        <v>820</v>
      </c>
      <c r="B183" t="s">
        <v>187</v>
      </c>
      <c r="C183" t="s">
        <v>184</v>
      </c>
      <c r="D183" t="str">
        <f t="shared" si="9"/>
        <v>Elizabeth Lajin</v>
      </c>
      <c r="E183" t="str">
        <f t="shared" si="10"/>
        <v>elajin@newcollege.com</v>
      </c>
      <c r="F183" t="str">
        <f t="shared" si="11"/>
        <v>2017</v>
      </c>
      <c r="G183" t="s">
        <v>1226</v>
      </c>
      <c r="H183" t="s">
        <v>1241</v>
      </c>
      <c r="I183">
        <f>'Marks Term 1'!I183</f>
        <v>35</v>
      </c>
      <c r="J183">
        <f>'Marks Term 2'!I183</f>
        <v>20</v>
      </c>
      <c r="K183">
        <f>'Marks Term 3'!I183</f>
        <v>37</v>
      </c>
      <c r="L183">
        <f>'Marks Term 4'!I183</f>
        <v>27</v>
      </c>
      <c r="N183" s="13">
        <f t="shared" si="8"/>
        <v>29.75</v>
      </c>
      <c r="O183" s="7" t="str">
        <f>Calc!B183</f>
        <v>Fail</v>
      </c>
      <c r="P183" s="7">
        <f>IFERROR(VLOOKUP(A183,'Absence Report'!$A$4:$B$29,2,0),0)</f>
        <v>10</v>
      </c>
      <c r="Q183" s="17">
        <v>1754</v>
      </c>
    </row>
    <row r="184" spans="1:17" x14ac:dyDescent="0.25">
      <c r="A184" s="4" t="s">
        <v>863</v>
      </c>
      <c r="B184" t="s">
        <v>304</v>
      </c>
      <c r="C184" t="s">
        <v>302</v>
      </c>
      <c r="D184" t="str">
        <f t="shared" si="9"/>
        <v>Jinhe LAN</v>
      </c>
      <c r="E184" t="str">
        <f t="shared" si="10"/>
        <v>jlan@newcollege.com</v>
      </c>
      <c r="F184" t="str">
        <f t="shared" si="11"/>
        <v>2017</v>
      </c>
      <c r="G184" t="s">
        <v>1229</v>
      </c>
      <c r="H184" t="s">
        <v>1239</v>
      </c>
      <c r="I184">
        <f>'Marks Term 1'!I184</f>
        <v>54</v>
      </c>
      <c r="J184">
        <f>'Marks Term 2'!I184</f>
        <v>37</v>
      </c>
      <c r="K184">
        <f>'Marks Term 3'!I184</f>
        <v>63</v>
      </c>
      <c r="L184">
        <f>'Marks Term 4'!I184</f>
        <v>70</v>
      </c>
      <c r="N184" s="13">
        <f t="shared" si="8"/>
        <v>56</v>
      </c>
      <c r="O184" s="7" t="str">
        <f>Calc!B184</f>
        <v>D</v>
      </c>
      <c r="P184" s="7">
        <f>IFERROR(VLOOKUP(A184,'Absence Report'!$A$4:$B$29,2,0),0)</f>
        <v>0</v>
      </c>
      <c r="Q184" s="17">
        <v>4989</v>
      </c>
    </row>
    <row r="185" spans="1:17" x14ac:dyDescent="0.25">
      <c r="A185" s="4" t="s">
        <v>803</v>
      </c>
      <c r="B185" t="s">
        <v>143</v>
      </c>
      <c r="C185" t="s">
        <v>141</v>
      </c>
      <c r="D185" t="str">
        <f t="shared" si="9"/>
        <v>DANIEL Lasala</v>
      </c>
      <c r="E185" t="str">
        <f t="shared" si="10"/>
        <v>dlasala@newcollege.com</v>
      </c>
      <c r="F185" t="str">
        <f t="shared" si="11"/>
        <v>2016</v>
      </c>
      <c r="G185" t="s">
        <v>1229</v>
      </c>
      <c r="H185" t="s">
        <v>1240</v>
      </c>
      <c r="I185">
        <f>'Marks Term 1'!I185</f>
        <v>42</v>
      </c>
      <c r="J185">
        <f>'Marks Term 2'!I185</f>
        <v>53</v>
      </c>
      <c r="K185">
        <f>'Marks Term 3'!I185</f>
        <v>27</v>
      </c>
      <c r="L185">
        <f>'Marks Term 4'!I185</f>
        <v>36</v>
      </c>
      <c r="N185" s="13">
        <f t="shared" si="8"/>
        <v>39.5</v>
      </c>
      <c r="O185" s="7" t="str">
        <f>Calc!B185</f>
        <v>F</v>
      </c>
      <c r="P185" s="7">
        <f>IFERROR(VLOOKUP(A185,'Absence Report'!$A$4:$B$29,2,0),0)</f>
        <v>0</v>
      </c>
      <c r="Q185" s="17">
        <v>2624</v>
      </c>
    </row>
    <row r="186" spans="1:17" x14ac:dyDescent="0.25">
      <c r="A186" s="4" t="s">
        <v>1155</v>
      </c>
      <c r="B186" t="s">
        <v>400</v>
      </c>
      <c r="C186" t="s">
        <v>399</v>
      </c>
      <c r="D186" t="str">
        <f t="shared" si="9"/>
        <v>Madeline Laugesen</v>
      </c>
      <c r="E186" t="str">
        <f t="shared" si="10"/>
        <v>mlaugesen@newcollege.com</v>
      </c>
      <c r="F186" t="str">
        <f t="shared" si="11"/>
        <v>2015</v>
      </c>
      <c r="G186" t="s">
        <v>1228</v>
      </c>
      <c r="H186" t="s">
        <v>1239</v>
      </c>
      <c r="I186">
        <f>'Marks Term 1'!I186</f>
        <v>82</v>
      </c>
      <c r="J186">
        <f>'Marks Term 2'!I186</f>
        <v>78</v>
      </c>
      <c r="K186">
        <f>'Marks Term 3'!I186</f>
        <v>96</v>
      </c>
      <c r="L186">
        <f>'Marks Term 4'!I186</f>
        <v>97</v>
      </c>
      <c r="N186" s="13">
        <f t="shared" si="8"/>
        <v>88.25</v>
      </c>
      <c r="O186" s="7" t="str">
        <f>Calc!B186</f>
        <v>A</v>
      </c>
      <c r="P186" s="7">
        <f>IFERROR(VLOOKUP(A186,'Absence Report'!$A$4:$B$29,2,0),0)</f>
        <v>0</v>
      </c>
      <c r="Q186" s="17">
        <v>10029</v>
      </c>
    </row>
    <row r="187" spans="1:17" x14ac:dyDescent="0.25">
      <c r="A187" s="4" t="s">
        <v>775</v>
      </c>
      <c r="B187" t="s">
        <v>45</v>
      </c>
      <c r="C187" t="s">
        <v>42</v>
      </c>
      <c r="D187" t="str">
        <f t="shared" si="9"/>
        <v>Anna Le</v>
      </c>
      <c r="E187" t="str">
        <f t="shared" si="10"/>
        <v>ale@newcollege.com</v>
      </c>
      <c r="F187" t="str">
        <f t="shared" si="11"/>
        <v>2016</v>
      </c>
      <c r="G187" t="s">
        <v>1228</v>
      </c>
      <c r="H187" t="s">
        <v>1239</v>
      </c>
      <c r="I187">
        <f>'Marks Term 1'!I187</f>
        <v>21</v>
      </c>
      <c r="J187">
        <f>'Marks Term 2'!I187</f>
        <v>2</v>
      </c>
      <c r="K187">
        <f>'Marks Term 3'!I187</f>
        <v>32</v>
      </c>
      <c r="L187">
        <f>'Marks Term 4'!I187</f>
        <v>24</v>
      </c>
      <c r="N187" s="13">
        <f t="shared" si="8"/>
        <v>19.75</v>
      </c>
      <c r="O187" s="7" t="str">
        <f>Calc!B187</f>
        <v>Fail</v>
      </c>
      <c r="P187" s="7">
        <f>IFERROR(VLOOKUP(A187,'Absence Report'!$A$4:$B$29,2,0),0)</f>
        <v>0</v>
      </c>
      <c r="Q187" s="17">
        <v>3828</v>
      </c>
    </row>
    <row r="188" spans="1:17" x14ac:dyDescent="0.25">
      <c r="A188" s="4" t="s">
        <v>822</v>
      </c>
      <c r="B188" t="s">
        <v>191</v>
      </c>
      <c r="C188" t="s">
        <v>188</v>
      </c>
      <c r="D188" t="str">
        <f t="shared" si="9"/>
        <v>Emma Lee</v>
      </c>
      <c r="E188" t="str">
        <f t="shared" si="10"/>
        <v>elee@newcollege.com</v>
      </c>
      <c r="F188" t="str">
        <f t="shared" si="11"/>
        <v>2016</v>
      </c>
      <c r="G188" t="s">
        <v>1226</v>
      </c>
      <c r="H188" t="s">
        <v>1241</v>
      </c>
      <c r="I188">
        <f>'Marks Term 1'!I188</f>
        <v>95</v>
      </c>
      <c r="J188">
        <f>'Marks Term 2'!I188</f>
        <v>83</v>
      </c>
      <c r="K188">
        <f>'Marks Term 3'!I188</f>
        <v>97</v>
      </c>
      <c r="L188">
        <f>'Marks Term 4'!I188</f>
        <v>85</v>
      </c>
      <c r="N188" s="13">
        <f t="shared" si="8"/>
        <v>90</v>
      </c>
      <c r="O188" s="7" t="str">
        <f>Calc!B188</f>
        <v>A</v>
      </c>
      <c r="P188" s="7">
        <f>IFERROR(VLOOKUP(A188,'Absence Report'!$A$4:$B$29,2,0),0)</f>
        <v>0</v>
      </c>
      <c r="Q188" s="17">
        <v>2512</v>
      </c>
    </row>
    <row r="189" spans="1:17" x14ac:dyDescent="0.25">
      <c r="A189" s="4" t="s">
        <v>838</v>
      </c>
      <c r="B189" t="s">
        <v>236</v>
      </c>
      <c r="C189" t="s">
        <v>188</v>
      </c>
      <c r="D189" t="str">
        <f t="shared" si="9"/>
        <v>hinKwan Lee</v>
      </c>
      <c r="E189" t="str">
        <f t="shared" si="10"/>
        <v>hlee@newcollege.com</v>
      </c>
      <c r="F189" t="str">
        <f t="shared" si="11"/>
        <v>2017</v>
      </c>
      <c r="G189" t="s">
        <v>1228</v>
      </c>
      <c r="H189" t="s">
        <v>1239</v>
      </c>
      <c r="I189">
        <f>'Marks Term 1'!I189</f>
        <v>84</v>
      </c>
      <c r="J189">
        <f>'Marks Term 2'!I189</f>
        <v>24</v>
      </c>
      <c r="K189">
        <f>'Marks Term 3'!I189</f>
        <v>40</v>
      </c>
      <c r="L189">
        <f>'Marks Term 4'!I189</f>
        <v>14</v>
      </c>
      <c r="N189" s="13">
        <f t="shared" si="8"/>
        <v>40.5</v>
      </c>
      <c r="O189" s="7" t="str">
        <f>Calc!B189</f>
        <v>F</v>
      </c>
      <c r="P189" s="7">
        <f>IFERROR(VLOOKUP(A189,'Absence Report'!$A$4:$B$29,2,0),0)</f>
        <v>0</v>
      </c>
      <c r="Q189" s="17">
        <v>11161</v>
      </c>
    </row>
    <row r="190" spans="1:17" x14ac:dyDescent="0.25">
      <c r="A190" s="4" t="s">
        <v>849</v>
      </c>
      <c r="B190" t="s">
        <v>265</v>
      </c>
      <c r="C190" t="s">
        <v>188</v>
      </c>
      <c r="D190" t="str">
        <f t="shared" si="9"/>
        <v>Jayden Lee</v>
      </c>
      <c r="E190" t="str">
        <f t="shared" si="10"/>
        <v>jlee@newcollege.com</v>
      </c>
      <c r="F190" t="str">
        <f t="shared" si="11"/>
        <v>2017</v>
      </c>
      <c r="G190" t="s">
        <v>1228</v>
      </c>
      <c r="H190" t="s">
        <v>1240</v>
      </c>
      <c r="I190">
        <f>'Marks Term 1'!I190</f>
        <v>37</v>
      </c>
      <c r="J190">
        <f>'Marks Term 2'!I190</f>
        <v>80</v>
      </c>
      <c r="K190">
        <f>'Marks Term 3'!I190</f>
        <v>87</v>
      </c>
      <c r="L190">
        <f>'Marks Term 4'!I190</f>
        <v>79</v>
      </c>
      <c r="N190" s="13">
        <f t="shared" si="8"/>
        <v>70.75</v>
      </c>
      <c r="O190" s="7" t="str">
        <f>Calc!B190</f>
        <v>C</v>
      </c>
      <c r="P190" s="7">
        <f>IFERROR(VLOOKUP(A190,'Absence Report'!$A$4:$B$29,2,0),0)</f>
        <v>0</v>
      </c>
      <c r="Q190" s="17">
        <v>12732</v>
      </c>
    </row>
    <row r="191" spans="1:17" x14ac:dyDescent="0.25">
      <c r="A191" s="4" t="s">
        <v>868</v>
      </c>
      <c r="B191" t="s">
        <v>317</v>
      </c>
      <c r="C191" t="s">
        <v>316</v>
      </c>
      <c r="D191" t="str">
        <f t="shared" si="9"/>
        <v>Jordan lee</v>
      </c>
      <c r="E191" t="str">
        <f t="shared" si="10"/>
        <v>jlee@newcollege.com</v>
      </c>
      <c r="F191" t="str">
        <f t="shared" si="11"/>
        <v>2016</v>
      </c>
      <c r="G191" t="s">
        <v>1226</v>
      </c>
      <c r="H191" t="s">
        <v>1240</v>
      </c>
      <c r="I191">
        <f>'Marks Term 1'!I191</f>
        <v>26</v>
      </c>
      <c r="J191">
        <f>'Marks Term 2'!I191</f>
        <v>20</v>
      </c>
      <c r="K191">
        <f>'Marks Term 3'!I191</f>
        <v>35</v>
      </c>
      <c r="L191">
        <f>'Marks Term 4'!I191</f>
        <v>14</v>
      </c>
      <c r="N191" s="13">
        <f t="shared" si="8"/>
        <v>23.75</v>
      </c>
      <c r="O191" s="7" t="str">
        <f>Calc!B191</f>
        <v>Fail</v>
      </c>
      <c r="P191" s="7">
        <f>IFERROR(VLOOKUP(A191,'Absence Report'!$A$4:$B$29,2,0),0)</f>
        <v>0</v>
      </c>
      <c r="Q191" s="17">
        <v>10825</v>
      </c>
    </row>
    <row r="192" spans="1:17" x14ac:dyDescent="0.25">
      <c r="A192" s="4" t="s">
        <v>832</v>
      </c>
      <c r="B192" t="s">
        <v>221</v>
      </c>
      <c r="C192" t="s">
        <v>217</v>
      </c>
      <c r="D192" t="str">
        <f t="shared" si="9"/>
        <v>Haocong LI</v>
      </c>
      <c r="E192" t="str">
        <f t="shared" si="10"/>
        <v>hli@newcollege.com</v>
      </c>
      <c r="F192" t="str">
        <f t="shared" si="11"/>
        <v>2016</v>
      </c>
      <c r="G192" t="s">
        <v>1229</v>
      </c>
      <c r="H192" t="s">
        <v>1239</v>
      </c>
      <c r="I192">
        <f>'Marks Term 1'!I192</f>
        <v>98</v>
      </c>
      <c r="J192">
        <f>'Marks Term 2'!I192</f>
        <v>85</v>
      </c>
      <c r="K192">
        <f>'Marks Term 3'!I192</f>
        <v>57</v>
      </c>
      <c r="L192">
        <f>'Marks Term 4'!I192</f>
        <v>51</v>
      </c>
      <c r="N192" s="13">
        <f t="shared" si="8"/>
        <v>72.75</v>
      </c>
      <c r="O192" s="7" t="str">
        <f>Calc!B192</f>
        <v>C</v>
      </c>
      <c r="P192" s="7">
        <f>IFERROR(VLOOKUP(A192,'Absence Report'!$A$4:$B$29,2,0),0)</f>
        <v>0</v>
      </c>
      <c r="Q192" s="17">
        <v>468</v>
      </c>
    </row>
    <row r="193" spans="1:17" x14ac:dyDescent="0.25">
      <c r="A193" s="4" t="s">
        <v>852</v>
      </c>
      <c r="B193" t="s">
        <v>274</v>
      </c>
      <c r="C193" t="s">
        <v>108</v>
      </c>
      <c r="D193" t="str">
        <f t="shared" si="9"/>
        <v>JESSICA Li</v>
      </c>
      <c r="E193" t="str">
        <f t="shared" si="10"/>
        <v>jli@newcollege.com</v>
      </c>
      <c r="F193" t="str">
        <f t="shared" si="11"/>
        <v>2016</v>
      </c>
      <c r="G193" t="s">
        <v>1229</v>
      </c>
      <c r="H193" t="s">
        <v>1239</v>
      </c>
      <c r="I193">
        <f>'Marks Term 1'!I193</f>
        <v>81</v>
      </c>
      <c r="J193">
        <f>'Marks Term 2'!I193</f>
        <v>56</v>
      </c>
      <c r="K193">
        <f>'Marks Term 3'!I193</f>
        <v>71</v>
      </c>
      <c r="L193">
        <f>'Marks Term 4'!I193</f>
        <v>45</v>
      </c>
      <c r="N193" s="13">
        <f t="shared" si="8"/>
        <v>63.25</v>
      </c>
      <c r="O193" s="7" t="str">
        <f>Calc!B193</f>
        <v>D</v>
      </c>
      <c r="P193" s="7">
        <f>IFERROR(VLOOKUP(A193,'Absence Report'!$A$4:$B$29,2,0),0)</f>
        <v>0</v>
      </c>
      <c r="Q193" s="17">
        <v>13237</v>
      </c>
    </row>
    <row r="194" spans="1:17" x14ac:dyDescent="0.25">
      <c r="A194" s="4" t="s">
        <v>1128</v>
      </c>
      <c r="B194" t="s">
        <v>281</v>
      </c>
      <c r="C194" t="s">
        <v>217</v>
      </c>
      <c r="D194" t="str">
        <f t="shared" si="9"/>
        <v>Jiamao LI</v>
      </c>
      <c r="E194" t="str">
        <f t="shared" si="10"/>
        <v>jli@newcollege.com</v>
      </c>
      <c r="F194" t="str">
        <f t="shared" si="11"/>
        <v>2015</v>
      </c>
      <c r="G194" t="s">
        <v>1228</v>
      </c>
      <c r="H194" t="s">
        <v>1241</v>
      </c>
      <c r="I194">
        <f>'Marks Term 1'!I194</f>
        <v>79</v>
      </c>
      <c r="J194">
        <f>'Marks Term 2'!I194</f>
        <v>56</v>
      </c>
      <c r="K194">
        <f>'Marks Term 3'!I194</f>
        <v>44</v>
      </c>
      <c r="L194">
        <f>'Marks Term 4'!I194</f>
        <v>93</v>
      </c>
      <c r="N194" s="13">
        <f t="shared" si="8"/>
        <v>68</v>
      </c>
      <c r="O194" s="7" t="str">
        <f>Calc!B194</f>
        <v>C</v>
      </c>
      <c r="P194" s="7">
        <f>IFERROR(VLOOKUP(A194,'Absence Report'!$A$4:$B$29,2,0),0)</f>
        <v>0</v>
      </c>
      <c r="Q194" s="17">
        <v>14807</v>
      </c>
    </row>
    <row r="195" spans="1:17" x14ac:dyDescent="0.25">
      <c r="A195" s="4" t="s">
        <v>878</v>
      </c>
      <c r="B195" t="s">
        <v>345</v>
      </c>
      <c r="C195" t="s">
        <v>108</v>
      </c>
      <c r="D195" t="str">
        <f t="shared" si="9"/>
        <v>Kendall Li</v>
      </c>
      <c r="E195" t="str">
        <f t="shared" si="10"/>
        <v>kli@newcollege.com</v>
      </c>
      <c r="F195" t="str">
        <f t="shared" si="11"/>
        <v>2016</v>
      </c>
      <c r="G195" t="s">
        <v>1228</v>
      </c>
      <c r="H195" t="s">
        <v>1241</v>
      </c>
      <c r="I195">
        <f>'Marks Term 1'!I195</f>
        <v>68</v>
      </c>
      <c r="J195">
        <f>'Marks Term 2'!I195</f>
        <v>94</v>
      </c>
      <c r="K195">
        <f>'Marks Term 3'!I195</f>
        <v>98</v>
      </c>
      <c r="L195">
        <f>'Marks Term 4'!I195</f>
        <v>97</v>
      </c>
      <c r="N195" s="13">
        <f t="shared" si="8"/>
        <v>89.25</v>
      </c>
      <c r="O195" s="7" t="str">
        <f>Calc!B195</f>
        <v>A</v>
      </c>
      <c r="P195" s="7">
        <f>IFERROR(VLOOKUP(A195,'Absence Report'!$A$4:$B$29,2,0),0)</f>
        <v>0</v>
      </c>
      <c r="Q195" s="17">
        <v>14873</v>
      </c>
    </row>
    <row r="196" spans="1:17" x14ac:dyDescent="0.25">
      <c r="A196" s="4" t="s">
        <v>887</v>
      </c>
      <c r="B196" t="s">
        <v>365</v>
      </c>
      <c r="C196" t="s">
        <v>108</v>
      </c>
      <c r="D196" t="str">
        <f t="shared" si="9"/>
        <v>Laura Li</v>
      </c>
      <c r="E196" t="str">
        <f t="shared" si="10"/>
        <v>lli@newcollege.com</v>
      </c>
      <c r="F196" t="str">
        <f t="shared" si="11"/>
        <v>2017</v>
      </c>
      <c r="G196" t="s">
        <v>1228</v>
      </c>
      <c r="H196" t="s">
        <v>1240</v>
      </c>
      <c r="I196">
        <f>'Marks Term 1'!I196</f>
        <v>60</v>
      </c>
      <c r="J196">
        <f>'Marks Term 2'!I196</f>
        <v>73</v>
      </c>
      <c r="K196">
        <f>'Marks Term 3'!I196</f>
        <v>71</v>
      </c>
      <c r="L196">
        <f>'Marks Term 4'!I196</f>
        <v>57</v>
      </c>
      <c r="N196" s="13">
        <f t="shared" ref="N196:N259" si="12">AVERAGE(I196:L196)</f>
        <v>65.25</v>
      </c>
      <c r="O196" s="7" t="str">
        <f>Calc!B196</f>
        <v>C</v>
      </c>
      <c r="P196" s="7">
        <f>IFERROR(VLOOKUP(A196,'Absence Report'!$A$4:$B$29,2,0),0)</f>
        <v>0</v>
      </c>
      <c r="Q196" s="17">
        <v>10904</v>
      </c>
    </row>
    <row r="197" spans="1:17" x14ac:dyDescent="0.25">
      <c r="A197" s="4" t="s">
        <v>982</v>
      </c>
      <c r="B197" t="s">
        <v>247</v>
      </c>
      <c r="C197" t="s">
        <v>217</v>
      </c>
      <c r="D197" t="str">
        <f t="shared" ref="D197:D260" si="13">_xlfn.CONCAT(B197, " ", C197)</f>
        <v>So LI</v>
      </c>
      <c r="E197" t="str">
        <f t="shared" ref="E197:E260" si="14">LOWER(_xlfn.CONCAT(LEFT(B197,1), C197,"@newcollege.com"))</f>
        <v>sli@newcollege.com</v>
      </c>
      <c r="F197" t="str">
        <f t="shared" ref="F197:F260" si="15">_xlfn.CONCAT(20,RIGHT(A197,2))</f>
        <v>2017</v>
      </c>
      <c r="G197" t="s">
        <v>1228</v>
      </c>
      <c r="H197" t="s">
        <v>1239</v>
      </c>
      <c r="I197">
        <f>'Marks Term 1'!I197</f>
        <v>59</v>
      </c>
      <c r="J197">
        <f>'Marks Term 2'!I197</f>
        <v>51</v>
      </c>
      <c r="K197">
        <f>'Marks Term 3'!I197</f>
        <v>56</v>
      </c>
      <c r="L197">
        <f>'Marks Term 4'!I197</f>
        <v>66</v>
      </c>
      <c r="N197" s="13">
        <f t="shared" si="12"/>
        <v>58</v>
      </c>
      <c r="O197" s="7" t="str">
        <f>Calc!B197</f>
        <v>D</v>
      </c>
      <c r="P197" s="7">
        <f>IFERROR(VLOOKUP(A197,'Absence Report'!$A$4:$B$29,2,0),0)</f>
        <v>7</v>
      </c>
      <c r="Q197" s="17">
        <v>2515</v>
      </c>
    </row>
    <row r="198" spans="1:17" x14ac:dyDescent="0.25">
      <c r="A198" s="4" t="s">
        <v>1016</v>
      </c>
      <c r="B198" t="s">
        <v>663</v>
      </c>
      <c r="C198" t="s">
        <v>108</v>
      </c>
      <c r="D198" t="str">
        <f t="shared" si="13"/>
        <v>Xiaoyi Li</v>
      </c>
      <c r="E198" t="str">
        <f t="shared" si="14"/>
        <v>xli@newcollege.com</v>
      </c>
      <c r="F198" t="str">
        <f t="shared" si="15"/>
        <v>2016</v>
      </c>
      <c r="G198" t="s">
        <v>1227</v>
      </c>
      <c r="H198" t="s">
        <v>1239</v>
      </c>
      <c r="I198">
        <f>'Marks Term 1'!I198</f>
        <v>56</v>
      </c>
      <c r="J198">
        <f>'Marks Term 2'!I198</f>
        <v>88</v>
      </c>
      <c r="K198">
        <f>'Marks Term 3'!I198</f>
        <v>96</v>
      </c>
      <c r="L198">
        <f>'Marks Term 4'!I198</f>
        <v>76</v>
      </c>
      <c r="N198" s="13">
        <f t="shared" si="12"/>
        <v>79</v>
      </c>
      <c r="O198" s="7" t="str">
        <f>Calc!B198</f>
        <v>B</v>
      </c>
      <c r="P198" s="7">
        <f>IFERROR(VLOOKUP(A198,'Absence Report'!$A$4:$B$29,2,0),0)</f>
        <v>0</v>
      </c>
      <c r="Q198" s="17">
        <v>12501</v>
      </c>
    </row>
    <row r="199" spans="1:17" x14ac:dyDescent="0.25">
      <c r="A199" s="4" t="s">
        <v>1025</v>
      </c>
      <c r="B199" t="s">
        <v>678</v>
      </c>
      <c r="C199" t="s">
        <v>108</v>
      </c>
      <c r="D199" t="str">
        <f t="shared" si="13"/>
        <v>Yadong Li</v>
      </c>
      <c r="E199" t="str">
        <f t="shared" si="14"/>
        <v>yli@newcollege.com</v>
      </c>
      <c r="F199" t="str">
        <f t="shared" si="15"/>
        <v>2016</v>
      </c>
      <c r="G199" t="s">
        <v>1228</v>
      </c>
      <c r="H199" t="s">
        <v>1239</v>
      </c>
      <c r="I199">
        <f>'Marks Term 1'!I199</f>
        <v>56</v>
      </c>
      <c r="J199">
        <f>'Marks Term 2'!I199</f>
        <v>67</v>
      </c>
      <c r="K199">
        <f>'Marks Term 3'!I199</f>
        <v>51</v>
      </c>
      <c r="L199">
        <f>'Marks Term 4'!I199</f>
        <v>45</v>
      </c>
      <c r="N199" s="13">
        <f t="shared" si="12"/>
        <v>54.75</v>
      </c>
      <c r="O199" s="7" t="str">
        <f>Calc!B199</f>
        <v>E</v>
      </c>
      <c r="P199" s="7">
        <f>IFERROR(VLOOKUP(A199,'Absence Report'!$A$4:$B$29,2,0),0)</f>
        <v>0</v>
      </c>
      <c r="Q199" s="17">
        <v>365</v>
      </c>
    </row>
    <row r="200" spans="1:17" x14ac:dyDescent="0.25">
      <c r="A200" s="4" t="s">
        <v>1035</v>
      </c>
      <c r="B200" t="s">
        <v>695</v>
      </c>
      <c r="C200" t="s">
        <v>108</v>
      </c>
      <c r="D200" t="str">
        <f t="shared" si="13"/>
        <v>Yuanshuang Li</v>
      </c>
      <c r="E200" t="str">
        <f t="shared" si="14"/>
        <v>yli@newcollege.com</v>
      </c>
      <c r="F200" t="str">
        <f t="shared" si="15"/>
        <v>2016</v>
      </c>
      <c r="G200" t="s">
        <v>1227</v>
      </c>
      <c r="H200" t="s">
        <v>1240</v>
      </c>
      <c r="I200">
        <f>'Marks Term 1'!I200</f>
        <v>48</v>
      </c>
      <c r="J200">
        <f>'Marks Term 2'!I200</f>
        <v>30</v>
      </c>
      <c r="K200">
        <f>'Marks Term 3'!I200</f>
        <v>35</v>
      </c>
      <c r="L200">
        <f>'Marks Term 4'!I200</f>
        <v>55</v>
      </c>
      <c r="N200" s="13">
        <f t="shared" si="12"/>
        <v>42</v>
      </c>
      <c r="O200" s="7" t="str">
        <f>Calc!B200</f>
        <v>F</v>
      </c>
      <c r="P200" s="7">
        <f>IFERROR(VLOOKUP(A200,'Absence Report'!$A$4:$B$29,2,0),0)</f>
        <v>0</v>
      </c>
      <c r="Q200" s="17">
        <v>6547</v>
      </c>
    </row>
    <row r="201" spans="1:17" x14ac:dyDescent="0.25">
      <c r="A201" s="4" t="s">
        <v>1215</v>
      </c>
      <c r="B201" t="s">
        <v>713</v>
      </c>
      <c r="C201" t="s">
        <v>217</v>
      </c>
      <c r="D201" t="str">
        <f t="shared" si="13"/>
        <v>YUQING LI</v>
      </c>
      <c r="E201" t="str">
        <f t="shared" si="14"/>
        <v>yli@newcollege.com</v>
      </c>
      <c r="F201" t="str">
        <f t="shared" si="15"/>
        <v>2015</v>
      </c>
      <c r="G201" t="s">
        <v>1226</v>
      </c>
      <c r="H201" t="s">
        <v>1241</v>
      </c>
      <c r="I201">
        <f>'Marks Term 1'!I201</f>
        <v>31</v>
      </c>
      <c r="J201">
        <f>'Marks Term 2'!I201</f>
        <v>27</v>
      </c>
      <c r="K201">
        <f>'Marks Term 3'!I201</f>
        <v>56</v>
      </c>
      <c r="L201">
        <f>'Marks Term 4'!I201</f>
        <v>58</v>
      </c>
      <c r="N201" s="13">
        <f t="shared" si="12"/>
        <v>43</v>
      </c>
      <c r="O201" s="7" t="str">
        <f>Calc!B201</f>
        <v>F</v>
      </c>
      <c r="P201" s="7">
        <f>IFERROR(VLOOKUP(A201,'Absence Report'!$A$4:$B$29,2,0),0)</f>
        <v>0</v>
      </c>
      <c r="Q201" s="17">
        <v>9057</v>
      </c>
    </row>
    <row r="202" spans="1:17" x14ac:dyDescent="0.25">
      <c r="A202" s="4" t="s">
        <v>799</v>
      </c>
      <c r="B202" t="s">
        <v>126</v>
      </c>
      <c r="C202" t="s">
        <v>125</v>
      </c>
      <c r="D202" t="str">
        <f t="shared" si="13"/>
        <v>Cindy Liang</v>
      </c>
      <c r="E202" t="str">
        <f t="shared" si="14"/>
        <v>cliang@newcollege.com</v>
      </c>
      <c r="F202" t="str">
        <f t="shared" si="15"/>
        <v>2017</v>
      </c>
      <c r="G202" t="s">
        <v>1227</v>
      </c>
      <c r="H202" t="s">
        <v>1241</v>
      </c>
      <c r="I202">
        <f>'Marks Term 1'!I202</f>
        <v>95</v>
      </c>
      <c r="J202">
        <f>'Marks Term 2'!I202</f>
        <v>88</v>
      </c>
      <c r="K202">
        <f>'Marks Term 3'!I202</f>
        <v>86</v>
      </c>
      <c r="L202">
        <f>'Marks Term 4'!I202</f>
        <v>94</v>
      </c>
      <c r="N202" s="13">
        <f t="shared" si="12"/>
        <v>90.75</v>
      </c>
      <c r="O202" s="7" t="str">
        <f>Calc!B202</f>
        <v>A</v>
      </c>
      <c r="P202" s="7">
        <f>IFERROR(VLOOKUP(A202,'Absence Report'!$A$4:$B$29,2,0),0)</f>
        <v>0</v>
      </c>
      <c r="Q202" s="17">
        <v>11650</v>
      </c>
    </row>
    <row r="203" spans="1:17" x14ac:dyDescent="0.25">
      <c r="A203" s="4" t="s">
        <v>1186</v>
      </c>
      <c r="B203" t="s">
        <v>571</v>
      </c>
      <c r="C203" t="s">
        <v>570</v>
      </c>
      <c r="D203" t="str">
        <f t="shared" si="13"/>
        <v>shiqian LIANG</v>
      </c>
      <c r="E203" t="str">
        <f t="shared" si="14"/>
        <v>sliang@newcollege.com</v>
      </c>
      <c r="F203" t="str">
        <f t="shared" si="15"/>
        <v>2015</v>
      </c>
      <c r="G203" t="s">
        <v>1228</v>
      </c>
      <c r="H203" t="s">
        <v>1239</v>
      </c>
      <c r="I203">
        <f>'Marks Term 1'!I203</f>
        <v>80</v>
      </c>
      <c r="J203">
        <f>'Marks Term 2'!I203</f>
        <v>72</v>
      </c>
      <c r="K203">
        <f>'Marks Term 3'!I203</f>
        <v>81</v>
      </c>
      <c r="L203">
        <f>'Marks Term 4'!I203</f>
        <v>49</v>
      </c>
      <c r="N203" s="13">
        <f t="shared" si="12"/>
        <v>70.5</v>
      </c>
      <c r="O203" s="7" t="str">
        <f>Calc!B203</f>
        <v>C</v>
      </c>
      <c r="P203" s="7">
        <f>IFERROR(VLOOKUP(A203,'Absence Report'!$A$4:$B$29,2,0),0)</f>
        <v>0</v>
      </c>
      <c r="Q203" s="17">
        <v>6681</v>
      </c>
    </row>
    <row r="204" spans="1:17" x14ac:dyDescent="0.25">
      <c r="A204" s="4" t="s">
        <v>1010</v>
      </c>
      <c r="B204" t="s">
        <v>649</v>
      </c>
      <c r="C204" t="s">
        <v>125</v>
      </c>
      <c r="D204" t="str">
        <f t="shared" si="13"/>
        <v>Wenyang Liang</v>
      </c>
      <c r="E204" t="str">
        <f t="shared" si="14"/>
        <v>wliang@newcollege.com</v>
      </c>
      <c r="F204" t="str">
        <f t="shared" si="15"/>
        <v>2017</v>
      </c>
      <c r="G204" t="s">
        <v>1226</v>
      </c>
      <c r="H204" t="s">
        <v>1240</v>
      </c>
      <c r="I204">
        <f>'Marks Term 1'!I204</f>
        <v>78</v>
      </c>
      <c r="J204">
        <f>'Marks Term 2'!I204</f>
        <v>85</v>
      </c>
      <c r="K204">
        <f>'Marks Term 3'!I204</f>
        <v>65</v>
      </c>
      <c r="L204">
        <f>'Marks Term 4'!I204</f>
        <v>90</v>
      </c>
      <c r="N204" s="13">
        <f t="shared" si="12"/>
        <v>79.5</v>
      </c>
      <c r="O204" s="7" t="str">
        <f>Calc!B204</f>
        <v>B</v>
      </c>
      <c r="P204" s="7">
        <f>IFERROR(VLOOKUP(A204,'Absence Report'!$A$4:$B$29,2,0),0)</f>
        <v>0</v>
      </c>
      <c r="Q204" s="17">
        <v>2739</v>
      </c>
    </row>
    <row r="205" spans="1:17" x14ac:dyDescent="0.25">
      <c r="A205" s="4" t="s">
        <v>1213</v>
      </c>
      <c r="B205" t="s">
        <v>711</v>
      </c>
      <c r="C205" t="s">
        <v>125</v>
      </c>
      <c r="D205" t="str">
        <f t="shared" si="13"/>
        <v>Yunyi Liang</v>
      </c>
      <c r="E205" t="str">
        <f t="shared" si="14"/>
        <v>yliang@newcollege.com</v>
      </c>
      <c r="F205" t="str">
        <f t="shared" si="15"/>
        <v>2015</v>
      </c>
      <c r="G205" t="s">
        <v>1226</v>
      </c>
      <c r="H205" t="s">
        <v>1240</v>
      </c>
      <c r="I205">
        <f>'Marks Term 1'!I205</f>
        <v>63</v>
      </c>
      <c r="J205">
        <f>'Marks Term 2'!I205</f>
        <v>67</v>
      </c>
      <c r="K205">
        <f>'Marks Term 3'!I205</f>
        <v>97</v>
      </c>
      <c r="L205">
        <f>'Marks Term 4'!I205</f>
        <v>91</v>
      </c>
      <c r="N205" s="13">
        <f t="shared" si="12"/>
        <v>79.5</v>
      </c>
      <c r="O205" s="7" t="str">
        <f>Calc!B205</f>
        <v>B</v>
      </c>
      <c r="P205" s="7">
        <f>IFERROR(VLOOKUP(A205,'Absence Report'!$A$4:$B$29,2,0),0)</f>
        <v>0</v>
      </c>
      <c r="Q205" s="17">
        <v>13598</v>
      </c>
    </row>
    <row r="206" spans="1:17" x14ac:dyDescent="0.25">
      <c r="A206" s="4" t="s">
        <v>950</v>
      </c>
      <c r="B206" t="s">
        <v>504</v>
      </c>
      <c r="C206" t="s">
        <v>503</v>
      </c>
      <c r="D206" t="str">
        <f t="shared" si="13"/>
        <v>Queqi LIAO</v>
      </c>
      <c r="E206" t="str">
        <f t="shared" si="14"/>
        <v>qliao@newcollege.com</v>
      </c>
      <c r="F206" t="str">
        <f t="shared" si="15"/>
        <v>2016</v>
      </c>
      <c r="G206" t="s">
        <v>1226</v>
      </c>
      <c r="H206" t="s">
        <v>1239</v>
      </c>
      <c r="I206">
        <f>'Marks Term 1'!I206</f>
        <v>34</v>
      </c>
      <c r="J206">
        <f>'Marks Term 2'!I206</f>
        <v>27</v>
      </c>
      <c r="K206">
        <f>'Marks Term 3'!I206</f>
        <v>45</v>
      </c>
      <c r="L206">
        <f>'Marks Term 4'!I206</f>
        <v>2</v>
      </c>
      <c r="N206" s="13">
        <f t="shared" si="12"/>
        <v>27</v>
      </c>
      <c r="O206" s="7" t="str">
        <f>Calc!B206</f>
        <v>Fail</v>
      </c>
      <c r="P206" s="7">
        <f>IFERROR(VLOOKUP(A206,'Absence Report'!$A$4:$B$29,2,0),0)</f>
        <v>0</v>
      </c>
      <c r="Q206" s="17">
        <v>9416</v>
      </c>
    </row>
    <row r="207" spans="1:17" x14ac:dyDescent="0.25">
      <c r="A207" s="4" t="s">
        <v>1194</v>
      </c>
      <c r="B207" t="s">
        <v>602</v>
      </c>
      <c r="C207" t="s">
        <v>601</v>
      </c>
      <c r="D207" t="str">
        <f t="shared" si="13"/>
        <v>TAO Liddicoat</v>
      </c>
      <c r="E207" t="str">
        <f t="shared" si="14"/>
        <v>tliddicoat@newcollege.com</v>
      </c>
      <c r="F207" t="str">
        <f t="shared" si="15"/>
        <v>2015</v>
      </c>
      <c r="G207" t="s">
        <v>1228</v>
      </c>
      <c r="H207" t="s">
        <v>1240</v>
      </c>
      <c r="I207">
        <f>'Marks Term 1'!I207</f>
        <v>78</v>
      </c>
      <c r="J207">
        <f>'Marks Term 2'!I207</f>
        <v>61</v>
      </c>
      <c r="K207">
        <f>'Marks Term 3'!I207</f>
        <v>87</v>
      </c>
      <c r="L207">
        <f>'Marks Term 4'!I207</f>
        <v>82</v>
      </c>
      <c r="N207" s="13">
        <f t="shared" si="12"/>
        <v>77</v>
      </c>
      <c r="O207" s="7" t="str">
        <f>Calc!B207</f>
        <v>B</v>
      </c>
      <c r="P207" s="7">
        <f>IFERROR(VLOOKUP(A207,'Absence Report'!$A$4:$B$29,2,0),0)</f>
        <v>12</v>
      </c>
      <c r="Q207" s="17">
        <v>12661</v>
      </c>
    </row>
    <row r="208" spans="1:17" x14ac:dyDescent="0.25">
      <c r="A208" s="4" t="s">
        <v>986</v>
      </c>
      <c r="B208" t="s">
        <v>595</v>
      </c>
      <c r="C208" t="s">
        <v>594</v>
      </c>
      <c r="D208" t="str">
        <f t="shared" si="13"/>
        <v>Stuart Liesure</v>
      </c>
      <c r="E208" t="str">
        <f t="shared" si="14"/>
        <v>sliesure@newcollege.com</v>
      </c>
      <c r="F208" t="str">
        <f t="shared" si="15"/>
        <v>2016</v>
      </c>
      <c r="G208" t="s">
        <v>1226</v>
      </c>
      <c r="H208" t="s">
        <v>1240</v>
      </c>
      <c r="I208">
        <f>'Marks Term 1'!I208</f>
        <v>94</v>
      </c>
      <c r="J208">
        <f>'Marks Term 2'!I208</f>
        <v>90</v>
      </c>
      <c r="K208">
        <f>'Marks Term 3'!I208</f>
        <v>81</v>
      </c>
      <c r="L208">
        <f>'Marks Term 4'!I208</f>
        <v>78</v>
      </c>
      <c r="N208" s="13">
        <f t="shared" si="12"/>
        <v>85.75</v>
      </c>
      <c r="O208" s="7" t="str">
        <f>Calc!B208</f>
        <v>A</v>
      </c>
      <c r="P208" s="7">
        <f>IFERROR(VLOOKUP(A208,'Absence Report'!$A$4:$B$29,2,0),0)</f>
        <v>0</v>
      </c>
      <c r="Q208" s="17">
        <v>12956</v>
      </c>
    </row>
    <row r="209" spans="1:17" x14ac:dyDescent="0.25">
      <c r="A209" s="4" t="s">
        <v>1116</v>
      </c>
      <c r="B209" t="s">
        <v>228</v>
      </c>
      <c r="C209" t="s">
        <v>225</v>
      </c>
      <c r="D209" t="str">
        <f t="shared" si="13"/>
        <v>Haya Lin</v>
      </c>
      <c r="E209" t="str">
        <f t="shared" si="14"/>
        <v>hlin@newcollege.com</v>
      </c>
      <c r="F209" t="str">
        <f t="shared" si="15"/>
        <v>2015</v>
      </c>
      <c r="G209" t="s">
        <v>1227</v>
      </c>
      <c r="H209" t="s">
        <v>1239</v>
      </c>
      <c r="I209">
        <f>'Marks Term 1'!I209</f>
        <v>48</v>
      </c>
      <c r="J209">
        <f>'Marks Term 2'!I209</f>
        <v>78</v>
      </c>
      <c r="K209">
        <f>'Marks Term 3'!I209</f>
        <v>72</v>
      </c>
      <c r="L209">
        <f>'Marks Term 4'!I209</f>
        <v>47</v>
      </c>
      <c r="N209" s="13">
        <f t="shared" si="12"/>
        <v>61.25</v>
      </c>
      <c r="O209" s="7" t="str">
        <f>Calc!B209</f>
        <v>D</v>
      </c>
      <c r="P209" s="7">
        <f>IFERROR(VLOOKUP(A209,'Absence Report'!$A$4:$B$29,2,0),0)</f>
        <v>0</v>
      </c>
      <c r="Q209" s="17">
        <v>4312</v>
      </c>
    </row>
    <row r="210" spans="1:17" x14ac:dyDescent="0.25">
      <c r="A210" s="4" t="s">
        <v>1209</v>
      </c>
      <c r="B210" t="s">
        <v>381</v>
      </c>
      <c r="C210" t="s">
        <v>682</v>
      </c>
      <c r="D210" t="str">
        <f t="shared" si="13"/>
        <v>YANG LINGTONG</v>
      </c>
      <c r="E210" t="str">
        <f t="shared" si="14"/>
        <v>ylingtong@newcollege.com</v>
      </c>
      <c r="F210" t="str">
        <f t="shared" si="15"/>
        <v>2015</v>
      </c>
      <c r="G210" t="s">
        <v>1228</v>
      </c>
      <c r="H210" t="s">
        <v>1239</v>
      </c>
      <c r="I210">
        <f>'Marks Term 1'!I210</f>
        <v>37</v>
      </c>
      <c r="J210">
        <f>'Marks Term 2'!I210</f>
        <v>61</v>
      </c>
      <c r="K210">
        <f>'Marks Term 3'!I210</f>
        <v>38</v>
      </c>
      <c r="L210">
        <f>'Marks Term 4'!I210</f>
        <v>43</v>
      </c>
      <c r="N210" s="13">
        <f t="shared" si="12"/>
        <v>44.75</v>
      </c>
      <c r="O210" s="7" t="str">
        <f>Calc!B210</f>
        <v>F</v>
      </c>
      <c r="P210" s="7">
        <f>IFERROR(VLOOKUP(A210,'Absence Report'!$A$4:$B$29,2,0),0)</f>
        <v>0</v>
      </c>
      <c r="Q210" s="17">
        <v>6685</v>
      </c>
    </row>
    <row r="211" spans="1:17" x14ac:dyDescent="0.25">
      <c r="A211" s="4" t="s">
        <v>873</v>
      </c>
      <c r="B211" t="s">
        <v>332</v>
      </c>
      <c r="C211" t="s">
        <v>331</v>
      </c>
      <c r="D211" t="str">
        <f t="shared" si="13"/>
        <v>Justin LIU</v>
      </c>
      <c r="E211" t="str">
        <f t="shared" si="14"/>
        <v>jliu@newcollege.com</v>
      </c>
      <c r="F211" t="str">
        <f t="shared" si="15"/>
        <v>2017</v>
      </c>
      <c r="G211" t="s">
        <v>1228</v>
      </c>
      <c r="H211" t="s">
        <v>1241</v>
      </c>
      <c r="I211">
        <f>'Marks Term 1'!I211</f>
        <v>97</v>
      </c>
      <c r="J211">
        <f>'Marks Term 2'!I211</f>
        <v>74</v>
      </c>
      <c r="K211">
        <f>'Marks Term 3'!I211</f>
        <v>92</v>
      </c>
      <c r="L211">
        <f>'Marks Term 4'!I211</f>
        <v>63</v>
      </c>
      <c r="N211" s="13">
        <f t="shared" si="12"/>
        <v>81.5</v>
      </c>
      <c r="O211" s="7" t="str">
        <f>Calc!B211</f>
        <v>B</v>
      </c>
      <c r="P211" s="7">
        <f>IFERROR(VLOOKUP(A211,'Absence Report'!$A$4:$B$29,2,0),0)</f>
        <v>0</v>
      </c>
      <c r="Q211" s="17">
        <v>1044</v>
      </c>
    </row>
    <row r="212" spans="1:17" x14ac:dyDescent="0.25">
      <c r="A212" s="4" t="s">
        <v>882</v>
      </c>
      <c r="B212" t="s">
        <v>354</v>
      </c>
      <c r="C212" t="s">
        <v>351</v>
      </c>
      <c r="D212" t="str">
        <f t="shared" si="13"/>
        <v>Kha liu</v>
      </c>
      <c r="E212" t="str">
        <f t="shared" si="14"/>
        <v>kliu@newcollege.com</v>
      </c>
      <c r="F212" t="str">
        <f t="shared" si="15"/>
        <v>2017</v>
      </c>
      <c r="G212" t="s">
        <v>1227</v>
      </c>
      <c r="H212" t="s">
        <v>1239</v>
      </c>
      <c r="I212">
        <f>'Marks Term 1'!I212</f>
        <v>89</v>
      </c>
      <c r="J212">
        <f>'Marks Term 2'!I212</f>
        <v>50</v>
      </c>
      <c r="K212">
        <f>'Marks Term 3'!I212</f>
        <v>79</v>
      </c>
      <c r="L212">
        <f>'Marks Term 4'!I212</f>
        <v>59</v>
      </c>
      <c r="N212" s="13">
        <f t="shared" si="12"/>
        <v>69.25</v>
      </c>
      <c r="O212" s="7" t="str">
        <f>Calc!B212</f>
        <v>C</v>
      </c>
      <c r="P212" s="7">
        <f>IFERROR(VLOOKUP(A212,'Absence Report'!$A$4:$B$29,2,0),0)</f>
        <v>0</v>
      </c>
      <c r="Q212" s="17">
        <v>7773</v>
      </c>
    </row>
    <row r="213" spans="1:17" x14ac:dyDescent="0.25">
      <c r="A213" s="4" t="s">
        <v>922</v>
      </c>
      <c r="B213" t="s">
        <v>435</v>
      </c>
      <c r="C213" t="s">
        <v>434</v>
      </c>
      <c r="D213" t="str">
        <f t="shared" si="13"/>
        <v>Mingyu Liu</v>
      </c>
      <c r="E213" t="str">
        <f t="shared" si="14"/>
        <v>mliu@newcollege.com</v>
      </c>
      <c r="F213" t="str">
        <f t="shared" si="15"/>
        <v>2016</v>
      </c>
      <c r="G213" t="s">
        <v>1227</v>
      </c>
      <c r="H213" t="s">
        <v>1239</v>
      </c>
      <c r="I213">
        <f>'Marks Term 1'!I213</f>
        <v>85</v>
      </c>
      <c r="J213">
        <f>'Marks Term 2'!I213</f>
        <v>93</v>
      </c>
      <c r="K213">
        <f>'Marks Term 3'!I213</f>
        <v>84</v>
      </c>
      <c r="L213">
        <f>'Marks Term 4'!I213</f>
        <v>89</v>
      </c>
      <c r="N213" s="13">
        <f t="shared" si="12"/>
        <v>87.75</v>
      </c>
      <c r="O213" s="7" t="str">
        <f>Calc!B213</f>
        <v>A</v>
      </c>
      <c r="P213" s="7">
        <f>IFERROR(VLOOKUP(A213,'Absence Report'!$A$4:$B$29,2,0),0)</f>
        <v>0</v>
      </c>
      <c r="Q213" s="17">
        <v>2574</v>
      </c>
    </row>
    <row r="214" spans="1:17" x14ac:dyDescent="0.25">
      <c r="A214" s="4" t="s">
        <v>1022</v>
      </c>
      <c r="B214" t="s">
        <v>672</v>
      </c>
      <c r="C214" t="s">
        <v>434</v>
      </c>
      <c r="D214" t="str">
        <f t="shared" si="13"/>
        <v>Xuanqi Liu</v>
      </c>
      <c r="E214" t="str">
        <f t="shared" si="14"/>
        <v>xliu@newcollege.com</v>
      </c>
      <c r="F214" t="str">
        <f t="shared" si="15"/>
        <v>2017</v>
      </c>
      <c r="G214" t="s">
        <v>1226</v>
      </c>
      <c r="H214" t="s">
        <v>1239</v>
      </c>
      <c r="I214">
        <f>'Marks Term 1'!I214</f>
        <v>84</v>
      </c>
      <c r="J214">
        <f>'Marks Term 2'!I214</f>
        <v>33</v>
      </c>
      <c r="K214">
        <f>'Marks Term 3'!I214</f>
        <v>38</v>
      </c>
      <c r="L214">
        <f>'Marks Term 4'!I214</f>
        <v>3</v>
      </c>
      <c r="N214" s="13">
        <f t="shared" si="12"/>
        <v>39.5</v>
      </c>
      <c r="O214" s="7" t="str">
        <f>Calc!B214</f>
        <v>F</v>
      </c>
      <c r="P214" s="7">
        <f>IFERROR(VLOOKUP(A214,'Absence Report'!$A$4:$B$29,2,0),0)</f>
        <v>0</v>
      </c>
      <c r="Q214" s="17">
        <v>11102</v>
      </c>
    </row>
    <row r="215" spans="1:17" x14ac:dyDescent="0.25">
      <c r="A215" s="4" t="s">
        <v>1042</v>
      </c>
      <c r="B215" t="s">
        <v>706</v>
      </c>
      <c r="C215" t="s">
        <v>434</v>
      </c>
      <c r="D215" t="str">
        <f t="shared" si="13"/>
        <v>Yujin Liu</v>
      </c>
      <c r="E215" t="str">
        <f t="shared" si="14"/>
        <v>yliu@newcollege.com</v>
      </c>
      <c r="F215" t="str">
        <f t="shared" si="15"/>
        <v>2017</v>
      </c>
      <c r="G215" t="s">
        <v>1226</v>
      </c>
      <c r="H215" t="s">
        <v>1239</v>
      </c>
      <c r="I215">
        <f>'Marks Term 1'!I215</f>
        <v>77</v>
      </c>
      <c r="J215">
        <f>'Marks Term 2'!I215</f>
        <v>81</v>
      </c>
      <c r="K215">
        <f>'Marks Term 3'!I215</f>
        <v>67</v>
      </c>
      <c r="L215">
        <f>'Marks Term 4'!I215</f>
        <v>82</v>
      </c>
      <c r="N215" s="13">
        <f t="shared" si="12"/>
        <v>76.75</v>
      </c>
      <c r="O215" s="7" t="str">
        <f>Calc!B215</f>
        <v>B</v>
      </c>
      <c r="P215" s="7">
        <f>IFERROR(VLOOKUP(A215,'Absence Report'!$A$4:$B$29,2,0),0)</f>
        <v>0</v>
      </c>
      <c r="Q215" s="17">
        <v>12198</v>
      </c>
    </row>
    <row r="216" spans="1:17" x14ac:dyDescent="0.25">
      <c r="A216" s="4" t="s">
        <v>1043</v>
      </c>
      <c r="B216" t="s">
        <v>707</v>
      </c>
      <c r="C216" t="s">
        <v>331</v>
      </c>
      <c r="D216" t="str">
        <f t="shared" si="13"/>
        <v>YULING LIU</v>
      </c>
      <c r="E216" t="str">
        <f t="shared" si="14"/>
        <v>yliu@newcollege.com</v>
      </c>
      <c r="F216" t="str">
        <f t="shared" si="15"/>
        <v>2016</v>
      </c>
      <c r="G216" t="s">
        <v>1228</v>
      </c>
      <c r="H216" t="s">
        <v>1239</v>
      </c>
      <c r="I216">
        <f>'Marks Term 1'!I216</f>
        <v>76</v>
      </c>
      <c r="J216">
        <f>'Marks Term 2'!I216</f>
        <v>97</v>
      </c>
      <c r="K216">
        <f>'Marks Term 3'!I216</f>
        <v>98</v>
      </c>
      <c r="L216">
        <f>'Marks Term 4'!I216</f>
        <v>90</v>
      </c>
      <c r="N216" s="13">
        <f t="shared" si="12"/>
        <v>90.25</v>
      </c>
      <c r="O216" s="7" t="str">
        <f>Calc!B216</f>
        <v>A</v>
      </c>
      <c r="P216" s="7">
        <f>IFERROR(VLOOKUP(A216,'Absence Report'!$A$4:$B$29,2,0),0)</f>
        <v>0</v>
      </c>
      <c r="Q216" s="17">
        <v>6904</v>
      </c>
    </row>
    <row r="217" spans="1:17" x14ac:dyDescent="0.25">
      <c r="A217" s="4" t="s">
        <v>1059</v>
      </c>
      <c r="B217" t="s">
        <v>742</v>
      </c>
      <c r="C217" t="s">
        <v>434</v>
      </c>
      <c r="D217" t="str">
        <f t="shared" si="13"/>
        <v>Zicheng Liu</v>
      </c>
      <c r="E217" t="str">
        <f t="shared" si="14"/>
        <v>zliu@newcollege.com</v>
      </c>
      <c r="F217" t="str">
        <f t="shared" si="15"/>
        <v>2017</v>
      </c>
      <c r="G217" t="s">
        <v>1228</v>
      </c>
      <c r="H217" t="s">
        <v>1240</v>
      </c>
      <c r="I217">
        <f>'Marks Term 1'!I217</f>
        <v>33</v>
      </c>
      <c r="J217">
        <f>'Marks Term 2'!I217</f>
        <v>88</v>
      </c>
      <c r="K217">
        <f>'Marks Term 3'!I217</f>
        <v>99</v>
      </c>
      <c r="L217">
        <f>'Marks Term 4'!I217</f>
        <v>72</v>
      </c>
      <c r="N217" s="13">
        <f t="shared" si="12"/>
        <v>73</v>
      </c>
      <c r="O217" s="7" t="str">
        <f>Calc!B217</f>
        <v>C</v>
      </c>
      <c r="P217" s="7">
        <f>IFERROR(VLOOKUP(A217,'Absence Report'!$A$4:$B$29,2,0),0)</f>
        <v>0</v>
      </c>
      <c r="Q217" s="17">
        <v>6173</v>
      </c>
    </row>
    <row r="218" spans="1:17" x14ac:dyDescent="0.25">
      <c r="A218" s="4" t="s">
        <v>1064</v>
      </c>
      <c r="B218" t="s">
        <v>752</v>
      </c>
      <c r="C218" t="s">
        <v>331</v>
      </c>
      <c r="D218" t="str">
        <f t="shared" si="13"/>
        <v>ZIWEI LIU</v>
      </c>
      <c r="E218" t="str">
        <f t="shared" si="14"/>
        <v>zliu@newcollege.com</v>
      </c>
      <c r="F218" t="str">
        <f t="shared" si="15"/>
        <v>2016</v>
      </c>
      <c r="G218" t="s">
        <v>1229</v>
      </c>
      <c r="H218" t="s">
        <v>1239</v>
      </c>
      <c r="I218">
        <f>'Marks Term 1'!I218</f>
        <v>23</v>
      </c>
      <c r="J218">
        <f>'Marks Term 2'!I218</f>
        <v>18</v>
      </c>
      <c r="K218">
        <f>'Marks Term 3'!I218</f>
        <v>33</v>
      </c>
      <c r="L218">
        <f>'Marks Term 4'!I218</f>
        <v>15</v>
      </c>
      <c r="N218" s="13">
        <f t="shared" si="12"/>
        <v>22.25</v>
      </c>
      <c r="O218" s="7" t="str">
        <f>Calc!B218</f>
        <v>Fail</v>
      </c>
      <c r="P218" s="7">
        <f>IFERROR(VLOOKUP(A218,'Absence Report'!$A$4:$B$29,2,0),0)</f>
        <v>0</v>
      </c>
      <c r="Q218" s="17">
        <v>13857</v>
      </c>
    </row>
    <row r="219" spans="1:17" x14ac:dyDescent="0.25">
      <c r="A219" s="4" t="s">
        <v>1087</v>
      </c>
      <c r="B219" t="s">
        <v>88</v>
      </c>
      <c r="C219" t="s">
        <v>86</v>
      </c>
      <c r="D219" t="str">
        <f t="shared" si="13"/>
        <v>Cara Lofstrom</v>
      </c>
      <c r="E219" t="str">
        <f t="shared" si="14"/>
        <v>clofstrom@newcollege.com</v>
      </c>
      <c r="F219" t="str">
        <f t="shared" si="15"/>
        <v>2015</v>
      </c>
      <c r="G219" t="s">
        <v>1228</v>
      </c>
      <c r="H219" t="s">
        <v>1241</v>
      </c>
      <c r="I219">
        <f>'Marks Term 1'!I219</f>
        <v>66</v>
      </c>
      <c r="J219">
        <f>'Marks Term 2'!I219</f>
        <v>56</v>
      </c>
      <c r="K219">
        <f>'Marks Term 3'!I219</f>
        <v>68</v>
      </c>
      <c r="L219">
        <f>'Marks Term 4'!I219</f>
        <v>92</v>
      </c>
      <c r="N219" s="13">
        <f t="shared" si="12"/>
        <v>70.5</v>
      </c>
      <c r="O219" s="7" t="str">
        <f>Calc!B219</f>
        <v>C</v>
      </c>
      <c r="P219" s="7">
        <f>IFERROR(VLOOKUP(A219,'Absence Report'!$A$4:$B$29,2,0),0)</f>
        <v>9</v>
      </c>
      <c r="Q219" s="17">
        <v>13883</v>
      </c>
    </row>
    <row r="220" spans="1:17" x14ac:dyDescent="0.25">
      <c r="A220" s="4" t="s">
        <v>844</v>
      </c>
      <c r="B220" t="s">
        <v>252</v>
      </c>
      <c r="C220" t="s">
        <v>249</v>
      </c>
      <c r="D220" t="str">
        <f t="shared" si="13"/>
        <v>James Lording</v>
      </c>
      <c r="E220" t="str">
        <f t="shared" si="14"/>
        <v>jlording@newcollege.com</v>
      </c>
      <c r="F220" t="str">
        <f t="shared" si="15"/>
        <v>2016</v>
      </c>
      <c r="G220" t="s">
        <v>1228</v>
      </c>
      <c r="H220" t="s">
        <v>1239</v>
      </c>
      <c r="I220">
        <f>'Marks Term 1'!I220</f>
        <v>20</v>
      </c>
      <c r="J220">
        <f>'Marks Term 2'!I220</f>
        <v>44</v>
      </c>
      <c r="K220">
        <f>'Marks Term 3'!I220</f>
        <v>20</v>
      </c>
      <c r="L220">
        <f>'Marks Term 4'!I220</f>
        <v>37</v>
      </c>
      <c r="N220" s="13">
        <f t="shared" si="12"/>
        <v>30.25</v>
      </c>
      <c r="O220" s="7" t="str">
        <f>Calc!B220</f>
        <v>Fail</v>
      </c>
      <c r="P220" s="7">
        <f>IFERROR(VLOOKUP(A220,'Absence Report'!$A$4:$B$29,2,0),0)</f>
        <v>0</v>
      </c>
      <c r="Q220" s="17">
        <v>4662</v>
      </c>
    </row>
    <row r="221" spans="1:17" x14ac:dyDescent="0.25">
      <c r="A221" s="4" t="s">
        <v>877</v>
      </c>
      <c r="B221" t="s">
        <v>343</v>
      </c>
      <c r="C221" t="s">
        <v>341</v>
      </c>
      <c r="D221" t="str">
        <f t="shared" si="13"/>
        <v>Keerthana Lu</v>
      </c>
      <c r="E221" t="str">
        <f t="shared" si="14"/>
        <v>klu@newcollege.com</v>
      </c>
      <c r="F221" t="str">
        <f t="shared" si="15"/>
        <v>2016</v>
      </c>
      <c r="G221" t="s">
        <v>1228</v>
      </c>
      <c r="H221" t="s">
        <v>1239</v>
      </c>
      <c r="I221">
        <f>'Marks Term 1'!I221</f>
        <v>82</v>
      </c>
      <c r="J221">
        <f>'Marks Term 2'!I221</f>
        <v>53</v>
      </c>
      <c r="K221">
        <f>'Marks Term 3'!I221</f>
        <v>41</v>
      </c>
      <c r="L221">
        <f>'Marks Term 4'!I221</f>
        <v>35</v>
      </c>
      <c r="N221" s="13">
        <f t="shared" si="12"/>
        <v>52.75</v>
      </c>
      <c r="O221" s="7" t="str">
        <f>Calc!B221</f>
        <v>E</v>
      </c>
      <c r="P221" s="7">
        <f>IFERROR(VLOOKUP(A221,'Absence Report'!$A$4:$B$29,2,0),0)</f>
        <v>0</v>
      </c>
      <c r="Q221" s="17">
        <v>9817</v>
      </c>
    </row>
    <row r="222" spans="1:17" x14ac:dyDescent="0.25">
      <c r="A222" s="4" t="s">
        <v>1007</v>
      </c>
      <c r="B222" t="s">
        <v>644</v>
      </c>
      <c r="C222" t="s">
        <v>341</v>
      </c>
      <c r="D222" t="str">
        <f t="shared" si="13"/>
        <v>Wanxin Lu</v>
      </c>
      <c r="E222" t="str">
        <f t="shared" si="14"/>
        <v>wlu@newcollege.com</v>
      </c>
      <c r="F222" t="str">
        <f t="shared" si="15"/>
        <v>2017</v>
      </c>
      <c r="G222" t="s">
        <v>1227</v>
      </c>
      <c r="H222" t="s">
        <v>1241</v>
      </c>
      <c r="I222">
        <f>'Marks Term 1'!I222</f>
        <v>34</v>
      </c>
      <c r="J222">
        <f>'Marks Term 2'!I222</f>
        <v>80</v>
      </c>
      <c r="K222">
        <f>'Marks Term 3'!I222</f>
        <v>94</v>
      </c>
      <c r="L222">
        <f>'Marks Term 4'!I222</f>
        <v>67</v>
      </c>
      <c r="N222" s="13">
        <f t="shared" si="12"/>
        <v>68.75</v>
      </c>
      <c r="O222" s="7" t="str">
        <f>Calc!B222</f>
        <v>C</v>
      </c>
      <c r="P222" s="7">
        <f>IFERROR(VLOOKUP(A222,'Absence Report'!$A$4:$B$29,2,0),0)</f>
        <v>0</v>
      </c>
      <c r="Q222" s="17">
        <v>15658</v>
      </c>
    </row>
    <row r="223" spans="1:17" x14ac:dyDescent="0.25">
      <c r="A223" s="4" t="s">
        <v>984</v>
      </c>
      <c r="B223" t="s">
        <v>592</v>
      </c>
      <c r="C223" t="s">
        <v>591</v>
      </c>
      <c r="D223" t="str">
        <f t="shared" si="13"/>
        <v>Stephanie Ly</v>
      </c>
      <c r="E223" t="str">
        <f t="shared" si="14"/>
        <v>sly@newcollege.com</v>
      </c>
      <c r="F223" t="str">
        <f t="shared" si="15"/>
        <v>2017</v>
      </c>
      <c r="G223" t="s">
        <v>1229</v>
      </c>
      <c r="H223" t="s">
        <v>1239</v>
      </c>
      <c r="I223">
        <f>'Marks Term 1'!I223</f>
        <v>31</v>
      </c>
      <c r="J223">
        <f>'Marks Term 2'!I223</f>
        <v>36</v>
      </c>
      <c r="K223">
        <f>'Marks Term 3'!I223</f>
        <v>23</v>
      </c>
      <c r="L223">
        <f>'Marks Term 4'!I223</f>
        <v>48</v>
      </c>
      <c r="N223" s="13">
        <f t="shared" si="12"/>
        <v>34.5</v>
      </c>
      <c r="O223" s="7" t="str">
        <f>Calc!B223</f>
        <v>Fail</v>
      </c>
      <c r="P223" s="7">
        <f>IFERROR(VLOOKUP(A223,'Absence Report'!$A$4:$B$29,2,0),0)</f>
        <v>0</v>
      </c>
      <c r="Q223" s="17">
        <v>3608</v>
      </c>
    </row>
    <row r="224" spans="1:17" x14ac:dyDescent="0.25">
      <c r="A224" s="4" t="s">
        <v>771</v>
      </c>
      <c r="B224" t="s">
        <v>32</v>
      </c>
      <c r="C224" t="s">
        <v>31</v>
      </c>
      <c r="D224" t="str">
        <f t="shared" si="13"/>
        <v>Andrew Lyndon</v>
      </c>
      <c r="E224" t="str">
        <f t="shared" si="14"/>
        <v>alyndon@newcollege.com</v>
      </c>
      <c r="F224" t="str">
        <f t="shared" si="15"/>
        <v>2017</v>
      </c>
      <c r="G224" t="s">
        <v>1226</v>
      </c>
      <c r="H224" t="s">
        <v>1241</v>
      </c>
      <c r="I224">
        <f>'Marks Term 1'!I224</f>
        <v>53</v>
      </c>
      <c r="J224">
        <f>'Marks Term 2'!I224</f>
        <v>49</v>
      </c>
      <c r="K224">
        <f>'Marks Term 3'!I224</f>
        <v>40</v>
      </c>
      <c r="L224">
        <f>'Marks Term 4'!I224</f>
        <v>48</v>
      </c>
      <c r="N224" s="13">
        <f t="shared" si="12"/>
        <v>47.5</v>
      </c>
      <c r="O224" s="7" t="str">
        <f>Calc!B224</f>
        <v>E</v>
      </c>
      <c r="P224" s="7">
        <f>IFERROR(VLOOKUP(A224,'Absence Report'!$A$4:$B$29,2,0),0)</f>
        <v>0</v>
      </c>
      <c r="Q224" s="17">
        <v>5529</v>
      </c>
    </row>
    <row r="225" spans="1:17" x14ac:dyDescent="0.25">
      <c r="A225" s="4" t="s">
        <v>1006</v>
      </c>
      <c r="B225" t="s">
        <v>642</v>
      </c>
      <c r="C225" t="s">
        <v>643</v>
      </c>
      <c r="D225" t="str">
        <f t="shared" si="13"/>
        <v>wangying ma</v>
      </c>
      <c r="E225" t="str">
        <f t="shared" si="14"/>
        <v>wma@newcollege.com</v>
      </c>
      <c r="F225" t="str">
        <f t="shared" si="15"/>
        <v>2016</v>
      </c>
      <c r="G225" t="s">
        <v>1226</v>
      </c>
      <c r="H225" t="s">
        <v>1241</v>
      </c>
      <c r="I225">
        <f>'Marks Term 1'!I225</f>
        <v>99</v>
      </c>
      <c r="J225">
        <f>'Marks Term 2'!I225</f>
        <v>56</v>
      </c>
      <c r="K225">
        <f>'Marks Term 3'!I225</f>
        <v>84</v>
      </c>
      <c r="L225">
        <f>'Marks Term 4'!I225</f>
        <v>36</v>
      </c>
      <c r="N225" s="13">
        <f t="shared" si="12"/>
        <v>68.75</v>
      </c>
      <c r="O225" s="7" t="str">
        <f>Calc!B225</f>
        <v>C</v>
      </c>
      <c r="P225" s="7">
        <f>IFERROR(VLOOKUP(A225,'Absence Report'!$A$4:$B$29,2,0),0)</f>
        <v>0</v>
      </c>
      <c r="Q225" s="17">
        <v>11568</v>
      </c>
    </row>
    <row r="226" spans="1:17" x14ac:dyDescent="0.25">
      <c r="A226" s="4" t="s">
        <v>1017</v>
      </c>
      <c r="B226" t="s">
        <v>664</v>
      </c>
      <c r="C226" t="s">
        <v>643</v>
      </c>
      <c r="D226" t="str">
        <f t="shared" si="13"/>
        <v>xiaoyu ma</v>
      </c>
      <c r="E226" t="str">
        <f t="shared" si="14"/>
        <v>xma@newcollege.com</v>
      </c>
      <c r="F226" t="str">
        <f t="shared" si="15"/>
        <v>2016</v>
      </c>
      <c r="G226" t="s">
        <v>1229</v>
      </c>
      <c r="H226" t="s">
        <v>1240</v>
      </c>
      <c r="I226">
        <f>'Marks Term 1'!I226</f>
        <v>61</v>
      </c>
      <c r="J226">
        <f>'Marks Term 2'!I226</f>
        <v>92</v>
      </c>
      <c r="K226">
        <f>'Marks Term 3'!I226</f>
        <v>97</v>
      </c>
      <c r="L226">
        <f>'Marks Term 4'!I226</f>
        <v>97</v>
      </c>
      <c r="N226" s="13">
        <f t="shared" si="12"/>
        <v>86.75</v>
      </c>
      <c r="O226" s="7" t="str">
        <f>Calc!B226</f>
        <v>A</v>
      </c>
      <c r="P226" s="7">
        <f>IFERROR(VLOOKUP(A226,'Absence Report'!$A$4:$B$29,2,0),0)</f>
        <v>0</v>
      </c>
      <c r="Q226" s="17">
        <v>2858</v>
      </c>
    </row>
    <row r="227" spans="1:17" x14ac:dyDescent="0.25">
      <c r="A227" s="4" t="s">
        <v>1123</v>
      </c>
      <c r="B227" t="s">
        <v>259</v>
      </c>
      <c r="C227" t="s">
        <v>256</v>
      </c>
      <c r="D227" t="str">
        <f t="shared" si="13"/>
        <v>Jared Mackay</v>
      </c>
      <c r="E227" t="str">
        <f t="shared" si="14"/>
        <v>jmackay@newcollege.com</v>
      </c>
      <c r="F227" t="str">
        <f t="shared" si="15"/>
        <v>2015</v>
      </c>
      <c r="G227" t="s">
        <v>1228</v>
      </c>
      <c r="H227" t="s">
        <v>1239</v>
      </c>
      <c r="I227">
        <f>'Marks Term 1'!I227</f>
        <v>43</v>
      </c>
      <c r="J227">
        <f>'Marks Term 2'!I227</f>
        <v>69</v>
      </c>
      <c r="K227">
        <f>'Marks Term 3'!I227</f>
        <v>42</v>
      </c>
      <c r="L227">
        <f>'Marks Term 4'!I227</f>
        <v>72</v>
      </c>
      <c r="N227" s="13">
        <f t="shared" si="12"/>
        <v>56.5</v>
      </c>
      <c r="O227" s="7" t="str">
        <f>Calc!B227</f>
        <v>D</v>
      </c>
      <c r="P227" s="7">
        <f>IFERROR(VLOOKUP(A227,'Absence Report'!$A$4:$B$29,2,0),0)</f>
        <v>0</v>
      </c>
      <c r="Q227" s="17">
        <v>3571</v>
      </c>
    </row>
    <row r="228" spans="1:17" x14ac:dyDescent="0.25">
      <c r="A228" s="4" t="s">
        <v>774</v>
      </c>
      <c r="B228" t="s">
        <v>43</v>
      </c>
      <c r="C228" t="s">
        <v>40</v>
      </c>
      <c r="D228" t="str">
        <f t="shared" si="13"/>
        <v>Ann MacRae</v>
      </c>
      <c r="E228" t="str">
        <f t="shared" si="14"/>
        <v>amacrae@newcollege.com</v>
      </c>
      <c r="F228" t="str">
        <f t="shared" si="15"/>
        <v>2017</v>
      </c>
      <c r="G228" t="s">
        <v>1228</v>
      </c>
      <c r="H228" t="s">
        <v>1239</v>
      </c>
      <c r="I228">
        <f>'Marks Term 1'!I228</f>
        <v>51</v>
      </c>
      <c r="J228">
        <f>'Marks Term 2'!I228</f>
        <v>38</v>
      </c>
      <c r="K228">
        <f>'Marks Term 3'!I228</f>
        <v>44</v>
      </c>
      <c r="L228">
        <f>'Marks Term 4'!I228</f>
        <v>39</v>
      </c>
      <c r="N228" s="13">
        <f t="shared" si="12"/>
        <v>43</v>
      </c>
      <c r="O228" s="7" t="str">
        <f>Calc!B228</f>
        <v>F</v>
      </c>
      <c r="P228" s="7">
        <f>IFERROR(VLOOKUP(A228,'Absence Report'!$A$4:$B$29,2,0),0)</f>
        <v>0</v>
      </c>
      <c r="Q228" s="17">
        <v>7961</v>
      </c>
    </row>
    <row r="229" spans="1:17" x14ac:dyDescent="0.25">
      <c r="A229" s="4" t="s">
        <v>1082</v>
      </c>
      <c r="B229" t="s">
        <v>65</v>
      </c>
      <c r="C229" t="s">
        <v>64</v>
      </c>
      <c r="D229" t="str">
        <f t="shared" si="13"/>
        <v>Benjamin Major-Mills</v>
      </c>
      <c r="E229" t="str">
        <f t="shared" si="14"/>
        <v>bmajor-mills@newcollege.com</v>
      </c>
      <c r="F229" t="str">
        <f t="shared" si="15"/>
        <v>2015</v>
      </c>
      <c r="G229" t="s">
        <v>1226</v>
      </c>
      <c r="H229" t="s">
        <v>1239</v>
      </c>
      <c r="I229">
        <f>'Marks Term 1'!I229</f>
        <v>95</v>
      </c>
      <c r="J229">
        <f>'Marks Term 2'!I229</f>
        <v>93</v>
      </c>
      <c r="K229">
        <f>'Marks Term 3'!I229</f>
        <v>85</v>
      </c>
      <c r="L229">
        <f>'Marks Term 4'!I229</f>
        <v>93</v>
      </c>
      <c r="N229" s="13">
        <f t="shared" si="12"/>
        <v>91.5</v>
      </c>
      <c r="O229" s="7" t="str">
        <f>Calc!B229</f>
        <v>A</v>
      </c>
      <c r="P229" s="7">
        <f>IFERROR(VLOOKUP(A229,'Absence Report'!$A$4:$B$29,2,0),0)</f>
        <v>0</v>
      </c>
      <c r="Q229" s="17">
        <v>9901</v>
      </c>
    </row>
    <row r="230" spans="1:17" x14ac:dyDescent="0.25">
      <c r="A230" s="4" t="s">
        <v>1051</v>
      </c>
      <c r="B230" t="s">
        <v>725</v>
      </c>
      <c r="C230" t="s">
        <v>726</v>
      </c>
      <c r="D230" t="str">
        <f t="shared" si="13"/>
        <v>zahab makhdoom</v>
      </c>
      <c r="E230" t="str">
        <f t="shared" si="14"/>
        <v>zmakhdoom@newcollege.com</v>
      </c>
      <c r="F230" t="str">
        <f t="shared" si="15"/>
        <v>2017</v>
      </c>
      <c r="G230" t="s">
        <v>1227</v>
      </c>
      <c r="H230" t="s">
        <v>1239</v>
      </c>
      <c r="I230">
        <f>'Marks Term 1'!I230</f>
        <v>81</v>
      </c>
      <c r="J230">
        <f>'Marks Term 2'!I230</f>
        <v>77</v>
      </c>
      <c r="K230">
        <f>'Marks Term 3'!I230</f>
        <v>63</v>
      </c>
      <c r="L230">
        <f>'Marks Term 4'!I230</f>
        <v>68</v>
      </c>
      <c r="N230" s="13">
        <f t="shared" si="12"/>
        <v>72.25</v>
      </c>
      <c r="O230" s="7" t="str">
        <f>Calc!B230</f>
        <v>C</v>
      </c>
      <c r="P230" s="7">
        <f>IFERROR(VLOOKUP(A230,'Absence Report'!$A$4:$B$29,2,0),0)</f>
        <v>0</v>
      </c>
      <c r="Q230" s="17">
        <v>2004</v>
      </c>
    </row>
    <row r="231" spans="1:17" x14ac:dyDescent="0.25">
      <c r="A231" s="4" t="s">
        <v>1197</v>
      </c>
      <c r="B231" t="s">
        <v>620</v>
      </c>
      <c r="C231" t="s">
        <v>621</v>
      </c>
      <c r="D231" t="str">
        <f t="shared" si="13"/>
        <v>Timothy Man</v>
      </c>
      <c r="E231" t="str">
        <f t="shared" si="14"/>
        <v>tman@newcollege.com</v>
      </c>
      <c r="F231" t="str">
        <f t="shared" si="15"/>
        <v>2015</v>
      </c>
      <c r="G231" t="s">
        <v>1226</v>
      </c>
      <c r="H231" t="s">
        <v>1240</v>
      </c>
      <c r="I231">
        <f>'Marks Term 1'!I231</f>
        <v>87</v>
      </c>
      <c r="J231">
        <f>'Marks Term 2'!I231</f>
        <v>94</v>
      </c>
      <c r="K231">
        <f>'Marks Term 3'!I231</f>
        <v>97</v>
      </c>
      <c r="L231">
        <f>'Marks Term 4'!I231</f>
        <v>92</v>
      </c>
      <c r="N231" s="13">
        <f t="shared" si="12"/>
        <v>92.5</v>
      </c>
      <c r="O231" s="7" t="str">
        <f>Calc!B231</f>
        <v>A</v>
      </c>
      <c r="P231" s="7">
        <f>IFERROR(VLOOKUP(A231,'Absence Report'!$A$4:$B$29,2,0),0)</f>
        <v>15</v>
      </c>
      <c r="Q231" s="17">
        <v>14069</v>
      </c>
    </row>
    <row r="232" spans="1:17" x14ac:dyDescent="0.25">
      <c r="A232" s="4" t="s">
        <v>861</v>
      </c>
      <c r="B232" t="s">
        <v>300</v>
      </c>
      <c r="C232" t="s">
        <v>299</v>
      </c>
      <c r="D232" t="str">
        <f t="shared" si="13"/>
        <v>Jing Manalo</v>
      </c>
      <c r="E232" t="str">
        <f t="shared" si="14"/>
        <v>jmanalo@newcollege.com</v>
      </c>
      <c r="F232" t="str">
        <f t="shared" si="15"/>
        <v>2016</v>
      </c>
      <c r="G232" t="s">
        <v>1227</v>
      </c>
      <c r="H232" t="s">
        <v>1239</v>
      </c>
      <c r="I232">
        <f>'Marks Term 1'!I232</f>
        <v>38</v>
      </c>
      <c r="J232">
        <f>'Marks Term 2'!I232</f>
        <v>38</v>
      </c>
      <c r="K232">
        <f>'Marks Term 3'!I232</f>
        <v>69</v>
      </c>
      <c r="L232">
        <f>'Marks Term 4'!I232</f>
        <v>36</v>
      </c>
      <c r="N232" s="13">
        <f t="shared" si="12"/>
        <v>45.25</v>
      </c>
      <c r="O232" s="7" t="str">
        <f>Calc!B232</f>
        <v>E</v>
      </c>
      <c r="P232" s="7">
        <f>IFERROR(VLOOKUP(A232,'Absence Report'!$A$4:$B$29,2,0),0)</f>
        <v>0</v>
      </c>
      <c r="Q232" s="17">
        <v>12153</v>
      </c>
    </row>
    <row r="233" spans="1:17" x14ac:dyDescent="0.25">
      <c r="A233" s="4" t="s">
        <v>845</v>
      </c>
      <c r="B233" t="s">
        <v>252</v>
      </c>
      <c r="C233" t="s">
        <v>251</v>
      </c>
      <c r="D233" t="str">
        <f t="shared" si="13"/>
        <v>James Manickam</v>
      </c>
      <c r="E233" t="str">
        <f t="shared" si="14"/>
        <v>jmanickam@newcollege.com</v>
      </c>
      <c r="F233" t="str">
        <f t="shared" si="15"/>
        <v>2016</v>
      </c>
      <c r="G233" t="s">
        <v>1228</v>
      </c>
      <c r="H233" t="s">
        <v>1241</v>
      </c>
      <c r="I233">
        <f>'Marks Term 1'!I233</f>
        <v>69</v>
      </c>
      <c r="J233">
        <f>'Marks Term 2'!I233</f>
        <v>68</v>
      </c>
      <c r="K233">
        <f>'Marks Term 3'!I233</f>
        <v>83</v>
      </c>
      <c r="L233">
        <f>'Marks Term 4'!I233</f>
        <v>49</v>
      </c>
      <c r="N233" s="13">
        <f t="shared" si="12"/>
        <v>67.25</v>
      </c>
      <c r="O233" s="7" t="str">
        <f>Calc!B233</f>
        <v>C</v>
      </c>
      <c r="P233" s="7">
        <f>IFERROR(VLOOKUP(A233,'Absence Report'!$A$4:$B$29,2,0),0)</f>
        <v>0</v>
      </c>
      <c r="Q233" s="17">
        <v>239</v>
      </c>
    </row>
    <row r="234" spans="1:17" x14ac:dyDescent="0.25">
      <c r="A234" s="4" t="s">
        <v>1134</v>
      </c>
      <c r="B234" t="s">
        <v>300</v>
      </c>
      <c r="C234" t="s">
        <v>297</v>
      </c>
      <c r="D234" t="str">
        <f t="shared" si="13"/>
        <v>Jing Mansour</v>
      </c>
      <c r="E234" t="str">
        <f t="shared" si="14"/>
        <v>jmansour@newcollege.com</v>
      </c>
      <c r="F234" t="str">
        <f t="shared" si="15"/>
        <v>2015</v>
      </c>
      <c r="G234" t="s">
        <v>1226</v>
      </c>
      <c r="H234" t="s">
        <v>1241</v>
      </c>
      <c r="I234">
        <f>'Marks Term 1'!I234</f>
        <v>93</v>
      </c>
      <c r="J234">
        <f>'Marks Term 2'!I234</f>
        <v>96</v>
      </c>
      <c r="K234">
        <f>'Marks Term 3'!I234</f>
        <v>76</v>
      </c>
      <c r="L234">
        <f>'Marks Term 4'!I234</f>
        <v>87</v>
      </c>
      <c r="N234" s="13">
        <f t="shared" si="12"/>
        <v>88</v>
      </c>
      <c r="O234" s="7" t="str">
        <f>Calc!B234</f>
        <v>A</v>
      </c>
      <c r="P234" s="7">
        <f>IFERROR(VLOOKUP(A234,'Absence Report'!$A$4:$B$29,2,0),0)</f>
        <v>0</v>
      </c>
      <c r="Q234" s="17">
        <v>15060</v>
      </c>
    </row>
    <row r="235" spans="1:17" x14ac:dyDescent="0.25">
      <c r="A235" s="4" t="s">
        <v>1163</v>
      </c>
      <c r="B235" t="s">
        <v>461</v>
      </c>
      <c r="C235" t="s">
        <v>462</v>
      </c>
      <c r="D235" t="str">
        <f t="shared" si="13"/>
        <v>Nicole Marcus</v>
      </c>
      <c r="E235" t="str">
        <f t="shared" si="14"/>
        <v>nmarcus@newcollege.com</v>
      </c>
      <c r="F235" t="str">
        <f t="shared" si="15"/>
        <v>2015</v>
      </c>
      <c r="G235" t="s">
        <v>1229</v>
      </c>
      <c r="H235" t="s">
        <v>1240</v>
      </c>
      <c r="I235">
        <f>'Marks Term 1'!I235</f>
        <v>62</v>
      </c>
      <c r="J235">
        <f>'Marks Term 2'!I235</f>
        <v>63</v>
      </c>
      <c r="K235">
        <f>'Marks Term 3'!I235</f>
        <v>39</v>
      </c>
      <c r="L235">
        <f>'Marks Term 4'!I235</f>
        <v>46</v>
      </c>
      <c r="N235" s="13">
        <f t="shared" si="12"/>
        <v>52.5</v>
      </c>
      <c r="O235" s="7" t="str">
        <f>Calc!B235</f>
        <v>E</v>
      </c>
      <c r="P235" s="7">
        <f>IFERROR(VLOOKUP(A235,'Absence Report'!$A$4:$B$29,2,0),0)</f>
        <v>0</v>
      </c>
      <c r="Q235" s="17">
        <v>11460</v>
      </c>
    </row>
    <row r="236" spans="1:17" x14ac:dyDescent="0.25">
      <c r="A236" s="4" t="s">
        <v>987</v>
      </c>
      <c r="B236" t="s">
        <v>597</v>
      </c>
      <c r="C236" t="s">
        <v>596</v>
      </c>
      <c r="D236" t="str">
        <f t="shared" si="13"/>
        <v>Sunny Marshall</v>
      </c>
      <c r="E236" t="str">
        <f t="shared" si="14"/>
        <v>smarshall@newcollege.com</v>
      </c>
      <c r="F236" t="str">
        <f t="shared" si="15"/>
        <v>2017</v>
      </c>
      <c r="G236" t="s">
        <v>1227</v>
      </c>
      <c r="H236" t="s">
        <v>1239</v>
      </c>
      <c r="I236">
        <f>'Marks Term 1'!I236</f>
        <v>77</v>
      </c>
      <c r="J236">
        <f>'Marks Term 2'!I236</f>
        <v>62</v>
      </c>
      <c r="K236">
        <f>'Marks Term 3'!I236</f>
        <v>86</v>
      </c>
      <c r="L236">
        <f>'Marks Term 4'!I236</f>
        <v>61</v>
      </c>
      <c r="N236" s="13">
        <f t="shared" si="12"/>
        <v>71.5</v>
      </c>
      <c r="O236" s="7" t="str">
        <f>Calc!B236</f>
        <v>C</v>
      </c>
      <c r="P236" s="7">
        <f>IFERROR(VLOOKUP(A236,'Absence Report'!$A$4:$B$29,2,0),0)</f>
        <v>0</v>
      </c>
      <c r="Q236" s="17">
        <v>4822</v>
      </c>
    </row>
    <row r="237" spans="1:17" x14ac:dyDescent="0.25">
      <c r="A237" s="4" t="s">
        <v>847</v>
      </c>
      <c r="B237" t="s">
        <v>259</v>
      </c>
      <c r="C237" t="s">
        <v>258</v>
      </c>
      <c r="D237" t="str">
        <f t="shared" si="13"/>
        <v>Jared Mathias</v>
      </c>
      <c r="E237" t="str">
        <f t="shared" si="14"/>
        <v>jmathias@newcollege.com</v>
      </c>
      <c r="F237" t="str">
        <f t="shared" si="15"/>
        <v>2017</v>
      </c>
      <c r="G237" t="s">
        <v>1228</v>
      </c>
      <c r="H237" t="s">
        <v>1241</v>
      </c>
      <c r="I237">
        <f>'Marks Term 1'!I237</f>
        <v>62</v>
      </c>
      <c r="J237">
        <f>'Marks Term 2'!I237</f>
        <v>60</v>
      </c>
      <c r="K237">
        <f>'Marks Term 3'!I237</f>
        <v>51</v>
      </c>
      <c r="L237">
        <f>'Marks Term 4'!I237</f>
        <v>69</v>
      </c>
      <c r="N237" s="13">
        <f t="shared" si="12"/>
        <v>60.5</v>
      </c>
      <c r="O237" s="7" t="str">
        <f>Calc!B237</f>
        <v>D</v>
      </c>
      <c r="P237" s="7">
        <f>IFERROR(VLOOKUP(A237,'Absence Report'!$A$4:$B$29,2,0),0)</f>
        <v>0</v>
      </c>
      <c r="Q237" s="17">
        <v>10334</v>
      </c>
    </row>
    <row r="238" spans="1:17" x14ac:dyDescent="0.25">
      <c r="A238" s="4" t="s">
        <v>776</v>
      </c>
      <c r="B238" t="s">
        <v>45</v>
      </c>
      <c r="C238" t="s">
        <v>44</v>
      </c>
      <c r="D238" t="str">
        <f t="shared" si="13"/>
        <v>Anna Matthias</v>
      </c>
      <c r="E238" t="str">
        <f t="shared" si="14"/>
        <v>amatthias@newcollege.com</v>
      </c>
      <c r="F238" t="str">
        <f t="shared" si="15"/>
        <v>2017</v>
      </c>
      <c r="G238" t="s">
        <v>1226</v>
      </c>
      <c r="H238" t="s">
        <v>1240</v>
      </c>
      <c r="I238">
        <f>'Marks Term 1'!I238</f>
        <v>43</v>
      </c>
      <c r="J238">
        <f>'Marks Term 2'!I238</f>
        <v>71</v>
      </c>
      <c r="K238">
        <f>'Marks Term 3'!I238</f>
        <v>79</v>
      </c>
      <c r="L238">
        <f>'Marks Term 4'!I238</f>
        <v>66</v>
      </c>
      <c r="N238" s="13">
        <f t="shared" si="12"/>
        <v>64.75</v>
      </c>
      <c r="O238" s="7" t="str">
        <f>Calc!B238</f>
        <v>D</v>
      </c>
      <c r="P238" s="7">
        <f>IFERROR(VLOOKUP(A238,'Absence Report'!$A$4:$B$29,2,0),0)</f>
        <v>0</v>
      </c>
      <c r="Q238" s="17">
        <v>7924</v>
      </c>
    </row>
    <row r="239" spans="1:17" x14ac:dyDescent="0.25">
      <c r="A239" s="4" t="s">
        <v>1086</v>
      </c>
      <c r="B239" t="s">
        <v>87</v>
      </c>
      <c r="C239" t="s">
        <v>84</v>
      </c>
      <c r="D239" t="str">
        <f t="shared" si="13"/>
        <v>Cameron McAlpine</v>
      </c>
      <c r="E239" t="str">
        <f t="shared" si="14"/>
        <v>cmcalpine@newcollege.com</v>
      </c>
      <c r="F239" t="str">
        <f t="shared" si="15"/>
        <v>2015</v>
      </c>
      <c r="G239" t="s">
        <v>1228</v>
      </c>
      <c r="H239" t="s">
        <v>1240</v>
      </c>
      <c r="I239">
        <f>'Marks Term 1'!I239</f>
        <v>46</v>
      </c>
      <c r="J239">
        <f>'Marks Term 2'!I239</f>
        <v>64</v>
      </c>
      <c r="K239">
        <f>'Marks Term 3'!I239</f>
        <v>54</v>
      </c>
      <c r="L239">
        <f>'Marks Term 4'!I239</f>
        <v>29</v>
      </c>
      <c r="N239" s="13">
        <f t="shared" si="12"/>
        <v>48.25</v>
      </c>
      <c r="O239" s="7" t="str">
        <f>Calc!B239</f>
        <v>E</v>
      </c>
      <c r="P239" s="7">
        <f>IFERROR(VLOOKUP(A239,'Absence Report'!$A$4:$B$29,2,0),0)</f>
        <v>0</v>
      </c>
      <c r="Q239" s="17">
        <v>654</v>
      </c>
    </row>
    <row r="240" spans="1:17" x14ac:dyDescent="0.25">
      <c r="A240" s="4" t="s">
        <v>993</v>
      </c>
      <c r="B240" t="s">
        <v>611</v>
      </c>
      <c r="C240" t="s">
        <v>614</v>
      </c>
      <c r="D240" t="str">
        <f t="shared" si="13"/>
        <v>Thomas Mccarthy</v>
      </c>
      <c r="E240" t="str">
        <f t="shared" si="14"/>
        <v>tmccarthy@newcollege.com</v>
      </c>
      <c r="F240" t="str">
        <f t="shared" si="15"/>
        <v>2016</v>
      </c>
      <c r="G240" t="s">
        <v>1227</v>
      </c>
      <c r="H240" t="s">
        <v>1239</v>
      </c>
      <c r="I240">
        <f>'Marks Term 1'!I240</f>
        <v>45</v>
      </c>
      <c r="J240">
        <f>'Marks Term 2'!I240</f>
        <v>34</v>
      </c>
      <c r="K240">
        <f>'Marks Term 3'!I240</f>
        <v>52</v>
      </c>
      <c r="L240">
        <f>'Marks Term 4'!I240</f>
        <v>29</v>
      </c>
      <c r="N240" s="13">
        <f t="shared" si="12"/>
        <v>40</v>
      </c>
      <c r="O240" s="7" t="str">
        <f>Calc!B240</f>
        <v>F</v>
      </c>
      <c r="P240" s="7">
        <f>IFERROR(VLOOKUP(A240,'Absence Report'!$A$4:$B$29,2,0),0)</f>
        <v>0</v>
      </c>
      <c r="Q240" s="17">
        <v>6755</v>
      </c>
    </row>
    <row r="241" spans="1:17" x14ac:dyDescent="0.25">
      <c r="A241" s="4" t="s">
        <v>1098</v>
      </c>
      <c r="B241" t="s">
        <v>138</v>
      </c>
      <c r="C241" t="s">
        <v>135</v>
      </c>
      <c r="D241" t="str">
        <f t="shared" si="13"/>
        <v>Danica McKinnon</v>
      </c>
      <c r="E241" t="str">
        <f t="shared" si="14"/>
        <v>dmckinnon@newcollege.com</v>
      </c>
      <c r="F241" t="str">
        <f t="shared" si="15"/>
        <v>2015</v>
      </c>
      <c r="G241" t="s">
        <v>1226</v>
      </c>
      <c r="H241" t="s">
        <v>1240</v>
      </c>
      <c r="I241">
        <f>'Marks Term 1'!I241</f>
        <v>74</v>
      </c>
      <c r="J241">
        <f>'Marks Term 2'!I241</f>
        <v>52</v>
      </c>
      <c r="K241">
        <f>'Marks Term 3'!I241</f>
        <v>100</v>
      </c>
      <c r="L241">
        <f>'Marks Term 4'!I241</f>
        <v>82</v>
      </c>
      <c r="N241" s="13">
        <f t="shared" si="12"/>
        <v>77</v>
      </c>
      <c r="O241" s="7" t="str">
        <f>Calc!B241</f>
        <v>B</v>
      </c>
      <c r="P241" s="7">
        <f>IFERROR(VLOOKUP(A241,'Absence Report'!$A$4:$B$29,2,0),0)</f>
        <v>0</v>
      </c>
      <c r="Q241" s="17">
        <v>4262</v>
      </c>
    </row>
    <row r="242" spans="1:17" x14ac:dyDescent="0.25">
      <c r="A242" s="4" t="s">
        <v>1203</v>
      </c>
      <c r="B242" t="s">
        <v>652</v>
      </c>
      <c r="C242" t="s">
        <v>653</v>
      </c>
      <c r="D242" t="str">
        <f t="shared" si="13"/>
        <v>William McMurray</v>
      </c>
      <c r="E242" t="str">
        <f t="shared" si="14"/>
        <v>wmcmurray@newcollege.com</v>
      </c>
      <c r="F242" t="str">
        <f t="shared" si="15"/>
        <v>2015</v>
      </c>
      <c r="G242" t="s">
        <v>1229</v>
      </c>
      <c r="H242" t="s">
        <v>1239</v>
      </c>
      <c r="I242">
        <f>'Marks Term 1'!I242</f>
        <v>59</v>
      </c>
      <c r="J242">
        <f>'Marks Term 2'!I242</f>
        <v>54</v>
      </c>
      <c r="K242">
        <f>'Marks Term 3'!I242</f>
        <v>49</v>
      </c>
      <c r="L242">
        <f>'Marks Term 4'!I242</f>
        <v>77</v>
      </c>
      <c r="N242" s="13">
        <f t="shared" si="12"/>
        <v>59.75</v>
      </c>
      <c r="O242" s="7" t="str">
        <f>Calc!B242</f>
        <v>D</v>
      </c>
      <c r="P242" s="7">
        <f>IFERROR(VLOOKUP(A242,'Absence Report'!$A$4:$B$29,2,0),0)</f>
        <v>0</v>
      </c>
      <c r="Q242" s="17">
        <v>5880</v>
      </c>
    </row>
    <row r="243" spans="1:17" x14ac:dyDescent="0.25">
      <c r="A243" s="4" t="s">
        <v>942</v>
      </c>
      <c r="B243" t="s">
        <v>478</v>
      </c>
      <c r="C243" t="s">
        <v>477</v>
      </c>
      <c r="D243" t="str">
        <f t="shared" si="13"/>
        <v>Pauline McWhinney</v>
      </c>
      <c r="E243" t="str">
        <f t="shared" si="14"/>
        <v>pmcwhinney@newcollege.com</v>
      </c>
      <c r="F243" t="str">
        <f t="shared" si="15"/>
        <v>2017</v>
      </c>
      <c r="G243" t="s">
        <v>1228</v>
      </c>
      <c r="H243" t="s">
        <v>1241</v>
      </c>
      <c r="I243">
        <f>'Marks Term 1'!I243</f>
        <v>97</v>
      </c>
      <c r="J243">
        <f>'Marks Term 2'!I243</f>
        <v>96</v>
      </c>
      <c r="K243">
        <f>'Marks Term 3'!I243</f>
        <v>94</v>
      </c>
      <c r="L243">
        <f>'Marks Term 4'!I243</f>
        <v>90</v>
      </c>
      <c r="N243" s="13">
        <f t="shared" si="12"/>
        <v>94.25</v>
      </c>
      <c r="O243" s="7" t="str">
        <f>Calc!B243</f>
        <v>A</v>
      </c>
      <c r="P243" s="7">
        <f>IFERROR(VLOOKUP(A243,'Absence Report'!$A$4:$B$29,2,0),0)</f>
        <v>15</v>
      </c>
      <c r="Q243" s="17">
        <v>6843</v>
      </c>
    </row>
    <row r="244" spans="1:17" x14ac:dyDescent="0.25">
      <c r="A244" s="4" t="s">
        <v>812</v>
      </c>
      <c r="B244" t="s">
        <v>166</v>
      </c>
      <c r="C244" t="s">
        <v>163</v>
      </c>
      <c r="D244" t="str">
        <f t="shared" si="13"/>
        <v>Djordy Mehmet</v>
      </c>
      <c r="E244" t="str">
        <f t="shared" si="14"/>
        <v>dmehmet@newcollege.com</v>
      </c>
      <c r="F244" t="str">
        <f t="shared" si="15"/>
        <v>2016</v>
      </c>
      <c r="G244" t="s">
        <v>1227</v>
      </c>
      <c r="H244" t="s">
        <v>1240</v>
      </c>
      <c r="I244">
        <f>'Marks Term 1'!I244</f>
        <v>41</v>
      </c>
      <c r="J244">
        <f>'Marks Term 2'!I244</f>
        <v>56</v>
      </c>
      <c r="K244">
        <f>'Marks Term 3'!I244</f>
        <v>33</v>
      </c>
      <c r="L244">
        <f>'Marks Term 4'!I244</f>
        <v>30</v>
      </c>
      <c r="N244" s="13">
        <f t="shared" si="12"/>
        <v>40</v>
      </c>
      <c r="O244" s="7" t="str">
        <f>Calc!B244</f>
        <v>F</v>
      </c>
      <c r="P244" s="7">
        <f>IFERROR(VLOOKUP(A244,'Absence Report'!$A$4:$B$29,2,0),0)</f>
        <v>0</v>
      </c>
      <c r="Q244" s="17">
        <v>4012</v>
      </c>
    </row>
    <row r="245" spans="1:17" x14ac:dyDescent="0.25">
      <c r="A245" s="4" t="s">
        <v>939</v>
      </c>
      <c r="B245" t="s">
        <v>474</v>
      </c>
      <c r="C245" t="s">
        <v>473</v>
      </c>
      <c r="D245" t="str">
        <f t="shared" si="13"/>
        <v>panpan MEN</v>
      </c>
      <c r="E245" t="str">
        <f t="shared" si="14"/>
        <v>pmen@newcollege.com</v>
      </c>
      <c r="F245" t="str">
        <f t="shared" si="15"/>
        <v>2016</v>
      </c>
      <c r="G245" t="s">
        <v>1226</v>
      </c>
      <c r="H245" t="s">
        <v>1239</v>
      </c>
      <c r="I245">
        <f>'Marks Term 1'!I245</f>
        <v>88</v>
      </c>
      <c r="J245">
        <f>'Marks Term 2'!I245</f>
        <v>74</v>
      </c>
      <c r="K245">
        <f>'Marks Term 3'!I245</f>
        <v>84</v>
      </c>
      <c r="L245">
        <f>'Marks Term 4'!I245</f>
        <v>53</v>
      </c>
      <c r="N245" s="13">
        <f t="shared" si="12"/>
        <v>74.75</v>
      </c>
      <c r="O245" s="7" t="str">
        <f>Calc!B245</f>
        <v>C</v>
      </c>
      <c r="P245" s="7">
        <f>IFERROR(VLOOKUP(A245,'Absence Report'!$A$4:$B$29,2,0),0)</f>
        <v>0</v>
      </c>
      <c r="Q245" s="17">
        <v>10733</v>
      </c>
    </row>
    <row r="246" spans="1:17" x14ac:dyDescent="0.25">
      <c r="A246" s="4" t="s">
        <v>1101</v>
      </c>
      <c r="B246" t="s">
        <v>140</v>
      </c>
      <c r="C246" t="s">
        <v>142</v>
      </c>
      <c r="D246" t="str">
        <f t="shared" si="13"/>
        <v>Daniel Meyer-Williams</v>
      </c>
      <c r="E246" t="str">
        <f t="shared" si="14"/>
        <v>dmeyer-williams@newcollege.com</v>
      </c>
      <c r="F246" t="str">
        <f t="shared" si="15"/>
        <v>2015</v>
      </c>
      <c r="G246" t="s">
        <v>1227</v>
      </c>
      <c r="H246" t="s">
        <v>1241</v>
      </c>
      <c r="I246">
        <f>'Marks Term 1'!I246</f>
        <v>91</v>
      </c>
      <c r="J246">
        <f>'Marks Term 2'!I246</f>
        <v>97</v>
      </c>
      <c r="K246">
        <f>'Marks Term 3'!I246</f>
        <v>91</v>
      </c>
      <c r="L246">
        <f>'Marks Term 4'!I246</f>
        <v>99</v>
      </c>
      <c r="N246" s="13">
        <f t="shared" si="12"/>
        <v>94.5</v>
      </c>
      <c r="O246" s="7" t="str">
        <f>Calc!B246</f>
        <v>A</v>
      </c>
      <c r="P246" s="7">
        <f>IFERROR(VLOOKUP(A246,'Absence Report'!$A$4:$B$29,2,0),0)</f>
        <v>0</v>
      </c>
      <c r="Q246" s="17">
        <v>1402</v>
      </c>
    </row>
    <row r="247" spans="1:17" x14ac:dyDescent="0.25">
      <c r="A247" s="4" t="s">
        <v>827</v>
      </c>
      <c r="B247" t="s">
        <v>206</v>
      </c>
      <c r="C247" t="s">
        <v>203</v>
      </c>
      <c r="D247" t="str">
        <f t="shared" si="13"/>
        <v>Gianni Michael</v>
      </c>
      <c r="E247" t="str">
        <f t="shared" si="14"/>
        <v>gmichael@newcollege.com</v>
      </c>
      <c r="F247" t="str">
        <f t="shared" si="15"/>
        <v>2017</v>
      </c>
      <c r="G247" t="s">
        <v>1229</v>
      </c>
      <c r="H247" t="s">
        <v>1240</v>
      </c>
      <c r="I247">
        <f>'Marks Term 1'!I247</f>
        <v>93</v>
      </c>
      <c r="J247">
        <f>'Marks Term 2'!I247</f>
        <v>100</v>
      </c>
      <c r="K247">
        <f>'Marks Term 3'!I247</f>
        <v>84</v>
      </c>
      <c r="L247">
        <f>'Marks Term 4'!I247</f>
        <v>82</v>
      </c>
      <c r="N247" s="13">
        <f t="shared" si="12"/>
        <v>89.75</v>
      </c>
      <c r="O247" s="7" t="str">
        <f>Calc!B247</f>
        <v>A</v>
      </c>
      <c r="P247" s="7">
        <f>IFERROR(VLOOKUP(A247,'Absence Report'!$A$4:$B$29,2,0),0)</f>
        <v>0</v>
      </c>
      <c r="Q247" s="17">
        <v>12535</v>
      </c>
    </row>
    <row r="248" spans="1:17" x14ac:dyDescent="0.25">
      <c r="A248" s="4" t="s">
        <v>1141</v>
      </c>
      <c r="B248" t="s">
        <v>322</v>
      </c>
      <c r="C248" t="s">
        <v>319</v>
      </c>
      <c r="D248" t="str">
        <f t="shared" si="13"/>
        <v>Joshua Mirels</v>
      </c>
      <c r="E248" t="str">
        <f t="shared" si="14"/>
        <v>jmirels@newcollege.com</v>
      </c>
      <c r="F248" t="str">
        <f t="shared" si="15"/>
        <v>2015</v>
      </c>
      <c r="G248" t="s">
        <v>1226</v>
      </c>
      <c r="H248" t="s">
        <v>1240</v>
      </c>
      <c r="I248">
        <f>'Marks Term 1'!I248</f>
        <v>96</v>
      </c>
      <c r="J248">
        <f>'Marks Term 2'!I248</f>
        <v>89</v>
      </c>
      <c r="K248">
        <f>'Marks Term 3'!I248</f>
        <v>67</v>
      </c>
      <c r="L248">
        <f>'Marks Term 4'!I248</f>
        <v>83</v>
      </c>
      <c r="N248" s="13">
        <f t="shared" si="12"/>
        <v>83.75</v>
      </c>
      <c r="O248" s="7" t="str">
        <f>Calc!B248</f>
        <v>B</v>
      </c>
      <c r="P248" s="7">
        <f>IFERROR(VLOOKUP(A248,'Absence Report'!$A$4:$B$29,2,0),0)</f>
        <v>0</v>
      </c>
      <c r="Q248" s="17">
        <v>7707</v>
      </c>
    </row>
    <row r="249" spans="1:17" x14ac:dyDescent="0.25">
      <c r="A249" s="4" t="s">
        <v>879</v>
      </c>
      <c r="B249" t="s">
        <v>347</v>
      </c>
      <c r="C249" t="s">
        <v>344</v>
      </c>
      <c r="D249" t="str">
        <f t="shared" si="13"/>
        <v>Keren Mohan</v>
      </c>
      <c r="E249" t="str">
        <f t="shared" si="14"/>
        <v>kmohan@newcollege.com</v>
      </c>
      <c r="F249" t="str">
        <f t="shared" si="15"/>
        <v>2016</v>
      </c>
      <c r="G249" t="s">
        <v>1229</v>
      </c>
      <c r="H249" t="s">
        <v>1241</v>
      </c>
      <c r="I249">
        <f>'Marks Term 1'!I249</f>
        <v>70</v>
      </c>
      <c r="J249">
        <f>'Marks Term 2'!I249</f>
        <v>78</v>
      </c>
      <c r="K249">
        <f>'Marks Term 3'!I249</f>
        <v>92</v>
      </c>
      <c r="L249">
        <f>'Marks Term 4'!I249</f>
        <v>52</v>
      </c>
      <c r="N249" s="13">
        <f t="shared" si="12"/>
        <v>73</v>
      </c>
      <c r="O249" s="7" t="str">
        <f>Calc!B249</f>
        <v>C</v>
      </c>
      <c r="P249" s="7">
        <f>IFERROR(VLOOKUP(A249,'Absence Report'!$A$4:$B$29,2,0),0)</f>
        <v>0</v>
      </c>
      <c r="Q249" s="17">
        <v>11612</v>
      </c>
    </row>
    <row r="250" spans="1:17" x14ac:dyDescent="0.25">
      <c r="A250" s="4" t="s">
        <v>1071</v>
      </c>
      <c r="B250" t="s">
        <v>27</v>
      </c>
      <c r="C250" t="s">
        <v>24</v>
      </c>
      <c r="D250" t="str">
        <f t="shared" si="13"/>
        <v>Amanda Mohr</v>
      </c>
      <c r="E250" t="str">
        <f t="shared" si="14"/>
        <v>amohr@newcollege.com</v>
      </c>
      <c r="F250" t="str">
        <f t="shared" si="15"/>
        <v>2015</v>
      </c>
      <c r="G250" t="s">
        <v>1227</v>
      </c>
      <c r="H250" t="s">
        <v>1241</v>
      </c>
      <c r="I250">
        <f>'Marks Term 1'!I250</f>
        <v>94</v>
      </c>
      <c r="J250">
        <f>'Marks Term 2'!I250</f>
        <v>85</v>
      </c>
      <c r="K250">
        <f>'Marks Term 3'!I250</f>
        <v>82</v>
      </c>
      <c r="L250">
        <f>'Marks Term 4'!I250</f>
        <v>76</v>
      </c>
      <c r="N250" s="13">
        <f t="shared" si="12"/>
        <v>84.25</v>
      </c>
      <c r="O250" s="7" t="str">
        <f>Calc!B250</f>
        <v>B</v>
      </c>
      <c r="P250" s="7">
        <f>IFERROR(VLOOKUP(A250,'Absence Report'!$A$4:$B$29,2,0),0)</f>
        <v>0</v>
      </c>
      <c r="Q250" s="17">
        <v>3969</v>
      </c>
    </row>
    <row r="251" spans="1:17" x14ac:dyDescent="0.25">
      <c r="A251" s="4" t="s">
        <v>934</v>
      </c>
      <c r="B251" t="s">
        <v>461</v>
      </c>
      <c r="C251" t="s">
        <v>460</v>
      </c>
      <c r="D251" t="str">
        <f t="shared" si="13"/>
        <v>Nicole Morfuni</v>
      </c>
      <c r="E251" t="str">
        <f t="shared" si="14"/>
        <v>nmorfuni@newcollege.com</v>
      </c>
      <c r="F251" t="str">
        <f t="shared" si="15"/>
        <v>2016</v>
      </c>
      <c r="G251" t="s">
        <v>1229</v>
      </c>
      <c r="H251" t="s">
        <v>1240</v>
      </c>
      <c r="I251">
        <f>'Marks Term 1'!I251</f>
        <v>34</v>
      </c>
      <c r="J251">
        <f>'Marks Term 2'!I251</f>
        <v>40</v>
      </c>
      <c r="K251">
        <f>'Marks Term 3'!I251</f>
        <v>38</v>
      </c>
      <c r="L251">
        <f>'Marks Term 4'!I251</f>
        <v>39</v>
      </c>
      <c r="N251" s="13">
        <f t="shared" si="12"/>
        <v>37.75</v>
      </c>
      <c r="O251" s="7" t="str">
        <f>Calc!B251</f>
        <v>F</v>
      </c>
      <c r="P251" s="7">
        <f>IFERROR(VLOOKUP(A251,'Absence Report'!$A$4:$B$29,2,0),0)</f>
        <v>0</v>
      </c>
      <c r="Q251" s="17">
        <v>14794</v>
      </c>
    </row>
    <row r="252" spans="1:17" x14ac:dyDescent="0.25">
      <c r="A252" s="4" t="s">
        <v>910</v>
      </c>
      <c r="B252" t="s">
        <v>416</v>
      </c>
      <c r="C252" t="s">
        <v>415</v>
      </c>
      <c r="D252" t="str">
        <f t="shared" si="13"/>
        <v>Matthew Munasinghe</v>
      </c>
      <c r="E252" t="str">
        <f t="shared" si="14"/>
        <v>mmunasinghe@newcollege.com</v>
      </c>
      <c r="F252" t="str">
        <f t="shared" si="15"/>
        <v>2016</v>
      </c>
      <c r="G252" t="s">
        <v>1227</v>
      </c>
      <c r="H252" t="s">
        <v>1239</v>
      </c>
      <c r="I252">
        <f>'Marks Term 1'!I252</f>
        <v>98</v>
      </c>
      <c r="J252">
        <f>'Marks Term 2'!I252</f>
        <v>93</v>
      </c>
      <c r="K252">
        <f>'Marks Term 3'!I252</f>
        <v>87</v>
      </c>
      <c r="L252">
        <f>'Marks Term 4'!I252</f>
        <v>98</v>
      </c>
      <c r="N252" s="13">
        <f t="shared" si="12"/>
        <v>94</v>
      </c>
      <c r="O252" s="7" t="str">
        <f>Calc!B252</f>
        <v>A</v>
      </c>
      <c r="P252" s="7">
        <f>IFERROR(VLOOKUP(A252,'Absence Report'!$A$4:$B$29,2,0),0)</f>
        <v>0</v>
      </c>
      <c r="Q252" s="17">
        <v>11063</v>
      </c>
    </row>
    <row r="253" spans="1:17" x14ac:dyDescent="0.25">
      <c r="A253" s="4" t="s">
        <v>1099</v>
      </c>
      <c r="B253" t="s">
        <v>140</v>
      </c>
      <c r="C253" t="s">
        <v>137</v>
      </c>
      <c r="D253" t="str">
        <f t="shared" si="13"/>
        <v>Daniel Murdocca</v>
      </c>
      <c r="E253" t="str">
        <f t="shared" si="14"/>
        <v>dmurdocca@newcollege.com</v>
      </c>
      <c r="F253" t="str">
        <f t="shared" si="15"/>
        <v>2015</v>
      </c>
      <c r="G253" t="s">
        <v>1229</v>
      </c>
      <c r="H253" t="s">
        <v>1240</v>
      </c>
      <c r="I253">
        <f>'Marks Term 1'!I253</f>
        <v>65</v>
      </c>
      <c r="J253">
        <f>'Marks Term 2'!I253</f>
        <v>72</v>
      </c>
      <c r="K253">
        <f>'Marks Term 3'!I253</f>
        <v>73</v>
      </c>
      <c r="L253">
        <f>'Marks Term 4'!I253</f>
        <v>55</v>
      </c>
      <c r="N253" s="13">
        <f t="shared" si="12"/>
        <v>66.25</v>
      </c>
      <c r="O253" s="7" t="str">
        <f>Calc!B253</f>
        <v>C</v>
      </c>
      <c r="P253" s="7">
        <f>IFERROR(VLOOKUP(A253,'Absence Report'!$A$4:$B$29,2,0),0)</f>
        <v>0</v>
      </c>
      <c r="Q253" s="17">
        <v>4328</v>
      </c>
    </row>
    <row r="254" spans="1:17" x14ac:dyDescent="0.25">
      <c r="A254" s="4" t="s">
        <v>930</v>
      </c>
      <c r="B254" t="s">
        <v>452</v>
      </c>
      <c r="C254" t="s">
        <v>451</v>
      </c>
      <c r="D254" t="str">
        <f t="shared" si="13"/>
        <v>Nalen Mustafa</v>
      </c>
      <c r="E254" t="str">
        <f t="shared" si="14"/>
        <v>nmustafa@newcollege.com</v>
      </c>
      <c r="F254" t="str">
        <f t="shared" si="15"/>
        <v>2016</v>
      </c>
      <c r="G254" t="s">
        <v>1228</v>
      </c>
      <c r="H254" t="s">
        <v>1240</v>
      </c>
      <c r="I254">
        <f>'Marks Term 1'!I254</f>
        <v>29</v>
      </c>
      <c r="J254">
        <f>'Marks Term 2'!I254</f>
        <v>35</v>
      </c>
      <c r="K254">
        <f>'Marks Term 3'!I254</f>
        <v>17</v>
      </c>
      <c r="L254">
        <f>'Marks Term 4'!I254</f>
        <v>61</v>
      </c>
      <c r="N254" s="13">
        <f t="shared" si="12"/>
        <v>35.5</v>
      </c>
      <c r="O254" s="7" t="str">
        <f>Calc!B254</f>
        <v>F</v>
      </c>
      <c r="P254" s="7">
        <f>IFERROR(VLOOKUP(A254,'Absence Report'!$A$4:$B$29,2,0),0)</f>
        <v>0</v>
      </c>
      <c r="Q254" s="17">
        <v>52</v>
      </c>
    </row>
    <row r="255" spans="1:17" x14ac:dyDescent="0.25">
      <c r="A255" s="4" t="s">
        <v>933</v>
      </c>
      <c r="B255" t="s">
        <v>459</v>
      </c>
      <c r="C255" t="s">
        <v>458</v>
      </c>
      <c r="D255" t="str">
        <f t="shared" si="13"/>
        <v>Nicolas Mutamba</v>
      </c>
      <c r="E255" t="str">
        <f t="shared" si="14"/>
        <v>nmutamba@newcollege.com</v>
      </c>
      <c r="F255" t="str">
        <f t="shared" si="15"/>
        <v>2017</v>
      </c>
      <c r="G255" t="s">
        <v>1227</v>
      </c>
      <c r="H255" t="s">
        <v>1240</v>
      </c>
      <c r="I255">
        <f>'Marks Term 1'!I255</f>
        <v>28</v>
      </c>
      <c r="J255">
        <f>'Marks Term 2'!I255</f>
        <v>16</v>
      </c>
      <c r="K255">
        <f>'Marks Term 3'!I255</f>
        <v>18</v>
      </c>
      <c r="L255">
        <f>'Marks Term 4'!I255</f>
        <v>25</v>
      </c>
      <c r="N255" s="13">
        <f t="shared" si="12"/>
        <v>21.75</v>
      </c>
      <c r="O255" s="7" t="str">
        <f>Calc!B255</f>
        <v>Fail</v>
      </c>
      <c r="P255" s="7">
        <f>IFERROR(VLOOKUP(A255,'Absence Report'!$A$4:$B$29,2,0),0)</f>
        <v>12</v>
      </c>
      <c r="Q255" s="17">
        <v>1655</v>
      </c>
    </row>
    <row r="256" spans="1:17" x14ac:dyDescent="0.25">
      <c r="A256" s="4" t="s">
        <v>990</v>
      </c>
      <c r="B256" t="s">
        <v>609</v>
      </c>
      <c r="C256" t="s">
        <v>608</v>
      </c>
      <c r="D256" t="str">
        <f t="shared" si="13"/>
        <v>Theresa Nanthakumar</v>
      </c>
      <c r="E256" t="str">
        <f t="shared" si="14"/>
        <v>tnanthakumar@newcollege.com</v>
      </c>
      <c r="F256" t="str">
        <f t="shared" si="15"/>
        <v>2017</v>
      </c>
      <c r="G256" t="s">
        <v>1229</v>
      </c>
      <c r="H256" t="s">
        <v>1239</v>
      </c>
      <c r="I256">
        <f>'Marks Term 1'!I256</f>
        <v>44</v>
      </c>
      <c r="J256">
        <f>'Marks Term 2'!I256</f>
        <v>25</v>
      </c>
      <c r="K256">
        <f>'Marks Term 3'!I256</f>
        <v>31</v>
      </c>
      <c r="L256">
        <f>'Marks Term 4'!I256</f>
        <v>27</v>
      </c>
      <c r="N256" s="13">
        <f t="shared" si="12"/>
        <v>31.75</v>
      </c>
      <c r="O256" s="7" t="str">
        <f>Calc!B256</f>
        <v>Fail</v>
      </c>
      <c r="P256" s="7">
        <f>IFERROR(VLOOKUP(A256,'Absence Report'!$A$4:$B$29,2,0),0)</f>
        <v>0</v>
      </c>
      <c r="Q256" s="17">
        <v>13488</v>
      </c>
    </row>
    <row r="257" spans="1:17" x14ac:dyDescent="0.25">
      <c r="A257" s="4" t="s">
        <v>1058</v>
      </c>
      <c r="B257" t="s">
        <v>721</v>
      </c>
      <c r="C257" t="s">
        <v>741</v>
      </c>
      <c r="D257" t="str">
        <f t="shared" si="13"/>
        <v>Zhou Nanxue</v>
      </c>
      <c r="E257" t="str">
        <f t="shared" si="14"/>
        <v>znanxue@newcollege.com</v>
      </c>
      <c r="F257" t="str">
        <f t="shared" si="15"/>
        <v>2016</v>
      </c>
      <c r="G257" t="s">
        <v>1226</v>
      </c>
      <c r="H257" t="s">
        <v>1240</v>
      </c>
      <c r="I257">
        <f>'Marks Term 1'!I257</f>
        <v>54</v>
      </c>
      <c r="J257">
        <f>'Marks Term 2'!I257</f>
        <v>69</v>
      </c>
      <c r="K257">
        <f>'Marks Term 3'!I257</f>
        <v>65</v>
      </c>
      <c r="L257">
        <f>'Marks Term 4'!I257</f>
        <v>49</v>
      </c>
      <c r="N257" s="13">
        <f t="shared" si="12"/>
        <v>59.25</v>
      </c>
      <c r="O257" s="7" t="str">
        <f>Calc!B257</f>
        <v>D</v>
      </c>
      <c r="P257" s="7">
        <f>IFERROR(VLOOKUP(A257,'Absence Report'!$A$4:$B$29,2,0),0)</f>
        <v>0</v>
      </c>
      <c r="Q257" s="17">
        <v>14892</v>
      </c>
    </row>
    <row r="258" spans="1:17" x14ac:dyDescent="0.25">
      <c r="A258" s="4" t="s">
        <v>795</v>
      </c>
      <c r="B258" t="s">
        <v>120</v>
      </c>
      <c r="C258" t="s">
        <v>119</v>
      </c>
      <c r="D258" t="str">
        <f t="shared" si="13"/>
        <v>Christopher Narayan</v>
      </c>
      <c r="E258" t="str">
        <f t="shared" si="14"/>
        <v>cnarayan@newcollege.com</v>
      </c>
      <c r="F258" t="str">
        <f t="shared" si="15"/>
        <v>2016</v>
      </c>
      <c r="G258" t="s">
        <v>1229</v>
      </c>
      <c r="H258" t="s">
        <v>1240</v>
      </c>
      <c r="I258">
        <f>'Marks Term 1'!I258</f>
        <v>96</v>
      </c>
      <c r="J258">
        <f>'Marks Term 2'!I258</f>
        <v>99</v>
      </c>
      <c r="K258">
        <f>'Marks Term 3'!I258</f>
        <v>98</v>
      </c>
      <c r="L258">
        <f>'Marks Term 4'!I258</f>
        <v>73</v>
      </c>
      <c r="N258" s="13">
        <f t="shared" si="12"/>
        <v>91.5</v>
      </c>
      <c r="O258" s="7" t="str">
        <f>Calc!B258</f>
        <v>A</v>
      </c>
      <c r="P258" s="7">
        <f>IFERROR(VLOOKUP(A258,'Absence Report'!$A$4:$B$29,2,0),0)</f>
        <v>0</v>
      </c>
      <c r="Q258" s="17">
        <v>15283</v>
      </c>
    </row>
    <row r="259" spans="1:17" x14ac:dyDescent="0.25">
      <c r="A259" s="4" t="s">
        <v>1002</v>
      </c>
      <c r="B259" t="s">
        <v>635</v>
      </c>
      <c r="C259" t="s">
        <v>634</v>
      </c>
      <c r="D259" t="str">
        <f t="shared" si="13"/>
        <v>Vincent Narayana</v>
      </c>
      <c r="E259" t="str">
        <f t="shared" si="14"/>
        <v>vnarayana@newcollege.com</v>
      </c>
      <c r="F259" t="str">
        <f t="shared" si="15"/>
        <v>2016</v>
      </c>
      <c r="G259" t="s">
        <v>1226</v>
      </c>
      <c r="H259" t="s">
        <v>1239</v>
      </c>
      <c r="I259">
        <f>'Marks Term 1'!I259</f>
        <v>59</v>
      </c>
      <c r="J259">
        <f>'Marks Term 2'!I259</f>
        <v>81</v>
      </c>
      <c r="K259">
        <f>'Marks Term 3'!I259</f>
        <v>49</v>
      </c>
      <c r="L259">
        <f>'Marks Term 4'!I259</f>
        <v>39</v>
      </c>
      <c r="N259" s="13">
        <f t="shared" si="12"/>
        <v>57</v>
      </c>
      <c r="O259" s="7" t="str">
        <f>Calc!B259</f>
        <v>D</v>
      </c>
      <c r="P259" s="7">
        <f>IFERROR(VLOOKUP(A259,'Absence Report'!$A$4:$B$29,2,0),0)</f>
        <v>0</v>
      </c>
      <c r="Q259" s="17">
        <v>11889</v>
      </c>
    </row>
    <row r="260" spans="1:17" x14ac:dyDescent="0.25">
      <c r="A260" s="4" t="s">
        <v>851</v>
      </c>
      <c r="B260" t="s">
        <v>272</v>
      </c>
      <c r="C260" t="s">
        <v>270</v>
      </c>
      <c r="D260" t="str">
        <f t="shared" si="13"/>
        <v>jeongmin Nesan</v>
      </c>
      <c r="E260" t="str">
        <f t="shared" si="14"/>
        <v>jnesan@newcollege.com</v>
      </c>
      <c r="F260" t="str">
        <f t="shared" si="15"/>
        <v>2016</v>
      </c>
      <c r="G260" t="s">
        <v>1228</v>
      </c>
      <c r="H260" t="s">
        <v>1241</v>
      </c>
      <c r="I260">
        <f>'Marks Term 1'!I260</f>
        <v>32</v>
      </c>
      <c r="J260">
        <f>'Marks Term 2'!I260</f>
        <v>19</v>
      </c>
      <c r="K260">
        <f>'Marks Term 3'!I260</f>
        <v>17</v>
      </c>
      <c r="L260">
        <f>'Marks Term 4'!I260</f>
        <v>24</v>
      </c>
      <c r="N260" s="13">
        <f t="shared" ref="N260:N323" si="16">AVERAGE(I260:L260)</f>
        <v>23</v>
      </c>
      <c r="O260" s="7" t="str">
        <f>Calc!B260</f>
        <v>Fail</v>
      </c>
      <c r="P260" s="7">
        <f>IFERROR(VLOOKUP(A260,'Absence Report'!$A$4:$B$29,2,0),0)</f>
        <v>0</v>
      </c>
      <c r="Q260" s="17">
        <v>11336</v>
      </c>
    </row>
    <row r="261" spans="1:17" x14ac:dyDescent="0.25">
      <c r="A261" s="4" t="s">
        <v>1112</v>
      </c>
      <c r="B261" t="s">
        <v>208</v>
      </c>
      <c r="C261" t="s">
        <v>205</v>
      </c>
      <c r="D261" t="str">
        <f t="shared" ref="D261:D324" si="17">_xlfn.CONCAT(B261, " ", C261)</f>
        <v>Gibson Newell</v>
      </c>
      <c r="E261" t="str">
        <f t="shared" ref="E261:E324" si="18">LOWER(_xlfn.CONCAT(LEFT(B261,1), C261,"@newcollege.com"))</f>
        <v>gnewell@newcollege.com</v>
      </c>
      <c r="F261" t="str">
        <f t="shared" ref="F261:F324" si="19">_xlfn.CONCAT(20,RIGHT(A261,2))</f>
        <v>2015</v>
      </c>
      <c r="G261" t="s">
        <v>1226</v>
      </c>
      <c r="H261" t="s">
        <v>1239</v>
      </c>
      <c r="I261">
        <f>'Marks Term 1'!I261</f>
        <v>86</v>
      </c>
      <c r="J261">
        <f>'Marks Term 2'!I261</f>
        <v>83</v>
      </c>
      <c r="K261">
        <f>'Marks Term 3'!I261</f>
        <v>95</v>
      </c>
      <c r="L261">
        <f>'Marks Term 4'!I261</f>
        <v>92</v>
      </c>
      <c r="N261" s="13">
        <f t="shared" si="16"/>
        <v>89</v>
      </c>
      <c r="O261" s="7" t="str">
        <f>Calc!B261</f>
        <v>A</v>
      </c>
      <c r="P261" s="7">
        <f>IFERROR(VLOOKUP(A261,'Absence Report'!$A$4:$B$29,2,0),0)</f>
        <v>0</v>
      </c>
      <c r="Q261" s="17">
        <v>10209</v>
      </c>
    </row>
    <row r="262" spans="1:17" x14ac:dyDescent="0.25">
      <c r="A262" s="4" t="s">
        <v>765</v>
      </c>
      <c r="B262" t="s">
        <v>755</v>
      </c>
      <c r="C262" t="s">
        <v>13</v>
      </c>
      <c r="D262" t="str">
        <f t="shared" si="17"/>
        <v>Tony Nguyen</v>
      </c>
      <c r="E262" t="str">
        <f t="shared" si="18"/>
        <v>tnguyen@newcollege.com</v>
      </c>
      <c r="F262" t="str">
        <f t="shared" si="19"/>
        <v>2016</v>
      </c>
      <c r="G262" t="s">
        <v>1228</v>
      </c>
      <c r="H262" t="s">
        <v>1240</v>
      </c>
      <c r="I262">
        <f>'Marks Term 1'!I262</f>
        <v>93</v>
      </c>
      <c r="J262">
        <f>'Marks Term 2'!I262</f>
        <v>86</v>
      </c>
      <c r="K262">
        <f>'Marks Term 3'!I262</f>
        <v>72</v>
      </c>
      <c r="L262">
        <f>'Marks Term 4'!I262</f>
        <v>98</v>
      </c>
      <c r="N262" s="13">
        <f t="shared" si="16"/>
        <v>87.25</v>
      </c>
      <c r="O262" s="7" t="str">
        <f>Calc!B262</f>
        <v>A</v>
      </c>
      <c r="P262" s="7">
        <f>IFERROR(VLOOKUP(A262,'Absence Report'!$A$4:$B$29,2,0),0)</f>
        <v>9</v>
      </c>
      <c r="Q262" s="17">
        <v>11629</v>
      </c>
    </row>
    <row r="263" spans="1:17" x14ac:dyDescent="0.25">
      <c r="A263" s="4" t="s">
        <v>770</v>
      </c>
      <c r="B263" t="s">
        <v>32</v>
      </c>
      <c r="C263" t="s">
        <v>13</v>
      </c>
      <c r="D263" t="str">
        <f t="shared" si="17"/>
        <v>Andrew Nguyen</v>
      </c>
      <c r="E263" t="str">
        <f t="shared" si="18"/>
        <v>anguyen@newcollege.com</v>
      </c>
      <c r="F263" t="str">
        <f t="shared" si="19"/>
        <v>2017</v>
      </c>
      <c r="G263" t="s">
        <v>1227</v>
      </c>
      <c r="H263" t="s">
        <v>1240</v>
      </c>
      <c r="I263">
        <f>'Marks Term 1'!I263</f>
        <v>90</v>
      </c>
      <c r="J263">
        <f>'Marks Term 2'!I263</f>
        <v>80</v>
      </c>
      <c r="K263">
        <f>'Marks Term 3'!I263</f>
        <v>96</v>
      </c>
      <c r="L263">
        <f>'Marks Term 4'!I263</f>
        <v>76</v>
      </c>
      <c r="N263" s="13">
        <f t="shared" si="16"/>
        <v>85.5</v>
      </c>
      <c r="O263" s="7" t="str">
        <f>Calc!B263</f>
        <v>A</v>
      </c>
      <c r="P263" s="7">
        <f>IFERROR(VLOOKUP(A263,'Absence Report'!$A$4:$B$29,2,0),0)</f>
        <v>0</v>
      </c>
      <c r="Q263" s="17">
        <v>7895</v>
      </c>
    </row>
    <row r="264" spans="1:17" x14ac:dyDescent="0.25">
      <c r="A264" s="4" t="s">
        <v>1076</v>
      </c>
      <c r="B264" t="s">
        <v>49</v>
      </c>
      <c r="C264" t="s">
        <v>13</v>
      </c>
      <c r="D264" t="str">
        <f t="shared" si="17"/>
        <v>Annierose Nguyen</v>
      </c>
      <c r="E264" t="str">
        <f t="shared" si="18"/>
        <v>anguyen@newcollege.com</v>
      </c>
      <c r="F264" t="str">
        <f t="shared" si="19"/>
        <v>2015</v>
      </c>
      <c r="G264" t="s">
        <v>1228</v>
      </c>
      <c r="H264" t="s">
        <v>1239</v>
      </c>
      <c r="I264">
        <f>'Marks Term 1'!I264</f>
        <v>87</v>
      </c>
      <c r="J264">
        <f>'Marks Term 2'!I264</f>
        <v>71</v>
      </c>
      <c r="K264">
        <f>'Marks Term 3'!I264</f>
        <v>63</v>
      </c>
      <c r="L264">
        <f>'Marks Term 4'!I264</f>
        <v>74</v>
      </c>
      <c r="N264" s="13">
        <f t="shared" si="16"/>
        <v>73.75</v>
      </c>
      <c r="O264" s="7" t="str">
        <f>Calc!B264</f>
        <v>C</v>
      </c>
      <c r="P264" s="7">
        <f>IFERROR(VLOOKUP(A264,'Absence Report'!$A$4:$B$29,2,0),0)</f>
        <v>0</v>
      </c>
      <c r="Q264" s="17">
        <v>5532</v>
      </c>
    </row>
    <row r="265" spans="1:17" x14ac:dyDescent="0.25">
      <c r="A265" s="4" t="s">
        <v>1108</v>
      </c>
      <c r="B265" t="s">
        <v>179</v>
      </c>
      <c r="C265" t="s">
        <v>13</v>
      </c>
      <c r="D265" t="str">
        <f t="shared" si="17"/>
        <v>Edward Nguyen</v>
      </c>
      <c r="E265" t="str">
        <f t="shared" si="18"/>
        <v>enguyen@newcollege.com</v>
      </c>
      <c r="F265" t="str">
        <f t="shared" si="19"/>
        <v>2015</v>
      </c>
      <c r="G265" t="s">
        <v>1226</v>
      </c>
      <c r="H265" t="s">
        <v>1241</v>
      </c>
      <c r="I265">
        <f>'Marks Term 1'!I265</f>
        <v>85</v>
      </c>
      <c r="J265">
        <f>'Marks Term 2'!I265</f>
        <v>44</v>
      </c>
      <c r="K265">
        <f>'Marks Term 3'!I265</f>
        <v>78</v>
      </c>
      <c r="L265">
        <f>'Marks Term 4'!I265</f>
        <v>43</v>
      </c>
      <c r="N265" s="13">
        <f t="shared" si="16"/>
        <v>62.5</v>
      </c>
      <c r="O265" s="7" t="str">
        <f>Calc!B265</f>
        <v>D</v>
      </c>
      <c r="P265" s="7">
        <f>IFERROR(VLOOKUP(A265,'Absence Report'!$A$4:$B$29,2,0),0)</f>
        <v>0</v>
      </c>
      <c r="Q265" s="17">
        <v>3056</v>
      </c>
    </row>
    <row r="266" spans="1:17" x14ac:dyDescent="0.25">
      <c r="A266" s="4" t="s">
        <v>1127</v>
      </c>
      <c r="B266" t="s">
        <v>269</v>
      </c>
      <c r="C266" t="s">
        <v>13</v>
      </c>
      <c r="D266" t="str">
        <f t="shared" si="17"/>
        <v>Jennifer Nguyen</v>
      </c>
      <c r="E266" t="str">
        <f t="shared" si="18"/>
        <v>jnguyen@newcollege.com</v>
      </c>
      <c r="F266" t="str">
        <f t="shared" si="19"/>
        <v>2015</v>
      </c>
      <c r="G266" t="s">
        <v>1228</v>
      </c>
      <c r="H266" t="s">
        <v>1240</v>
      </c>
      <c r="I266">
        <f>'Marks Term 1'!I266</f>
        <v>78</v>
      </c>
      <c r="J266">
        <f>'Marks Term 2'!I266</f>
        <v>91</v>
      </c>
      <c r="K266">
        <f>'Marks Term 3'!I266</f>
        <v>88</v>
      </c>
      <c r="L266">
        <f>'Marks Term 4'!I266</f>
        <v>82</v>
      </c>
      <c r="N266" s="13">
        <f t="shared" si="16"/>
        <v>84.75</v>
      </c>
      <c r="O266" s="7" t="str">
        <f>Calc!B266</f>
        <v>B</v>
      </c>
      <c r="P266" s="7">
        <f>IFERROR(VLOOKUP(A266,'Absence Report'!$A$4:$B$29,2,0),0)</f>
        <v>0</v>
      </c>
      <c r="Q266" s="17">
        <v>12430</v>
      </c>
    </row>
    <row r="267" spans="1:17" x14ac:dyDescent="0.25">
      <c r="A267" s="4" t="s">
        <v>871</v>
      </c>
      <c r="B267" t="s">
        <v>328</v>
      </c>
      <c r="C267" t="s">
        <v>13</v>
      </c>
      <c r="D267" t="str">
        <f t="shared" si="17"/>
        <v>JUNTAO Nguyen</v>
      </c>
      <c r="E267" t="str">
        <f t="shared" si="18"/>
        <v>jnguyen@newcollege.com</v>
      </c>
      <c r="F267" t="str">
        <f t="shared" si="19"/>
        <v>2016</v>
      </c>
      <c r="G267" t="s">
        <v>1229</v>
      </c>
      <c r="H267" t="s">
        <v>1239</v>
      </c>
      <c r="I267">
        <f>'Marks Term 1'!I267</f>
        <v>77</v>
      </c>
      <c r="J267">
        <f>'Marks Term 2'!I267</f>
        <v>54</v>
      </c>
      <c r="K267">
        <f>'Marks Term 3'!I267</f>
        <v>90</v>
      </c>
      <c r="L267">
        <f>'Marks Term 4'!I267</f>
        <v>65</v>
      </c>
      <c r="N267" s="13">
        <f t="shared" si="16"/>
        <v>71.5</v>
      </c>
      <c r="O267" s="7" t="str">
        <f>Calc!B267</f>
        <v>C</v>
      </c>
      <c r="P267" s="7">
        <f>IFERROR(VLOOKUP(A267,'Absence Report'!$A$4:$B$29,2,0),0)</f>
        <v>0</v>
      </c>
      <c r="Q267" s="17">
        <v>2761</v>
      </c>
    </row>
    <row r="268" spans="1:17" x14ac:dyDescent="0.25">
      <c r="A268" s="4" t="s">
        <v>874</v>
      </c>
      <c r="B268" t="s">
        <v>334</v>
      </c>
      <c r="C268" t="s">
        <v>13</v>
      </c>
      <c r="D268" t="str">
        <f t="shared" si="17"/>
        <v>Kailin Nguyen</v>
      </c>
      <c r="E268" t="str">
        <f t="shared" si="18"/>
        <v>knguyen@newcollege.com</v>
      </c>
      <c r="F268" t="str">
        <f t="shared" si="19"/>
        <v>2017</v>
      </c>
      <c r="G268" t="s">
        <v>1227</v>
      </c>
      <c r="H268" t="s">
        <v>1239</v>
      </c>
      <c r="I268">
        <f>'Marks Term 1'!I268</f>
        <v>68</v>
      </c>
      <c r="J268">
        <f>'Marks Term 2'!I268</f>
        <v>77</v>
      </c>
      <c r="K268">
        <f>'Marks Term 3'!I268</f>
        <v>53</v>
      </c>
      <c r="L268">
        <f>'Marks Term 4'!I268</f>
        <v>66</v>
      </c>
      <c r="N268" s="13">
        <f t="shared" si="16"/>
        <v>66</v>
      </c>
      <c r="O268" s="7" t="str">
        <f>Calc!B268</f>
        <v>C</v>
      </c>
      <c r="P268" s="7">
        <f>IFERROR(VLOOKUP(A268,'Absence Report'!$A$4:$B$29,2,0),0)</f>
        <v>0</v>
      </c>
      <c r="Q268" s="17">
        <v>10089</v>
      </c>
    </row>
    <row r="269" spans="1:17" x14ac:dyDescent="0.25">
      <c r="A269" s="4" t="s">
        <v>905</v>
      </c>
      <c r="B269" t="s">
        <v>406</v>
      </c>
      <c r="C269" t="s">
        <v>13</v>
      </c>
      <c r="D269" t="str">
        <f t="shared" si="17"/>
        <v>Maja Nguyen</v>
      </c>
      <c r="E269" t="str">
        <f t="shared" si="18"/>
        <v>mnguyen@newcollege.com</v>
      </c>
      <c r="F269" t="str">
        <f t="shared" si="19"/>
        <v>2017</v>
      </c>
      <c r="G269" t="s">
        <v>1226</v>
      </c>
      <c r="H269" t="s">
        <v>1239</v>
      </c>
      <c r="I269">
        <f>'Marks Term 1'!I269</f>
        <v>49</v>
      </c>
      <c r="J269">
        <f>'Marks Term 2'!I269</f>
        <v>74</v>
      </c>
      <c r="K269">
        <f>'Marks Term 3'!I269</f>
        <v>73</v>
      </c>
      <c r="L269">
        <f>'Marks Term 4'!I269</f>
        <v>75</v>
      </c>
      <c r="N269" s="13">
        <f t="shared" si="16"/>
        <v>67.75</v>
      </c>
      <c r="O269" s="7" t="str">
        <f>Calc!B269</f>
        <v>C</v>
      </c>
      <c r="P269" s="7">
        <f>IFERROR(VLOOKUP(A269,'Absence Report'!$A$4:$B$29,2,0),0)</f>
        <v>0</v>
      </c>
      <c r="Q269" s="17">
        <v>15696</v>
      </c>
    </row>
    <row r="270" spans="1:17" x14ac:dyDescent="0.25">
      <c r="A270" s="4" t="s">
        <v>931</v>
      </c>
      <c r="B270" t="s">
        <v>455</v>
      </c>
      <c r="C270" t="s">
        <v>13</v>
      </c>
      <c r="D270" t="str">
        <f t="shared" si="17"/>
        <v>NEGIN Nguyen</v>
      </c>
      <c r="E270" t="str">
        <f t="shared" si="18"/>
        <v>nnguyen@newcollege.com</v>
      </c>
      <c r="F270" t="str">
        <f t="shared" si="19"/>
        <v>2016</v>
      </c>
      <c r="G270" t="s">
        <v>1229</v>
      </c>
      <c r="H270" t="s">
        <v>1240</v>
      </c>
      <c r="I270">
        <f>'Marks Term 1'!I270</f>
        <v>47</v>
      </c>
      <c r="J270">
        <f>'Marks Term 2'!I270</f>
        <v>66</v>
      </c>
      <c r="K270">
        <f>'Marks Term 3'!I270</f>
        <v>62</v>
      </c>
      <c r="L270">
        <f>'Marks Term 4'!I270</f>
        <v>78</v>
      </c>
      <c r="N270" s="13">
        <f t="shared" si="16"/>
        <v>63.25</v>
      </c>
      <c r="O270" s="7" t="str">
        <f>Calc!B270</f>
        <v>D</v>
      </c>
      <c r="P270" s="7">
        <f>IFERROR(VLOOKUP(A270,'Absence Report'!$A$4:$B$29,2,0),0)</f>
        <v>0</v>
      </c>
      <c r="Q270" s="17">
        <v>2755</v>
      </c>
    </row>
    <row r="271" spans="1:17" x14ac:dyDescent="0.25">
      <c r="A271" s="4" t="s">
        <v>1150</v>
      </c>
      <c r="B271" t="s">
        <v>375</v>
      </c>
      <c r="C271" t="s">
        <v>373</v>
      </c>
      <c r="D271" t="str">
        <f t="shared" si="17"/>
        <v>Lily Northridge</v>
      </c>
      <c r="E271" t="str">
        <f t="shared" si="18"/>
        <v>lnorthridge@newcollege.com</v>
      </c>
      <c r="F271" t="str">
        <f t="shared" si="19"/>
        <v>2015</v>
      </c>
      <c r="G271" t="s">
        <v>1228</v>
      </c>
      <c r="H271" t="s">
        <v>1239</v>
      </c>
      <c r="I271">
        <f>'Marks Term 1'!I271</f>
        <v>42</v>
      </c>
      <c r="J271">
        <f>'Marks Term 2'!I271</f>
        <v>52</v>
      </c>
      <c r="K271">
        <f>'Marks Term 3'!I271</f>
        <v>25</v>
      </c>
      <c r="L271">
        <f>'Marks Term 4'!I271</f>
        <v>48</v>
      </c>
      <c r="N271" s="13">
        <f t="shared" si="16"/>
        <v>41.75</v>
      </c>
      <c r="O271" s="7" t="str">
        <f>Calc!B271</f>
        <v>F</v>
      </c>
      <c r="P271" s="7">
        <f>IFERROR(VLOOKUP(A271,'Absence Report'!$A$4:$B$29,2,0),0)</f>
        <v>0</v>
      </c>
      <c r="Q271" s="17">
        <v>5750</v>
      </c>
    </row>
    <row r="272" spans="1:17" x14ac:dyDescent="0.25">
      <c r="A272" s="4" t="s">
        <v>971</v>
      </c>
      <c r="B272" t="s">
        <v>556</v>
      </c>
      <c r="C272" t="s">
        <v>555</v>
      </c>
      <c r="D272" t="str">
        <f t="shared" si="17"/>
        <v>Shannon O'Donnell</v>
      </c>
      <c r="E272" t="str">
        <f t="shared" si="18"/>
        <v>so'donnell@newcollege.com</v>
      </c>
      <c r="F272" t="str">
        <f t="shared" si="19"/>
        <v>2016</v>
      </c>
      <c r="G272" t="s">
        <v>1229</v>
      </c>
      <c r="H272" t="s">
        <v>1240</v>
      </c>
      <c r="I272">
        <f>'Marks Term 1'!I272</f>
        <v>23</v>
      </c>
      <c r="J272">
        <f>'Marks Term 2'!I272</f>
        <v>59</v>
      </c>
      <c r="K272">
        <f>'Marks Term 3'!I272</f>
        <v>4</v>
      </c>
      <c r="L272">
        <f>'Marks Term 4'!I272</f>
        <v>38</v>
      </c>
      <c r="N272" s="13">
        <f t="shared" si="16"/>
        <v>31</v>
      </c>
      <c r="O272" s="7" t="str">
        <f>Calc!B272</f>
        <v>Fail</v>
      </c>
      <c r="P272" s="7">
        <f>IFERROR(VLOOKUP(A272,'Absence Report'!$A$4:$B$29,2,0),0)</f>
        <v>0</v>
      </c>
      <c r="Q272" s="17">
        <v>14962</v>
      </c>
    </row>
    <row r="273" spans="1:17" x14ac:dyDescent="0.25">
      <c r="A273" s="4" t="s">
        <v>937</v>
      </c>
      <c r="B273" t="s">
        <v>470</v>
      </c>
      <c r="C273" t="s">
        <v>469</v>
      </c>
      <c r="D273" t="str">
        <f t="shared" si="17"/>
        <v>Panchami Oni</v>
      </c>
      <c r="E273" t="str">
        <f t="shared" si="18"/>
        <v>poni@newcollege.com</v>
      </c>
      <c r="F273" t="str">
        <f t="shared" si="19"/>
        <v>2017</v>
      </c>
      <c r="G273" t="s">
        <v>1228</v>
      </c>
      <c r="H273" t="s">
        <v>1240</v>
      </c>
      <c r="I273">
        <f>'Marks Term 1'!I273</f>
        <v>93</v>
      </c>
      <c r="J273">
        <f>'Marks Term 2'!I273</f>
        <v>76</v>
      </c>
      <c r="K273">
        <f>'Marks Term 3'!I273</f>
        <v>96</v>
      </c>
      <c r="L273">
        <f>'Marks Term 4'!I273</f>
        <v>82</v>
      </c>
      <c r="N273" s="13">
        <f t="shared" si="16"/>
        <v>86.75</v>
      </c>
      <c r="O273" s="7" t="str">
        <f>Calc!B273</f>
        <v>A</v>
      </c>
      <c r="P273" s="7">
        <f>IFERROR(VLOOKUP(A273,'Absence Report'!$A$4:$B$29,2,0),0)</f>
        <v>0</v>
      </c>
      <c r="Q273" s="17">
        <v>13575</v>
      </c>
    </row>
    <row r="274" spans="1:17" x14ac:dyDescent="0.25">
      <c r="A274" s="4" t="s">
        <v>1202</v>
      </c>
      <c r="B274" t="s">
        <v>650</v>
      </c>
      <c r="C274" t="s">
        <v>651</v>
      </c>
      <c r="D274" t="str">
        <f t="shared" si="17"/>
        <v>wenyi ou</v>
      </c>
      <c r="E274" t="str">
        <f t="shared" si="18"/>
        <v>wou@newcollege.com</v>
      </c>
      <c r="F274" t="str">
        <f t="shared" si="19"/>
        <v>2015</v>
      </c>
      <c r="G274" t="s">
        <v>1229</v>
      </c>
      <c r="H274" t="s">
        <v>1239</v>
      </c>
      <c r="I274">
        <f>'Marks Term 1'!I274</f>
        <v>61</v>
      </c>
      <c r="J274">
        <f>'Marks Term 2'!I274</f>
        <v>90</v>
      </c>
      <c r="K274">
        <f>'Marks Term 3'!I274</f>
        <v>48</v>
      </c>
      <c r="L274">
        <f>'Marks Term 4'!I274</f>
        <v>56</v>
      </c>
      <c r="N274" s="13">
        <f t="shared" si="16"/>
        <v>63.75</v>
      </c>
      <c r="O274" s="7" t="str">
        <f>Calc!B274</f>
        <v>D</v>
      </c>
      <c r="P274" s="7">
        <f>IFERROR(VLOOKUP(A274,'Absence Report'!$A$4:$B$29,2,0),0)</f>
        <v>0</v>
      </c>
      <c r="Q274" s="17">
        <v>15069</v>
      </c>
    </row>
    <row r="275" spans="1:17" x14ac:dyDescent="0.25">
      <c r="A275" s="4" t="s">
        <v>1183</v>
      </c>
      <c r="B275" t="s">
        <v>560</v>
      </c>
      <c r="C275" t="s">
        <v>559</v>
      </c>
      <c r="D275" t="str">
        <f t="shared" si="17"/>
        <v>Sharon Ouyang</v>
      </c>
      <c r="E275" t="str">
        <f t="shared" si="18"/>
        <v>souyang@newcollege.com</v>
      </c>
      <c r="F275" t="str">
        <f t="shared" si="19"/>
        <v>2015</v>
      </c>
      <c r="G275" t="s">
        <v>1228</v>
      </c>
      <c r="H275" t="s">
        <v>1241</v>
      </c>
      <c r="I275">
        <f>'Marks Term 1'!I275</f>
        <v>89</v>
      </c>
      <c r="J275">
        <f>'Marks Term 2'!I275</f>
        <v>86</v>
      </c>
      <c r="K275">
        <f>'Marks Term 3'!I275</f>
        <v>63</v>
      </c>
      <c r="L275">
        <f>'Marks Term 4'!I275</f>
        <v>98</v>
      </c>
      <c r="N275" s="13">
        <f t="shared" si="16"/>
        <v>84</v>
      </c>
      <c r="O275" s="7" t="str">
        <f>Calc!B275</f>
        <v>B</v>
      </c>
      <c r="P275" s="7">
        <f>IFERROR(VLOOKUP(A275,'Absence Report'!$A$4:$B$29,2,0),0)</f>
        <v>0</v>
      </c>
      <c r="Q275" s="17">
        <v>13446</v>
      </c>
    </row>
    <row r="276" spans="1:17" x14ac:dyDescent="0.25">
      <c r="A276" s="4" t="s">
        <v>1122</v>
      </c>
      <c r="B276" t="s">
        <v>257</v>
      </c>
      <c r="C276" t="s">
        <v>254</v>
      </c>
      <c r="D276" t="str">
        <f t="shared" si="17"/>
        <v>Jannik Oxford</v>
      </c>
      <c r="E276" t="str">
        <f t="shared" si="18"/>
        <v>joxford@newcollege.com</v>
      </c>
      <c r="F276" t="str">
        <f t="shared" si="19"/>
        <v>2015</v>
      </c>
      <c r="G276" t="s">
        <v>1226</v>
      </c>
      <c r="H276" t="s">
        <v>1239</v>
      </c>
      <c r="I276">
        <f>'Marks Term 1'!I276</f>
        <v>84</v>
      </c>
      <c r="J276">
        <f>'Marks Term 2'!I276</f>
        <v>94</v>
      </c>
      <c r="K276">
        <f>'Marks Term 3'!I276</f>
        <v>82</v>
      </c>
      <c r="L276">
        <f>'Marks Term 4'!I276</f>
        <v>60</v>
      </c>
      <c r="N276" s="13">
        <f t="shared" si="16"/>
        <v>80</v>
      </c>
      <c r="O276" s="7" t="str">
        <f>Calc!B276</f>
        <v>B</v>
      </c>
      <c r="P276" s="7">
        <f>IFERROR(VLOOKUP(A276,'Absence Report'!$A$4:$B$29,2,0),0)</f>
        <v>0</v>
      </c>
      <c r="Q276" s="17">
        <v>4613</v>
      </c>
    </row>
    <row r="277" spans="1:17" x14ac:dyDescent="0.25">
      <c r="A277" s="4" t="s">
        <v>1011</v>
      </c>
      <c r="B277" t="s">
        <v>652</v>
      </c>
      <c r="C277" t="s">
        <v>654</v>
      </c>
      <c r="D277" t="str">
        <f t="shared" si="17"/>
        <v>William Pan</v>
      </c>
      <c r="E277" t="str">
        <f t="shared" si="18"/>
        <v>wpan@newcollege.com</v>
      </c>
      <c r="F277" t="str">
        <f t="shared" si="19"/>
        <v>2016</v>
      </c>
      <c r="G277" t="s">
        <v>1226</v>
      </c>
      <c r="H277" t="s">
        <v>1240</v>
      </c>
      <c r="I277">
        <f>'Marks Term 1'!I277</f>
        <v>86</v>
      </c>
      <c r="J277">
        <f>'Marks Term 2'!I277</f>
        <v>84</v>
      </c>
      <c r="K277">
        <f>'Marks Term 3'!I277</f>
        <v>92</v>
      </c>
      <c r="L277">
        <f>'Marks Term 4'!I277</f>
        <v>61</v>
      </c>
      <c r="N277" s="13">
        <f t="shared" si="16"/>
        <v>80.75</v>
      </c>
      <c r="O277" s="7" t="str">
        <f>Calc!B277</f>
        <v>B</v>
      </c>
      <c r="P277" s="7">
        <f>IFERROR(VLOOKUP(A277,'Absence Report'!$A$4:$B$29,2,0),0)</f>
        <v>0</v>
      </c>
      <c r="Q277" s="17">
        <v>3353</v>
      </c>
    </row>
    <row r="278" spans="1:17" x14ac:dyDescent="0.25">
      <c r="A278" s="4" t="s">
        <v>1027</v>
      </c>
      <c r="B278" t="s">
        <v>681</v>
      </c>
      <c r="C278" t="s">
        <v>654</v>
      </c>
      <c r="D278" t="str">
        <f t="shared" si="17"/>
        <v>Yan Pan</v>
      </c>
      <c r="E278" t="str">
        <f t="shared" si="18"/>
        <v>ypan@newcollege.com</v>
      </c>
      <c r="F278" t="str">
        <f t="shared" si="19"/>
        <v>2017</v>
      </c>
      <c r="G278" t="s">
        <v>1228</v>
      </c>
      <c r="H278" t="s">
        <v>1240</v>
      </c>
      <c r="I278">
        <f>'Marks Term 1'!I278</f>
        <v>83</v>
      </c>
      <c r="J278">
        <f>'Marks Term 2'!I278</f>
        <v>94</v>
      </c>
      <c r="K278">
        <f>'Marks Term 3'!I278</f>
        <v>99</v>
      </c>
      <c r="L278">
        <f>'Marks Term 4'!I278</f>
        <v>55</v>
      </c>
      <c r="N278" s="13">
        <f t="shared" si="16"/>
        <v>82.75</v>
      </c>
      <c r="O278" s="7" t="str">
        <f>Calc!B278</f>
        <v>B</v>
      </c>
      <c r="P278" s="7">
        <f>IFERROR(VLOOKUP(A278,'Absence Report'!$A$4:$B$29,2,0),0)</f>
        <v>0</v>
      </c>
      <c r="Q278" s="17">
        <v>1159</v>
      </c>
    </row>
    <row r="279" spans="1:17" x14ac:dyDescent="0.25">
      <c r="A279" s="4" t="s">
        <v>1219</v>
      </c>
      <c r="B279" t="s">
        <v>731</v>
      </c>
      <c r="C279" t="s">
        <v>732</v>
      </c>
      <c r="D279" t="str">
        <f t="shared" si="17"/>
        <v>ZEPENG PAN</v>
      </c>
      <c r="E279" t="str">
        <f t="shared" si="18"/>
        <v>zpan@newcollege.com</v>
      </c>
      <c r="F279" t="str">
        <f t="shared" si="19"/>
        <v>2015</v>
      </c>
      <c r="G279" t="s">
        <v>1227</v>
      </c>
      <c r="H279" t="s">
        <v>1241</v>
      </c>
      <c r="I279">
        <f>'Marks Term 1'!I279</f>
        <v>77</v>
      </c>
      <c r="J279">
        <f>'Marks Term 2'!I279</f>
        <v>68</v>
      </c>
      <c r="K279">
        <f>'Marks Term 3'!I279</f>
        <v>94</v>
      </c>
      <c r="L279">
        <f>'Marks Term 4'!I279</f>
        <v>59</v>
      </c>
      <c r="N279" s="13">
        <f t="shared" si="16"/>
        <v>74.5</v>
      </c>
      <c r="O279" s="7" t="str">
        <f>Calc!B279</f>
        <v>C</v>
      </c>
      <c r="P279" s="7">
        <f>IFERROR(VLOOKUP(A279,'Absence Report'!$A$4:$B$29,2,0),0)</f>
        <v>16</v>
      </c>
      <c r="Q279" s="17">
        <v>12615</v>
      </c>
    </row>
    <row r="280" spans="1:17" x14ac:dyDescent="0.25">
      <c r="A280" s="4" t="s">
        <v>938</v>
      </c>
      <c r="B280" t="s">
        <v>472</v>
      </c>
      <c r="C280" t="s">
        <v>471</v>
      </c>
      <c r="D280" t="str">
        <f t="shared" si="17"/>
        <v>Pannha Pandey</v>
      </c>
      <c r="E280" t="str">
        <f t="shared" si="18"/>
        <v>ppandey@newcollege.com</v>
      </c>
      <c r="F280" t="str">
        <f t="shared" si="19"/>
        <v>2016</v>
      </c>
      <c r="G280" t="s">
        <v>1226</v>
      </c>
      <c r="H280" t="s">
        <v>1239</v>
      </c>
      <c r="I280">
        <f>'Marks Term 1'!I280</f>
        <v>64</v>
      </c>
      <c r="J280">
        <f>'Marks Term 2'!I280</f>
        <v>63</v>
      </c>
      <c r="K280">
        <f>'Marks Term 3'!I280</f>
        <v>55</v>
      </c>
      <c r="L280">
        <f>'Marks Term 4'!I280</f>
        <v>85</v>
      </c>
      <c r="N280" s="13">
        <f t="shared" si="16"/>
        <v>66.75</v>
      </c>
      <c r="O280" s="7" t="str">
        <f>Calc!B280</f>
        <v>C</v>
      </c>
      <c r="P280" s="7">
        <f>IFERROR(VLOOKUP(A280,'Absence Report'!$A$4:$B$29,2,0),0)</f>
        <v>0</v>
      </c>
      <c r="Q280" s="17">
        <v>12042</v>
      </c>
    </row>
    <row r="281" spans="1:17" x14ac:dyDescent="0.25">
      <c r="A281" s="4" t="s">
        <v>1095</v>
      </c>
      <c r="B281" t="s">
        <v>120</v>
      </c>
      <c r="C281" t="s">
        <v>117</v>
      </c>
      <c r="D281" t="str">
        <f t="shared" si="17"/>
        <v>Christopher Park</v>
      </c>
      <c r="E281" t="str">
        <f t="shared" si="18"/>
        <v>cpark@newcollege.com</v>
      </c>
      <c r="F281" t="str">
        <f t="shared" si="19"/>
        <v>2015</v>
      </c>
      <c r="G281" t="s">
        <v>1229</v>
      </c>
      <c r="H281" t="s">
        <v>1240</v>
      </c>
      <c r="I281">
        <f>'Marks Term 1'!I281</f>
        <v>67</v>
      </c>
      <c r="J281">
        <f>'Marks Term 2'!I281</f>
        <v>30</v>
      </c>
      <c r="K281">
        <f>'Marks Term 3'!I281</f>
        <v>73</v>
      </c>
      <c r="L281">
        <f>'Marks Term 4'!I281</f>
        <v>42</v>
      </c>
      <c r="N281" s="13">
        <f t="shared" si="16"/>
        <v>53</v>
      </c>
      <c r="O281" s="7" t="str">
        <f>Calc!B281</f>
        <v>E</v>
      </c>
      <c r="P281" s="7">
        <f>IFERROR(VLOOKUP(A281,'Absence Report'!$A$4:$B$29,2,0),0)</f>
        <v>0</v>
      </c>
      <c r="Q281" s="17">
        <v>6442</v>
      </c>
    </row>
    <row r="282" spans="1:17" x14ac:dyDescent="0.25">
      <c r="A282" s="4" t="s">
        <v>1013</v>
      </c>
      <c r="B282" t="s">
        <v>657</v>
      </c>
      <c r="C282" t="s">
        <v>117</v>
      </c>
      <c r="D282" t="str">
        <f t="shared" si="17"/>
        <v>Wonkwon Park</v>
      </c>
      <c r="E282" t="str">
        <f t="shared" si="18"/>
        <v>wpark@newcollege.com</v>
      </c>
      <c r="F282" t="str">
        <f t="shared" si="19"/>
        <v>2016</v>
      </c>
      <c r="G282" t="s">
        <v>1227</v>
      </c>
      <c r="H282" t="s">
        <v>1239</v>
      </c>
      <c r="I282">
        <f>'Marks Term 1'!I282</f>
        <v>33</v>
      </c>
      <c r="J282">
        <f>'Marks Term 2'!I282</f>
        <v>49</v>
      </c>
      <c r="K282">
        <f>'Marks Term 3'!I282</f>
        <v>43</v>
      </c>
      <c r="L282">
        <f>'Marks Term 4'!I282</f>
        <v>52</v>
      </c>
      <c r="N282" s="13">
        <f t="shared" si="16"/>
        <v>44.25</v>
      </c>
      <c r="O282" s="7" t="str">
        <f>Calc!B282</f>
        <v>F</v>
      </c>
      <c r="P282" s="7">
        <f>IFERROR(VLOOKUP(A282,'Absence Report'!$A$4:$B$29,2,0),0)</f>
        <v>0</v>
      </c>
      <c r="Q282" s="17">
        <v>2134</v>
      </c>
    </row>
    <row r="283" spans="1:17" x14ac:dyDescent="0.25">
      <c r="A283" s="4" t="s">
        <v>848</v>
      </c>
      <c r="B283" t="s">
        <v>262</v>
      </c>
      <c r="C283" t="s">
        <v>260</v>
      </c>
      <c r="D283" t="str">
        <f t="shared" si="17"/>
        <v>Jasmine Paulsen</v>
      </c>
      <c r="E283" t="str">
        <f t="shared" si="18"/>
        <v>jpaulsen@newcollege.com</v>
      </c>
      <c r="F283" t="str">
        <f t="shared" si="19"/>
        <v>2017</v>
      </c>
      <c r="G283" t="s">
        <v>1229</v>
      </c>
      <c r="H283" t="s">
        <v>1239</v>
      </c>
      <c r="I283">
        <f>'Marks Term 1'!I283</f>
        <v>33</v>
      </c>
      <c r="J283">
        <f>'Marks Term 2'!I283</f>
        <v>29</v>
      </c>
      <c r="K283">
        <f>'Marks Term 3'!I283</f>
        <v>29</v>
      </c>
      <c r="L283">
        <f>'Marks Term 4'!I283</f>
        <v>25</v>
      </c>
      <c r="N283" s="13">
        <f t="shared" si="16"/>
        <v>29</v>
      </c>
      <c r="O283" s="7" t="str">
        <f>Calc!B283</f>
        <v>Fail</v>
      </c>
      <c r="P283" s="7">
        <f>IFERROR(VLOOKUP(A283,'Absence Report'!$A$4:$B$29,2,0),0)</f>
        <v>0</v>
      </c>
      <c r="Q283" s="17">
        <v>3985</v>
      </c>
    </row>
    <row r="284" spans="1:17" x14ac:dyDescent="0.25">
      <c r="A284" s="4" t="s">
        <v>1033</v>
      </c>
      <c r="B284" t="s">
        <v>691</v>
      </c>
      <c r="C284" t="s">
        <v>692</v>
      </c>
      <c r="D284" t="str">
        <f t="shared" si="17"/>
        <v>YU PEI</v>
      </c>
      <c r="E284" t="str">
        <f t="shared" si="18"/>
        <v>ypei@newcollege.com</v>
      </c>
      <c r="F284" t="str">
        <f t="shared" si="19"/>
        <v>2017</v>
      </c>
      <c r="G284" t="s">
        <v>1229</v>
      </c>
      <c r="H284" t="s">
        <v>1241</v>
      </c>
      <c r="I284">
        <f>'Marks Term 1'!I284</f>
        <v>81</v>
      </c>
      <c r="J284">
        <f>'Marks Term 2'!I284</f>
        <v>68</v>
      </c>
      <c r="K284">
        <f>'Marks Term 3'!I284</f>
        <v>56</v>
      </c>
      <c r="L284">
        <f>'Marks Term 4'!I284</f>
        <v>50</v>
      </c>
      <c r="N284" s="13">
        <f t="shared" si="16"/>
        <v>63.75</v>
      </c>
      <c r="O284" s="7" t="str">
        <f>Calc!B284</f>
        <v>D</v>
      </c>
      <c r="P284" s="7">
        <f>IFERROR(VLOOKUP(A284,'Absence Report'!$A$4:$B$29,2,0),0)</f>
        <v>0</v>
      </c>
      <c r="Q284" s="17">
        <v>554</v>
      </c>
    </row>
    <row r="285" spans="1:17" x14ac:dyDescent="0.25">
      <c r="A285" s="4" t="s">
        <v>804</v>
      </c>
      <c r="B285" t="s">
        <v>140</v>
      </c>
      <c r="C285" t="s">
        <v>144</v>
      </c>
      <c r="D285" t="str">
        <f t="shared" si="17"/>
        <v>Daniel PENFOLD</v>
      </c>
      <c r="E285" t="str">
        <f t="shared" si="18"/>
        <v>dpenfold@newcollege.com</v>
      </c>
      <c r="F285" t="str">
        <f t="shared" si="19"/>
        <v>2017</v>
      </c>
      <c r="G285" t="s">
        <v>1227</v>
      </c>
      <c r="H285" t="s">
        <v>1240</v>
      </c>
      <c r="I285">
        <f>'Marks Term 1'!I285</f>
        <v>65</v>
      </c>
      <c r="J285">
        <f>'Marks Term 2'!I285</f>
        <v>63</v>
      </c>
      <c r="K285">
        <f>'Marks Term 3'!I285</f>
        <v>86</v>
      </c>
      <c r="L285">
        <f>'Marks Term 4'!I285</f>
        <v>71</v>
      </c>
      <c r="N285" s="13">
        <f t="shared" si="16"/>
        <v>71.25</v>
      </c>
      <c r="O285" s="7" t="str">
        <f>Calc!B285</f>
        <v>C</v>
      </c>
      <c r="P285" s="7">
        <f>IFERROR(VLOOKUP(A285,'Absence Report'!$A$4:$B$29,2,0),0)</f>
        <v>0</v>
      </c>
      <c r="Q285" s="17">
        <v>9111</v>
      </c>
    </row>
    <row r="286" spans="1:17" x14ac:dyDescent="0.25">
      <c r="A286" s="4" t="s">
        <v>1107</v>
      </c>
      <c r="B286" t="s">
        <v>175</v>
      </c>
      <c r="C286" t="s">
        <v>172</v>
      </c>
      <c r="D286" t="str">
        <f t="shared" si="17"/>
        <v>Duoling Peng</v>
      </c>
      <c r="E286" t="str">
        <f t="shared" si="18"/>
        <v>dpeng@newcollege.com</v>
      </c>
      <c r="F286" t="str">
        <f t="shared" si="19"/>
        <v>2015</v>
      </c>
      <c r="G286" t="s">
        <v>1228</v>
      </c>
      <c r="H286" t="s">
        <v>1240</v>
      </c>
      <c r="I286">
        <f>'Marks Term 1'!I286</f>
        <v>96</v>
      </c>
      <c r="J286">
        <f>'Marks Term 2'!I286</f>
        <v>95</v>
      </c>
      <c r="K286">
        <f>'Marks Term 3'!I286</f>
        <v>98</v>
      </c>
      <c r="L286">
        <f>'Marks Term 4'!I286</f>
        <v>95</v>
      </c>
      <c r="N286" s="13">
        <f t="shared" si="16"/>
        <v>96</v>
      </c>
      <c r="O286" s="7" t="str">
        <f>Calc!B286</f>
        <v>A</v>
      </c>
      <c r="P286" s="7">
        <f>IFERROR(VLOOKUP(A286,'Absence Report'!$A$4:$B$29,2,0),0)</f>
        <v>0</v>
      </c>
      <c r="Q286" s="17">
        <v>5220</v>
      </c>
    </row>
    <row r="287" spans="1:17" x14ac:dyDescent="0.25">
      <c r="A287" s="4" t="s">
        <v>867</v>
      </c>
      <c r="B287" t="s">
        <v>315</v>
      </c>
      <c r="C287" t="s">
        <v>313</v>
      </c>
      <c r="D287" t="str">
        <f t="shared" si="17"/>
        <v>jooho Peterson</v>
      </c>
      <c r="E287" t="str">
        <f t="shared" si="18"/>
        <v>jpeterson@newcollege.com</v>
      </c>
      <c r="F287" t="str">
        <f t="shared" si="19"/>
        <v>2016</v>
      </c>
      <c r="G287" t="s">
        <v>1229</v>
      </c>
      <c r="H287" t="s">
        <v>1240</v>
      </c>
      <c r="I287">
        <f>'Marks Term 1'!I287</f>
        <v>46</v>
      </c>
      <c r="J287">
        <f>'Marks Term 2'!I287</f>
        <v>62</v>
      </c>
      <c r="K287">
        <f>'Marks Term 3'!I287</f>
        <v>65</v>
      </c>
      <c r="L287">
        <f>'Marks Term 4'!I287</f>
        <v>66</v>
      </c>
      <c r="N287" s="13">
        <f t="shared" si="16"/>
        <v>59.75</v>
      </c>
      <c r="O287" s="7" t="str">
        <f>Calc!B287</f>
        <v>D</v>
      </c>
      <c r="P287" s="7">
        <f>IFERROR(VLOOKUP(A287,'Absence Report'!$A$4:$B$29,2,0),0)</f>
        <v>0</v>
      </c>
      <c r="Q287" s="17">
        <v>3638</v>
      </c>
    </row>
    <row r="288" spans="1:17" x14ac:dyDescent="0.25">
      <c r="A288" s="4" t="s">
        <v>829</v>
      </c>
      <c r="B288" t="s">
        <v>213</v>
      </c>
      <c r="C288" t="s">
        <v>209</v>
      </c>
      <c r="D288" t="str">
        <f t="shared" si="17"/>
        <v>Guangmeng Pham</v>
      </c>
      <c r="E288" t="str">
        <f t="shared" si="18"/>
        <v>gpham@newcollege.com</v>
      </c>
      <c r="F288" t="str">
        <f t="shared" si="19"/>
        <v>2016</v>
      </c>
      <c r="G288" t="s">
        <v>1228</v>
      </c>
      <c r="H288" t="s">
        <v>1240</v>
      </c>
      <c r="I288">
        <f>'Marks Term 1'!I288</f>
        <v>93</v>
      </c>
      <c r="J288">
        <f>'Marks Term 2'!I288</f>
        <v>82</v>
      </c>
      <c r="K288">
        <f>'Marks Term 3'!I288</f>
        <v>82</v>
      </c>
      <c r="L288">
        <f>'Marks Term 4'!I288</f>
        <v>39</v>
      </c>
      <c r="N288" s="13">
        <f t="shared" si="16"/>
        <v>74</v>
      </c>
      <c r="O288" s="7" t="str">
        <f>Calc!B288</f>
        <v>C</v>
      </c>
      <c r="P288" s="7">
        <f>IFERROR(VLOOKUP(A288,'Absence Report'!$A$4:$B$29,2,0),0)</f>
        <v>0</v>
      </c>
      <c r="Q288" s="17">
        <v>14131</v>
      </c>
    </row>
    <row r="289" spans="1:17" x14ac:dyDescent="0.25">
      <c r="A289" s="4" t="s">
        <v>1148</v>
      </c>
      <c r="B289" t="s">
        <v>357</v>
      </c>
      <c r="C289" t="s">
        <v>209</v>
      </c>
      <c r="D289" t="str">
        <f t="shared" si="17"/>
        <v>Kristofer Pham</v>
      </c>
      <c r="E289" t="str">
        <f t="shared" si="18"/>
        <v>kpham@newcollege.com</v>
      </c>
      <c r="F289" t="str">
        <f t="shared" si="19"/>
        <v>2015</v>
      </c>
      <c r="G289" t="s">
        <v>1229</v>
      </c>
      <c r="H289" t="s">
        <v>1239</v>
      </c>
      <c r="I289">
        <f>'Marks Term 1'!I289</f>
        <v>58</v>
      </c>
      <c r="J289">
        <f>'Marks Term 2'!I289</f>
        <v>98</v>
      </c>
      <c r="K289">
        <f>'Marks Term 3'!I289</f>
        <v>89</v>
      </c>
      <c r="L289">
        <f>'Marks Term 4'!I289</f>
        <v>68</v>
      </c>
      <c r="N289" s="13">
        <f t="shared" si="16"/>
        <v>78.25</v>
      </c>
      <c r="O289" s="7" t="str">
        <f>Calc!B289</f>
        <v>B</v>
      </c>
      <c r="P289" s="7">
        <f>IFERROR(VLOOKUP(A289,'Absence Report'!$A$4:$B$29,2,0),0)</f>
        <v>0</v>
      </c>
      <c r="Q289" s="17">
        <v>3563</v>
      </c>
    </row>
    <row r="290" spans="1:17" x14ac:dyDescent="0.25">
      <c r="A290" s="4" t="s">
        <v>1180</v>
      </c>
      <c r="B290" t="s">
        <v>550</v>
      </c>
      <c r="C290" t="s">
        <v>549</v>
      </c>
      <c r="D290" t="str">
        <f t="shared" si="17"/>
        <v>Sella Phoung</v>
      </c>
      <c r="E290" t="str">
        <f t="shared" si="18"/>
        <v>sphoung@newcollege.com</v>
      </c>
      <c r="F290" t="str">
        <f t="shared" si="19"/>
        <v>2015</v>
      </c>
      <c r="G290" t="s">
        <v>1229</v>
      </c>
      <c r="H290" t="s">
        <v>1241</v>
      </c>
      <c r="I290">
        <f>'Marks Term 1'!I290</f>
        <v>72</v>
      </c>
      <c r="J290">
        <f>'Marks Term 2'!I290</f>
        <v>96</v>
      </c>
      <c r="K290">
        <f>'Marks Term 3'!I290</f>
        <v>59</v>
      </c>
      <c r="L290">
        <f>'Marks Term 4'!I290</f>
        <v>79</v>
      </c>
      <c r="N290" s="13">
        <f t="shared" si="16"/>
        <v>76.5</v>
      </c>
      <c r="O290" s="7" t="str">
        <f>Calc!B290</f>
        <v>B</v>
      </c>
      <c r="P290" s="7">
        <f>IFERROR(VLOOKUP(A290,'Absence Report'!$A$4:$B$29,2,0),0)</f>
        <v>0</v>
      </c>
      <c r="Q290" s="17">
        <v>12772</v>
      </c>
    </row>
    <row r="291" spans="1:17" x14ac:dyDescent="0.25">
      <c r="A291" s="4" t="s">
        <v>1105</v>
      </c>
      <c r="B291" t="s">
        <v>168</v>
      </c>
      <c r="C291" t="s">
        <v>165</v>
      </c>
      <c r="D291" t="str">
        <f t="shared" si="17"/>
        <v>DONG Pious</v>
      </c>
      <c r="E291" t="str">
        <f t="shared" si="18"/>
        <v>dpious@newcollege.com</v>
      </c>
      <c r="F291" t="str">
        <f t="shared" si="19"/>
        <v>2015</v>
      </c>
      <c r="G291" t="s">
        <v>1227</v>
      </c>
      <c r="H291" t="s">
        <v>1240</v>
      </c>
      <c r="I291">
        <f>'Marks Term 1'!I291</f>
        <v>80</v>
      </c>
      <c r="J291">
        <f>'Marks Term 2'!I291</f>
        <v>79</v>
      </c>
      <c r="K291">
        <f>'Marks Term 3'!I291</f>
        <v>92</v>
      </c>
      <c r="L291">
        <f>'Marks Term 4'!I291</f>
        <v>99</v>
      </c>
      <c r="N291" s="13">
        <f t="shared" si="16"/>
        <v>87.5</v>
      </c>
      <c r="O291" s="7" t="str">
        <f>Calc!B291</f>
        <v>A</v>
      </c>
      <c r="P291" s="7">
        <f>IFERROR(VLOOKUP(A291,'Absence Report'!$A$4:$B$29,2,0),0)</f>
        <v>15</v>
      </c>
      <c r="Q291" s="17">
        <v>9036</v>
      </c>
    </row>
    <row r="292" spans="1:17" x14ac:dyDescent="0.25">
      <c r="A292" s="4" t="s">
        <v>805</v>
      </c>
      <c r="B292" t="s">
        <v>140</v>
      </c>
      <c r="C292" t="s">
        <v>145</v>
      </c>
      <c r="D292" t="str">
        <f t="shared" si="17"/>
        <v>Daniel Polkinghorne</v>
      </c>
      <c r="E292" t="str">
        <f t="shared" si="18"/>
        <v>dpolkinghorne@newcollege.com</v>
      </c>
      <c r="F292" t="str">
        <f t="shared" si="19"/>
        <v>2016</v>
      </c>
      <c r="G292" t="s">
        <v>1226</v>
      </c>
      <c r="H292" t="s">
        <v>1240</v>
      </c>
      <c r="I292">
        <f>'Marks Term 1'!I292</f>
        <v>43</v>
      </c>
      <c r="J292">
        <f>'Marks Term 2'!I292</f>
        <v>64</v>
      </c>
      <c r="K292">
        <f>'Marks Term 3'!I292</f>
        <v>69</v>
      </c>
      <c r="L292">
        <f>'Marks Term 4'!I292</f>
        <v>30</v>
      </c>
      <c r="N292" s="13">
        <f t="shared" si="16"/>
        <v>51.5</v>
      </c>
      <c r="O292" s="7" t="str">
        <f>Calc!B292</f>
        <v>E</v>
      </c>
      <c r="P292" s="7">
        <f>IFERROR(VLOOKUP(A292,'Absence Report'!$A$4:$B$29,2,0),0)</f>
        <v>0</v>
      </c>
      <c r="Q292" s="17">
        <v>8996</v>
      </c>
    </row>
    <row r="293" spans="1:17" x14ac:dyDescent="0.25">
      <c r="A293" s="4" t="s">
        <v>1149</v>
      </c>
      <c r="B293" t="s">
        <v>371</v>
      </c>
      <c r="C293" t="s">
        <v>369</v>
      </c>
      <c r="D293" t="str">
        <f t="shared" si="17"/>
        <v>Liam Porreca</v>
      </c>
      <c r="E293" t="str">
        <f t="shared" si="18"/>
        <v>lporreca@newcollege.com</v>
      </c>
      <c r="F293" t="str">
        <f t="shared" si="19"/>
        <v>2015</v>
      </c>
      <c r="G293" t="s">
        <v>1228</v>
      </c>
      <c r="H293" t="s">
        <v>1239</v>
      </c>
      <c r="I293">
        <f>'Marks Term 1'!I293</f>
        <v>65</v>
      </c>
      <c r="J293">
        <f>'Marks Term 2'!I293</f>
        <v>68</v>
      </c>
      <c r="K293">
        <f>'Marks Term 3'!I293</f>
        <v>64</v>
      </c>
      <c r="L293">
        <f>'Marks Term 4'!I293</f>
        <v>40</v>
      </c>
      <c r="N293" s="13">
        <f t="shared" si="16"/>
        <v>59.25</v>
      </c>
      <c r="O293" s="7" t="str">
        <f>Calc!B293</f>
        <v>D</v>
      </c>
      <c r="P293" s="7">
        <f>IFERROR(VLOOKUP(A293,'Absence Report'!$A$4:$B$29,2,0),0)</f>
        <v>0</v>
      </c>
      <c r="Q293" s="17">
        <v>11533</v>
      </c>
    </row>
    <row r="294" spans="1:17" x14ac:dyDescent="0.25">
      <c r="A294" s="4" t="s">
        <v>955</v>
      </c>
      <c r="B294" t="s">
        <v>515</v>
      </c>
      <c r="C294" t="s">
        <v>514</v>
      </c>
      <c r="D294" t="str">
        <f t="shared" si="17"/>
        <v>Roberto Price</v>
      </c>
      <c r="E294" t="str">
        <f t="shared" si="18"/>
        <v>rprice@newcollege.com</v>
      </c>
      <c r="F294" t="str">
        <f t="shared" si="19"/>
        <v>2016</v>
      </c>
      <c r="G294" t="s">
        <v>1226</v>
      </c>
      <c r="H294" t="s">
        <v>1239</v>
      </c>
      <c r="I294">
        <f>'Marks Term 1'!I294</f>
        <v>33</v>
      </c>
      <c r="J294">
        <f>'Marks Term 2'!I294</f>
        <v>41</v>
      </c>
      <c r="K294">
        <f>'Marks Term 3'!I294</f>
        <v>20</v>
      </c>
      <c r="L294">
        <f>'Marks Term 4'!I294</f>
        <v>12</v>
      </c>
      <c r="N294" s="13">
        <f t="shared" si="16"/>
        <v>26.5</v>
      </c>
      <c r="O294" s="7" t="str">
        <f>Calc!B294</f>
        <v>Fail</v>
      </c>
      <c r="P294" s="7">
        <f>IFERROR(VLOOKUP(A294,'Absence Report'!$A$4:$B$29,2,0),0)</f>
        <v>0</v>
      </c>
      <c r="Q294" s="17">
        <v>411</v>
      </c>
    </row>
    <row r="295" spans="1:17" x14ac:dyDescent="0.25">
      <c r="A295" s="4" t="s">
        <v>1079</v>
      </c>
      <c r="B295" t="s">
        <v>58</v>
      </c>
      <c r="C295" t="s">
        <v>54</v>
      </c>
      <c r="D295" t="str">
        <f t="shared" si="17"/>
        <v>Ashim Pushparajah</v>
      </c>
      <c r="E295" t="str">
        <f t="shared" si="18"/>
        <v>apushparajah@newcollege.com</v>
      </c>
      <c r="F295" t="str">
        <f t="shared" si="19"/>
        <v>2015</v>
      </c>
      <c r="G295" t="s">
        <v>1227</v>
      </c>
      <c r="H295" t="s">
        <v>1240</v>
      </c>
      <c r="I295">
        <f>'Marks Term 1'!I295</f>
        <v>7</v>
      </c>
      <c r="J295">
        <f>'Marks Term 2'!I295</f>
        <v>29</v>
      </c>
      <c r="K295">
        <f>'Marks Term 3'!I295</f>
        <v>11</v>
      </c>
      <c r="L295">
        <f>'Marks Term 4'!I295</f>
        <v>-1</v>
      </c>
      <c r="N295" s="13">
        <f t="shared" si="16"/>
        <v>11.5</v>
      </c>
      <c r="O295" s="7" t="str">
        <f>Calc!B295</f>
        <v>Fail</v>
      </c>
      <c r="P295" s="7">
        <f>IFERROR(VLOOKUP(A295,'Absence Report'!$A$4:$B$29,2,0),0)</f>
        <v>0</v>
      </c>
      <c r="Q295" s="17">
        <v>3499</v>
      </c>
    </row>
    <row r="296" spans="1:17" x14ac:dyDescent="0.25">
      <c r="A296" s="4" t="s">
        <v>1207</v>
      </c>
      <c r="B296" t="s">
        <v>666</v>
      </c>
      <c r="C296" t="s">
        <v>493</v>
      </c>
      <c r="D296" t="str">
        <f t="shared" si="17"/>
        <v>Xin Qi</v>
      </c>
      <c r="E296" t="str">
        <f t="shared" si="18"/>
        <v>xqi@newcollege.com</v>
      </c>
      <c r="F296" t="str">
        <f t="shared" si="19"/>
        <v>2015</v>
      </c>
      <c r="G296" t="s">
        <v>1226</v>
      </c>
      <c r="H296" t="s">
        <v>1239</v>
      </c>
      <c r="I296">
        <f>'Marks Term 1'!I296</f>
        <v>49</v>
      </c>
      <c r="J296">
        <f>'Marks Term 2'!I296</f>
        <v>31</v>
      </c>
      <c r="K296">
        <f>'Marks Term 3'!I296</f>
        <v>54</v>
      </c>
      <c r="L296">
        <f>'Marks Term 4'!I296</f>
        <v>58</v>
      </c>
      <c r="N296" s="13">
        <f t="shared" si="16"/>
        <v>48</v>
      </c>
      <c r="O296" s="7" t="str">
        <f>Calc!B296</f>
        <v>E</v>
      </c>
      <c r="P296" s="7">
        <f>IFERROR(VLOOKUP(A296,'Absence Report'!$A$4:$B$29,2,0),0)</f>
        <v>0</v>
      </c>
      <c r="Q296" s="17">
        <v>1647</v>
      </c>
    </row>
    <row r="297" spans="1:17" x14ac:dyDescent="0.25">
      <c r="A297" s="4" t="s">
        <v>1188</v>
      </c>
      <c r="B297" t="s">
        <v>578</v>
      </c>
      <c r="C297" t="s">
        <v>577</v>
      </c>
      <c r="D297" t="str">
        <f t="shared" si="17"/>
        <v>Sibo Qu</v>
      </c>
      <c r="E297" t="str">
        <f t="shared" si="18"/>
        <v>squ@newcollege.com</v>
      </c>
      <c r="F297" t="str">
        <f t="shared" si="19"/>
        <v>2015</v>
      </c>
      <c r="G297" t="s">
        <v>1227</v>
      </c>
      <c r="H297" t="s">
        <v>1240</v>
      </c>
      <c r="I297">
        <f>'Marks Term 1'!I297</f>
        <v>95</v>
      </c>
      <c r="J297">
        <f>'Marks Term 2'!I297</f>
        <v>78</v>
      </c>
      <c r="K297">
        <f>'Marks Term 3'!I297</f>
        <v>91</v>
      </c>
      <c r="L297">
        <f>'Marks Term 4'!I297</f>
        <v>97</v>
      </c>
      <c r="N297" s="13">
        <f t="shared" si="16"/>
        <v>90.25</v>
      </c>
      <c r="O297" s="7" t="str">
        <f>Calc!B297</f>
        <v>A</v>
      </c>
      <c r="P297" s="7">
        <f>IFERROR(VLOOKUP(A297,'Absence Report'!$A$4:$B$29,2,0),0)</f>
        <v>0</v>
      </c>
      <c r="Q297" s="17">
        <v>13620</v>
      </c>
    </row>
    <row r="298" spans="1:17" x14ac:dyDescent="0.25">
      <c r="A298" s="4" t="s">
        <v>884</v>
      </c>
      <c r="B298" t="s">
        <v>359</v>
      </c>
      <c r="C298" t="s">
        <v>356</v>
      </c>
      <c r="D298" t="str">
        <f t="shared" si="17"/>
        <v>KUENHEE Ragavan</v>
      </c>
      <c r="E298" t="str">
        <f t="shared" si="18"/>
        <v>kragavan@newcollege.com</v>
      </c>
      <c r="F298" t="str">
        <f t="shared" si="19"/>
        <v>2016</v>
      </c>
      <c r="G298" t="s">
        <v>1229</v>
      </c>
      <c r="H298" t="s">
        <v>1240</v>
      </c>
      <c r="I298">
        <f>'Marks Term 1'!I298</f>
        <v>59</v>
      </c>
      <c r="J298">
        <f>'Marks Term 2'!I298</f>
        <v>55</v>
      </c>
      <c r="K298">
        <f>'Marks Term 3'!I298</f>
        <v>49</v>
      </c>
      <c r="L298">
        <f>'Marks Term 4'!I298</f>
        <v>79</v>
      </c>
      <c r="N298" s="13">
        <f t="shared" si="16"/>
        <v>60.5</v>
      </c>
      <c r="O298" s="7" t="str">
        <f>Calc!B298</f>
        <v>D</v>
      </c>
      <c r="P298" s="7">
        <f>IFERROR(VLOOKUP(A298,'Absence Report'!$A$4:$B$29,2,0),0)</f>
        <v>0</v>
      </c>
      <c r="Q298" s="17">
        <v>7904</v>
      </c>
    </row>
    <row r="299" spans="1:17" x14ac:dyDescent="0.25">
      <c r="A299" s="4" t="s">
        <v>966</v>
      </c>
      <c r="B299" t="s">
        <v>536</v>
      </c>
      <c r="C299" t="s">
        <v>535</v>
      </c>
      <c r="D299" t="str">
        <f t="shared" si="17"/>
        <v>Sales Rahmani</v>
      </c>
      <c r="E299" t="str">
        <f t="shared" si="18"/>
        <v>srahmani@newcollege.com</v>
      </c>
      <c r="F299" t="str">
        <f t="shared" si="19"/>
        <v>2017</v>
      </c>
      <c r="G299" t="s">
        <v>1226</v>
      </c>
      <c r="H299" t="s">
        <v>1241</v>
      </c>
      <c r="I299">
        <f>'Marks Term 1'!I299</f>
        <v>94</v>
      </c>
      <c r="J299">
        <f>'Marks Term 2'!I299</f>
        <v>70</v>
      </c>
      <c r="K299">
        <f>'Marks Term 3'!I299</f>
        <v>97</v>
      </c>
      <c r="L299">
        <f>'Marks Term 4'!I299</f>
        <v>97</v>
      </c>
      <c r="N299" s="13">
        <f t="shared" si="16"/>
        <v>89.5</v>
      </c>
      <c r="O299" s="7" t="str">
        <f>Calc!B299</f>
        <v>A</v>
      </c>
      <c r="P299" s="7">
        <f>IFERROR(VLOOKUP(A299,'Absence Report'!$A$4:$B$29,2,0),0)</f>
        <v>0</v>
      </c>
      <c r="Q299" s="17">
        <v>11879</v>
      </c>
    </row>
    <row r="300" spans="1:17" x14ac:dyDescent="0.25">
      <c r="A300" s="4" t="s">
        <v>1164</v>
      </c>
      <c r="B300" t="s">
        <v>464</v>
      </c>
      <c r="C300" t="s">
        <v>463</v>
      </c>
      <c r="D300" t="str">
        <f t="shared" si="17"/>
        <v>Niko Ranzolin</v>
      </c>
      <c r="E300" t="str">
        <f t="shared" si="18"/>
        <v>nranzolin@newcollege.com</v>
      </c>
      <c r="F300" t="str">
        <f t="shared" si="19"/>
        <v>2015</v>
      </c>
      <c r="G300" t="s">
        <v>1226</v>
      </c>
      <c r="H300" t="s">
        <v>1240</v>
      </c>
      <c r="I300">
        <f>'Marks Term 1'!I300</f>
        <v>67</v>
      </c>
      <c r="J300">
        <f>'Marks Term 2'!I300</f>
        <v>65</v>
      </c>
      <c r="K300">
        <f>'Marks Term 3'!I300</f>
        <v>69</v>
      </c>
      <c r="L300">
        <f>'Marks Term 4'!I300</f>
        <v>40</v>
      </c>
      <c r="N300" s="13">
        <f t="shared" si="16"/>
        <v>60.25</v>
      </c>
      <c r="O300" s="7" t="str">
        <f>Calc!B300</f>
        <v>D</v>
      </c>
      <c r="P300" s="7">
        <f>IFERROR(VLOOKUP(A300,'Absence Report'!$A$4:$B$29,2,0),0)</f>
        <v>0</v>
      </c>
      <c r="Q300" s="17">
        <v>11797</v>
      </c>
    </row>
    <row r="301" spans="1:17" x14ac:dyDescent="0.25">
      <c r="A301" s="4" t="s">
        <v>1175</v>
      </c>
      <c r="B301" t="s">
        <v>123</v>
      </c>
      <c r="C301" t="s">
        <v>537</v>
      </c>
      <c r="D301" t="str">
        <f t="shared" si="17"/>
        <v>Samuel Record</v>
      </c>
      <c r="E301" t="str">
        <f t="shared" si="18"/>
        <v>srecord@newcollege.com</v>
      </c>
      <c r="F301" t="str">
        <f t="shared" si="19"/>
        <v>2015</v>
      </c>
      <c r="G301" t="s">
        <v>1229</v>
      </c>
      <c r="H301" t="s">
        <v>1240</v>
      </c>
      <c r="I301">
        <f>'Marks Term 1'!I301</f>
        <v>64</v>
      </c>
      <c r="J301">
        <f>'Marks Term 2'!I301</f>
        <v>80</v>
      </c>
      <c r="K301">
        <f>'Marks Term 3'!I301</f>
        <v>49</v>
      </c>
      <c r="L301">
        <f>'Marks Term 4'!I301</f>
        <v>53</v>
      </c>
      <c r="N301" s="13">
        <f t="shared" si="16"/>
        <v>61.5</v>
      </c>
      <c r="O301" s="7" t="str">
        <f>Calc!B301</f>
        <v>D</v>
      </c>
      <c r="P301" s="7">
        <f>IFERROR(VLOOKUP(A301,'Absence Report'!$A$4:$B$29,2,0),0)</f>
        <v>0</v>
      </c>
      <c r="Q301" s="17">
        <v>5289</v>
      </c>
    </row>
    <row r="302" spans="1:17" x14ac:dyDescent="0.25">
      <c r="A302" s="4" t="s">
        <v>1014</v>
      </c>
      <c r="B302" t="s">
        <v>659</v>
      </c>
      <c r="C302" t="s">
        <v>660</v>
      </c>
      <c r="D302" t="str">
        <f t="shared" si="17"/>
        <v>Xavier Rego</v>
      </c>
      <c r="E302" t="str">
        <f t="shared" si="18"/>
        <v>xrego@newcollege.com</v>
      </c>
      <c r="F302" t="str">
        <f t="shared" si="19"/>
        <v>2017</v>
      </c>
      <c r="G302" t="s">
        <v>1229</v>
      </c>
      <c r="H302" t="s">
        <v>1239</v>
      </c>
      <c r="I302">
        <f>'Marks Term 1'!I302</f>
        <v>55</v>
      </c>
      <c r="J302">
        <f>'Marks Term 2'!I302</f>
        <v>46</v>
      </c>
      <c r="K302">
        <f>'Marks Term 3'!I302</f>
        <v>44</v>
      </c>
      <c r="L302">
        <f>'Marks Term 4'!I302</f>
        <v>57</v>
      </c>
      <c r="N302" s="13">
        <f t="shared" si="16"/>
        <v>50.5</v>
      </c>
      <c r="O302" s="7" t="str">
        <f>Calc!B302</f>
        <v>E</v>
      </c>
      <c r="P302" s="7">
        <f>IFERROR(VLOOKUP(A302,'Absence Report'!$A$4:$B$29,2,0),0)</f>
        <v>0</v>
      </c>
      <c r="Q302" s="17">
        <v>11905</v>
      </c>
    </row>
    <row r="303" spans="1:17" x14ac:dyDescent="0.25">
      <c r="A303" s="4" t="s">
        <v>1037</v>
      </c>
      <c r="B303" t="s">
        <v>698</v>
      </c>
      <c r="C303" t="s">
        <v>699</v>
      </c>
      <c r="D303" t="str">
        <f t="shared" si="17"/>
        <v>YUE REN</v>
      </c>
      <c r="E303" t="str">
        <f t="shared" si="18"/>
        <v>yren@newcollege.com</v>
      </c>
      <c r="F303" t="str">
        <f t="shared" si="19"/>
        <v>2016</v>
      </c>
      <c r="G303" t="s">
        <v>1228</v>
      </c>
      <c r="H303" t="s">
        <v>1239</v>
      </c>
      <c r="I303">
        <f>'Marks Term 1'!I303</f>
        <v>61</v>
      </c>
      <c r="J303">
        <f>'Marks Term 2'!I303</f>
        <v>66</v>
      </c>
      <c r="K303">
        <f>'Marks Term 3'!I303</f>
        <v>83</v>
      </c>
      <c r="L303">
        <f>'Marks Term 4'!I303</f>
        <v>80</v>
      </c>
      <c r="N303" s="13">
        <f t="shared" si="16"/>
        <v>72.5</v>
      </c>
      <c r="O303" s="7" t="str">
        <f>Calc!B303</f>
        <v>C</v>
      </c>
      <c r="P303" s="7">
        <f>IFERROR(VLOOKUP(A303,'Absence Report'!$A$4:$B$29,2,0),0)</f>
        <v>6</v>
      </c>
      <c r="Q303" s="17">
        <v>4433</v>
      </c>
    </row>
    <row r="304" spans="1:17" x14ac:dyDescent="0.25">
      <c r="A304" s="4" t="s">
        <v>785</v>
      </c>
      <c r="B304" t="s">
        <v>80</v>
      </c>
      <c r="C304" t="s">
        <v>77</v>
      </c>
      <c r="D304" t="str">
        <f t="shared" si="17"/>
        <v>Caitlin Reneman</v>
      </c>
      <c r="E304" t="str">
        <f t="shared" si="18"/>
        <v>creneman@newcollege.com</v>
      </c>
      <c r="F304" t="str">
        <f t="shared" si="19"/>
        <v>2016</v>
      </c>
      <c r="G304" t="s">
        <v>1228</v>
      </c>
      <c r="H304" t="s">
        <v>1240</v>
      </c>
      <c r="I304">
        <f>'Marks Term 1'!I304</f>
        <v>52</v>
      </c>
      <c r="J304">
        <f>'Marks Term 2'!I304</f>
        <v>70</v>
      </c>
      <c r="K304">
        <f>'Marks Term 3'!I304</f>
        <v>41</v>
      </c>
      <c r="L304">
        <f>'Marks Term 4'!I304</f>
        <v>47</v>
      </c>
      <c r="N304" s="13">
        <f t="shared" si="16"/>
        <v>52.5</v>
      </c>
      <c r="O304" s="7" t="str">
        <f>Calc!B304</f>
        <v>E</v>
      </c>
      <c r="P304" s="7">
        <f>IFERROR(VLOOKUP(A304,'Absence Report'!$A$4:$B$29,2,0),0)</f>
        <v>0</v>
      </c>
      <c r="Q304" s="17">
        <v>11661</v>
      </c>
    </row>
    <row r="305" spans="1:17" x14ac:dyDescent="0.25">
      <c r="A305" s="4" t="s">
        <v>932</v>
      </c>
      <c r="B305" t="s">
        <v>457</v>
      </c>
      <c r="C305" t="s">
        <v>456</v>
      </c>
      <c r="D305" t="str">
        <f t="shared" si="17"/>
        <v>Nelly REZAEI</v>
      </c>
      <c r="E305" t="str">
        <f t="shared" si="18"/>
        <v>nrezaei@newcollege.com</v>
      </c>
      <c r="F305" t="str">
        <f t="shared" si="19"/>
        <v>2016</v>
      </c>
      <c r="G305" t="s">
        <v>1227</v>
      </c>
      <c r="H305" t="s">
        <v>1241</v>
      </c>
      <c r="I305">
        <f>'Marks Term 1'!I305</f>
        <v>95</v>
      </c>
      <c r="J305">
        <f>'Marks Term 2'!I305</f>
        <v>88</v>
      </c>
      <c r="K305">
        <f>'Marks Term 3'!I305</f>
        <v>89</v>
      </c>
      <c r="L305">
        <f>'Marks Term 4'!I305</f>
        <v>71</v>
      </c>
      <c r="N305" s="13">
        <f t="shared" si="16"/>
        <v>85.75</v>
      </c>
      <c r="O305" s="7" t="str">
        <f>Calc!B305</f>
        <v>A</v>
      </c>
      <c r="P305" s="7">
        <f>IFERROR(VLOOKUP(A305,'Absence Report'!$A$4:$B$29,2,0),0)</f>
        <v>0</v>
      </c>
      <c r="Q305" s="17">
        <v>6859</v>
      </c>
    </row>
    <row r="306" spans="1:17" x14ac:dyDescent="0.25">
      <c r="A306" s="4" t="s">
        <v>818</v>
      </c>
      <c r="B306" t="s">
        <v>183</v>
      </c>
      <c r="C306" t="s">
        <v>180</v>
      </c>
      <c r="D306" t="str">
        <f t="shared" si="17"/>
        <v>Elbron Robinson</v>
      </c>
      <c r="E306" t="str">
        <f t="shared" si="18"/>
        <v>erobinson@newcollege.com</v>
      </c>
      <c r="F306" t="str">
        <f t="shared" si="19"/>
        <v>2016</v>
      </c>
      <c r="G306" t="s">
        <v>1226</v>
      </c>
      <c r="H306" t="s">
        <v>1240</v>
      </c>
      <c r="I306">
        <f>'Marks Term 1'!I306</f>
        <v>52</v>
      </c>
      <c r="J306">
        <f>'Marks Term 2'!I306</f>
        <v>43</v>
      </c>
      <c r="K306">
        <f>'Marks Term 3'!I306</f>
        <v>71</v>
      </c>
      <c r="L306">
        <f>'Marks Term 4'!I306</f>
        <v>40</v>
      </c>
      <c r="N306" s="13">
        <f t="shared" si="16"/>
        <v>51.5</v>
      </c>
      <c r="O306" s="7" t="str">
        <f>Calc!B306</f>
        <v>E</v>
      </c>
      <c r="P306" s="7">
        <f>IFERROR(VLOOKUP(A306,'Absence Report'!$A$4:$B$29,2,0),0)</f>
        <v>0</v>
      </c>
      <c r="Q306" s="17">
        <v>214</v>
      </c>
    </row>
    <row r="307" spans="1:17" x14ac:dyDescent="0.25">
      <c r="A307" s="4" t="s">
        <v>789</v>
      </c>
      <c r="B307" t="s">
        <v>93</v>
      </c>
      <c r="C307" t="s">
        <v>90</v>
      </c>
      <c r="D307" t="str">
        <f t="shared" si="17"/>
        <v>Caroline Rodriguez</v>
      </c>
      <c r="E307" t="str">
        <f t="shared" si="18"/>
        <v>crodriguez@newcollege.com</v>
      </c>
      <c r="F307" t="str">
        <f t="shared" si="19"/>
        <v>2016</v>
      </c>
      <c r="G307" t="s">
        <v>1227</v>
      </c>
      <c r="H307" t="s">
        <v>1239</v>
      </c>
      <c r="I307">
        <f>'Marks Term 1'!I307</f>
        <v>22</v>
      </c>
      <c r="J307">
        <f>'Marks Term 2'!I307</f>
        <v>34</v>
      </c>
      <c r="K307">
        <f>'Marks Term 3'!I307</f>
        <v>50</v>
      </c>
      <c r="L307">
        <f>'Marks Term 4'!I307</f>
        <v>18</v>
      </c>
      <c r="N307" s="13">
        <f t="shared" si="16"/>
        <v>31</v>
      </c>
      <c r="O307" s="7" t="str">
        <f>Calc!B307</f>
        <v>Fail</v>
      </c>
      <c r="P307" s="7">
        <f>IFERROR(VLOOKUP(A307,'Absence Report'!$A$4:$B$29,2,0),0)</f>
        <v>0</v>
      </c>
      <c r="Q307" s="17">
        <v>4293</v>
      </c>
    </row>
    <row r="308" spans="1:17" x14ac:dyDescent="0.25">
      <c r="A308" s="4" t="s">
        <v>1165</v>
      </c>
      <c r="B308" t="s">
        <v>466</v>
      </c>
      <c r="C308" t="s">
        <v>465</v>
      </c>
      <c r="D308" t="str">
        <f t="shared" si="17"/>
        <v>Olakunle Roqueza</v>
      </c>
      <c r="E308" t="str">
        <f t="shared" si="18"/>
        <v>oroqueza@newcollege.com</v>
      </c>
      <c r="F308" t="str">
        <f t="shared" si="19"/>
        <v>2015</v>
      </c>
      <c r="G308" t="s">
        <v>1228</v>
      </c>
      <c r="H308" t="s">
        <v>1241</v>
      </c>
      <c r="I308">
        <f>'Marks Term 1'!I308</f>
        <v>51</v>
      </c>
      <c r="J308">
        <f>'Marks Term 2'!I308</f>
        <v>42</v>
      </c>
      <c r="K308">
        <f>'Marks Term 3'!I308</f>
        <v>40</v>
      </c>
      <c r="L308">
        <f>'Marks Term 4'!I308</f>
        <v>74</v>
      </c>
      <c r="N308" s="13">
        <f t="shared" si="16"/>
        <v>51.75</v>
      </c>
      <c r="O308" s="7" t="str">
        <f>Calc!B308</f>
        <v>E</v>
      </c>
      <c r="P308" s="7">
        <f>IFERROR(VLOOKUP(A308,'Absence Report'!$A$4:$B$29,2,0),0)</f>
        <v>0</v>
      </c>
      <c r="Q308" s="17">
        <v>3594</v>
      </c>
    </row>
    <row r="309" spans="1:17" x14ac:dyDescent="0.25">
      <c r="A309" s="4" t="s">
        <v>783</v>
      </c>
      <c r="B309" t="s">
        <v>76</v>
      </c>
      <c r="C309" t="s">
        <v>73</v>
      </c>
      <c r="D309" t="str">
        <f t="shared" si="17"/>
        <v>Bryce Rosman</v>
      </c>
      <c r="E309" t="str">
        <f t="shared" si="18"/>
        <v>brosman@newcollege.com</v>
      </c>
      <c r="F309" t="str">
        <f t="shared" si="19"/>
        <v>2016</v>
      </c>
      <c r="G309" t="s">
        <v>1229</v>
      </c>
      <c r="H309" t="s">
        <v>1240</v>
      </c>
      <c r="I309">
        <f>'Marks Term 1'!I309</f>
        <v>95</v>
      </c>
      <c r="J309">
        <f>'Marks Term 2'!I309</f>
        <v>69</v>
      </c>
      <c r="K309">
        <f>'Marks Term 3'!I309</f>
        <v>72</v>
      </c>
      <c r="L309">
        <f>'Marks Term 4'!I309</f>
        <v>95</v>
      </c>
      <c r="N309" s="13">
        <f t="shared" si="16"/>
        <v>82.75</v>
      </c>
      <c r="O309" s="7" t="str">
        <f>Calc!B309</f>
        <v>B</v>
      </c>
      <c r="P309" s="7">
        <f>IFERROR(VLOOKUP(A309,'Absence Report'!$A$4:$B$29,2,0),0)</f>
        <v>0</v>
      </c>
      <c r="Q309" s="17">
        <v>6386</v>
      </c>
    </row>
    <row r="310" spans="1:17" x14ac:dyDescent="0.25">
      <c r="A310" s="4" t="s">
        <v>1074</v>
      </c>
      <c r="B310" t="s">
        <v>41</v>
      </c>
      <c r="C310" t="s">
        <v>38</v>
      </c>
      <c r="D310" t="str">
        <f t="shared" si="17"/>
        <v>Anita Saikia</v>
      </c>
      <c r="E310" t="str">
        <f t="shared" si="18"/>
        <v>asaikia@newcollege.com</v>
      </c>
      <c r="F310" t="str">
        <f t="shared" si="19"/>
        <v>2015</v>
      </c>
      <c r="G310" t="s">
        <v>1226</v>
      </c>
      <c r="H310" t="s">
        <v>1239</v>
      </c>
      <c r="I310">
        <f>'Marks Term 1'!I310</f>
        <v>97</v>
      </c>
      <c r="J310">
        <f>'Marks Term 2'!I310</f>
        <v>95</v>
      </c>
      <c r="K310">
        <f>'Marks Term 3'!I310</f>
        <v>91</v>
      </c>
      <c r="L310">
        <f>'Marks Term 4'!I310</f>
        <v>98</v>
      </c>
      <c r="N310" s="13">
        <f t="shared" si="16"/>
        <v>95.25</v>
      </c>
      <c r="O310" s="7" t="str">
        <f>Calc!B310</f>
        <v>A</v>
      </c>
      <c r="P310" s="7">
        <f>IFERROR(VLOOKUP(A310,'Absence Report'!$A$4:$B$29,2,0),0)</f>
        <v>0</v>
      </c>
      <c r="Q310" s="17">
        <v>4359</v>
      </c>
    </row>
    <row r="311" spans="1:17" x14ac:dyDescent="0.25">
      <c r="A311" s="4" t="s">
        <v>1154</v>
      </c>
      <c r="B311" t="s">
        <v>394</v>
      </c>
      <c r="C311" t="s">
        <v>392</v>
      </c>
      <c r="D311" t="str">
        <f t="shared" si="17"/>
        <v>Luke Salaa</v>
      </c>
      <c r="E311" t="str">
        <f t="shared" si="18"/>
        <v>lsalaa@newcollege.com</v>
      </c>
      <c r="F311" t="str">
        <f t="shared" si="19"/>
        <v>2015</v>
      </c>
      <c r="G311" t="s">
        <v>1228</v>
      </c>
      <c r="H311" t="s">
        <v>1240</v>
      </c>
      <c r="I311">
        <f>'Marks Term 1'!I311</f>
        <v>85</v>
      </c>
      <c r="J311">
        <f>'Marks Term 2'!I311</f>
        <v>100</v>
      </c>
      <c r="K311">
        <f>'Marks Term 3'!I311</f>
        <v>67</v>
      </c>
      <c r="L311">
        <f>'Marks Term 4'!I311</f>
        <v>81</v>
      </c>
      <c r="N311" s="13">
        <f t="shared" si="16"/>
        <v>83.25</v>
      </c>
      <c r="O311" s="7" t="str">
        <f>Calc!B311</f>
        <v>B</v>
      </c>
      <c r="P311" s="7">
        <f>IFERROR(VLOOKUP(A311,'Absence Report'!$A$4:$B$29,2,0),0)</f>
        <v>0</v>
      </c>
      <c r="Q311" s="17">
        <v>5621</v>
      </c>
    </row>
    <row r="312" spans="1:17" x14ac:dyDescent="0.25">
      <c r="A312" s="4" t="s">
        <v>1158</v>
      </c>
      <c r="B312" t="s">
        <v>203</v>
      </c>
      <c r="C312" t="s">
        <v>428</v>
      </c>
      <c r="D312" t="str">
        <f t="shared" si="17"/>
        <v>Michael Saleh</v>
      </c>
      <c r="E312" t="str">
        <f t="shared" si="18"/>
        <v>msaleh@newcollege.com</v>
      </c>
      <c r="F312" t="str">
        <f t="shared" si="19"/>
        <v>2015</v>
      </c>
      <c r="G312" t="s">
        <v>1229</v>
      </c>
      <c r="H312" t="s">
        <v>1240</v>
      </c>
      <c r="I312">
        <f>'Marks Term 1'!I312</f>
        <v>43</v>
      </c>
      <c r="J312">
        <f>'Marks Term 2'!I312</f>
        <v>71</v>
      </c>
      <c r="K312">
        <f>'Marks Term 3'!I312</f>
        <v>46</v>
      </c>
      <c r="L312">
        <f>'Marks Term 4'!I312</f>
        <v>26</v>
      </c>
      <c r="N312" s="13">
        <f t="shared" si="16"/>
        <v>46.5</v>
      </c>
      <c r="O312" s="7" t="str">
        <f>Calc!B312</f>
        <v>E</v>
      </c>
      <c r="P312" s="7">
        <f>IFERROR(VLOOKUP(A312,'Absence Report'!$A$4:$B$29,2,0),0)</f>
        <v>0</v>
      </c>
      <c r="Q312" s="17">
        <v>10321</v>
      </c>
    </row>
    <row r="313" spans="1:17" x14ac:dyDescent="0.25">
      <c r="A313" s="4" t="s">
        <v>798</v>
      </c>
      <c r="B313" t="s">
        <v>126</v>
      </c>
      <c r="C313" t="s">
        <v>123</v>
      </c>
      <c r="D313" t="str">
        <f t="shared" si="17"/>
        <v>Cindy Samuel</v>
      </c>
      <c r="E313" t="str">
        <f t="shared" si="18"/>
        <v>csamuel@newcollege.com</v>
      </c>
      <c r="F313" t="str">
        <f t="shared" si="19"/>
        <v>2017</v>
      </c>
      <c r="G313" t="s">
        <v>1228</v>
      </c>
      <c r="H313" t="s">
        <v>1239</v>
      </c>
      <c r="I313">
        <f>'Marks Term 1'!I313</f>
        <v>96</v>
      </c>
      <c r="J313">
        <f>'Marks Term 2'!I313</f>
        <v>88</v>
      </c>
      <c r="K313">
        <f>'Marks Term 3'!I313</f>
        <v>96</v>
      </c>
      <c r="L313">
        <f>'Marks Term 4'!I313</f>
        <v>68</v>
      </c>
      <c r="N313" s="13">
        <f t="shared" si="16"/>
        <v>87</v>
      </c>
      <c r="O313" s="7" t="str">
        <f>Calc!B313</f>
        <v>A</v>
      </c>
      <c r="P313" s="7">
        <f>IFERROR(VLOOKUP(A313,'Absence Report'!$A$4:$B$29,2,0),0)</f>
        <v>0</v>
      </c>
      <c r="Q313" s="17">
        <v>4281</v>
      </c>
    </row>
    <row r="314" spans="1:17" x14ac:dyDescent="0.25">
      <c r="A314" s="4" t="s">
        <v>954</v>
      </c>
      <c r="B314" t="s">
        <v>511</v>
      </c>
      <c r="C314" t="s">
        <v>510</v>
      </c>
      <c r="D314" t="str">
        <f t="shared" si="17"/>
        <v>Rebecca Sareen</v>
      </c>
      <c r="E314" t="str">
        <f t="shared" si="18"/>
        <v>rsareen@newcollege.com</v>
      </c>
      <c r="F314" t="str">
        <f t="shared" si="19"/>
        <v>2016</v>
      </c>
      <c r="G314" t="s">
        <v>1229</v>
      </c>
      <c r="H314" t="s">
        <v>1239</v>
      </c>
      <c r="I314">
        <f>'Marks Term 1'!I314</f>
        <v>33</v>
      </c>
      <c r="J314">
        <f>'Marks Term 2'!I314</f>
        <v>49</v>
      </c>
      <c r="K314">
        <f>'Marks Term 3'!I314</f>
        <v>27</v>
      </c>
      <c r="L314">
        <f>'Marks Term 4'!I314</f>
        <v>24</v>
      </c>
      <c r="N314" s="13">
        <f t="shared" si="16"/>
        <v>33.25</v>
      </c>
      <c r="O314" s="7" t="str">
        <f>Calc!B314</f>
        <v>Fail</v>
      </c>
      <c r="P314" s="7">
        <f>IFERROR(VLOOKUP(A314,'Absence Report'!$A$4:$B$29,2,0),0)</f>
        <v>0</v>
      </c>
      <c r="Q314" s="17">
        <v>7406</v>
      </c>
    </row>
    <row r="315" spans="1:17" x14ac:dyDescent="0.25">
      <c r="A315" s="4" t="s">
        <v>904</v>
      </c>
      <c r="B315" t="s">
        <v>405</v>
      </c>
      <c r="C315" t="s">
        <v>404</v>
      </c>
      <c r="D315" t="str">
        <f t="shared" si="17"/>
        <v>Mai Sarvaiya</v>
      </c>
      <c r="E315" t="str">
        <f t="shared" si="18"/>
        <v>msarvaiya@newcollege.com</v>
      </c>
      <c r="F315" t="str">
        <f t="shared" si="19"/>
        <v>2017</v>
      </c>
      <c r="G315" t="s">
        <v>1227</v>
      </c>
      <c r="H315" t="s">
        <v>1240</v>
      </c>
      <c r="I315">
        <f>'Marks Term 1'!I315</f>
        <v>65</v>
      </c>
      <c r="J315">
        <f>'Marks Term 2'!I315</f>
        <v>61</v>
      </c>
      <c r="K315">
        <f>'Marks Term 3'!I315</f>
        <v>82</v>
      </c>
      <c r="L315">
        <f>'Marks Term 4'!I315</f>
        <v>77</v>
      </c>
      <c r="N315" s="13">
        <f t="shared" si="16"/>
        <v>71.25</v>
      </c>
      <c r="O315" s="7" t="str">
        <f>Calc!B315</f>
        <v>C</v>
      </c>
      <c r="P315" s="7">
        <f>IFERROR(VLOOKUP(A315,'Absence Report'!$A$4:$B$29,2,0),0)</f>
        <v>0</v>
      </c>
      <c r="Q315" s="17">
        <v>8192</v>
      </c>
    </row>
    <row r="316" spans="1:17" x14ac:dyDescent="0.25">
      <c r="A316" s="4" t="s">
        <v>1085</v>
      </c>
      <c r="B316" t="s">
        <v>83</v>
      </c>
      <c r="C316" t="s">
        <v>81</v>
      </c>
      <c r="D316" t="str">
        <f t="shared" si="17"/>
        <v>Callum Scott</v>
      </c>
      <c r="E316" t="str">
        <f t="shared" si="18"/>
        <v>cscott@newcollege.com</v>
      </c>
      <c r="F316" t="str">
        <f t="shared" si="19"/>
        <v>2015</v>
      </c>
      <c r="G316" t="s">
        <v>1226</v>
      </c>
      <c r="H316" t="s">
        <v>1239</v>
      </c>
      <c r="I316">
        <f>'Marks Term 1'!I316</f>
        <v>45</v>
      </c>
      <c r="J316">
        <f>'Marks Term 2'!I316</f>
        <v>78</v>
      </c>
      <c r="K316">
        <f>'Marks Term 3'!I316</f>
        <v>36</v>
      </c>
      <c r="L316">
        <f>'Marks Term 4'!I316</f>
        <v>75</v>
      </c>
      <c r="N316" s="13">
        <f t="shared" si="16"/>
        <v>58.5</v>
      </c>
      <c r="O316" s="7" t="str">
        <f>Calc!B316</f>
        <v>D</v>
      </c>
      <c r="P316" s="7">
        <f>IFERROR(VLOOKUP(A316,'Absence Report'!$A$4:$B$29,2,0),0)</f>
        <v>0</v>
      </c>
      <c r="Q316" s="17">
        <v>12546</v>
      </c>
    </row>
    <row r="317" spans="1:17" x14ac:dyDescent="0.25">
      <c r="A317" s="4" t="s">
        <v>1118</v>
      </c>
      <c r="B317" t="s">
        <v>240</v>
      </c>
      <c r="C317" t="s">
        <v>237</v>
      </c>
      <c r="D317" t="str">
        <f t="shared" si="17"/>
        <v>Hongkai See</v>
      </c>
      <c r="E317" t="str">
        <f t="shared" si="18"/>
        <v>hsee@newcollege.com</v>
      </c>
      <c r="F317" t="str">
        <f t="shared" si="19"/>
        <v>2015</v>
      </c>
      <c r="G317" t="s">
        <v>1226</v>
      </c>
      <c r="H317" t="s">
        <v>1241</v>
      </c>
      <c r="I317">
        <f>'Marks Term 1'!I317</f>
        <v>71</v>
      </c>
      <c r="J317">
        <f>'Marks Term 2'!I317</f>
        <v>36</v>
      </c>
      <c r="K317">
        <f>'Marks Term 3'!I317</f>
        <v>63</v>
      </c>
      <c r="L317">
        <f>'Marks Term 4'!I317</f>
        <v>54</v>
      </c>
      <c r="N317" s="13">
        <f t="shared" si="16"/>
        <v>56</v>
      </c>
      <c r="O317" s="7" t="str">
        <f>Calc!B317</f>
        <v>D</v>
      </c>
      <c r="P317" s="7">
        <f>IFERROR(VLOOKUP(A317,'Absence Report'!$A$4:$B$29,2,0),0)</f>
        <v>0</v>
      </c>
      <c r="Q317" s="17">
        <v>5947</v>
      </c>
    </row>
    <row r="318" spans="1:17" x14ac:dyDescent="0.25">
      <c r="A318" s="4" t="s">
        <v>956</v>
      </c>
      <c r="B318" t="s">
        <v>517</v>
      </c>
      <c r="C318" t="s">
        <v>516</v>
      </c>
      <c r="D318" t="str">
        <f t="shared" si="17"/>
        <v>Roger Setiadi</v>
      </c>
      <c r="E318" t="str">
        <f t="shared" si="18"/>
        <v>rsetiadi@newcollege.com</v>
      </c>
      <c r="F318" t="str">
        <f t="shared" si="19"/>
        <v>2017</v>
      </c>
      <c r="G318" t="s">
        <v>1226</v>
      </c>
      <c r="H318" t="s">
        <v>1239</v>
      </c>
      <c r="I318">
        <f>'Marks Term 1'!I318</f>
        <v>48</v>
      </c>
      <c r="J318">
        <f>'Marks Term 2'!I318</f>
        <v>46</v>
      </c>
      <c r="K318">
        <f>'Marks Term 3'!I318</f>
        <v>58</v>
      </c>
      <c r="L318">
        <f>'Marks Term 4'!I318</f>
        <v>30</v>
      </c>
      <c r="N318" s="13">
        <f t="shared" si="16"/>
        <v>45.5</v>
      </c>
      <c r="O318" s="7" t="str">
        <f>Calc!B318</f>
        <v>E</v>
      </c>
      <c r="P318" s="7">
        <f>IFERROR(VLOOKUP(A318,'Absence Report'!$A$4:$B$29,2,0),0)</f>
        <v>0</v>
      </c>
      <c r="Q318" s="17">
        <v>12287</v>
      </c>
    </row>
    <row r="319" spans="1:17" x14ac:dyDescent="0.25">
      <c r="A319" s="4" t="s">
        <v>854</v>
      </c>
      <c r="B319" t="s">
        <v>278</v>
      </c>
      <c r="C319" t="s">
        <v>275</v>
      </c>
      <c r="D319" t="str">
        <f t="shared" si="17"/>
        <v>JIACHENG SETIJADI</v>
      </c>
      <c r="E319" t="str">
        <f t="shared" si="18"/>
        <v>jsetijadi@newcollege.com</v>
      </c>
      <c r="F319" t="str">
        <f t="shared" si="19"/>
        <v>2017</v>
      </c>
      <c r="G319" t="s">
        <v>1228</v>
      </c>
      <c r="H319" t="s">
        <v>1239</v>
      </c>
      <c r="I319">
        <f>'Marks Term 1'!I319</f>
        <v>51</v>
      </c>
      <c r="J319">
        <f>'Marks Term 2'!I319</f>
        <v>52</v>
      </c>
      <c r="K319">
        <f>'Marks Term 3'!I319</f>
        <v>32</v>
      </c>
      <c r="L319">
        <f>'Marks Term 4'!I319</f>
        <v>60</v>
      </c>
      <c r="N319" s="13">
        <f t="shared" si="16"/>
        <v>48.75</v>
      </c>
      <c r="O319" s="7" t="str">
        <f>Calc!B319</f>
        <v>E</v>
      </c>
      <c r="P319" s="7">
        <f>IFERROR(VLOOKUP(A319,'Absence Report'!$A$4:$B$29,2,0),0)</f>
        <v>0</v>
      </c>
      <c r="Q319" s="17">
        <v>2398</v>
      </c>
    </row>
    <row r="320" spans="1:17" x14ac:dyDescent="0.25">
      <c r="A320" s="4" t="s">
        <v>912</v>
      </c>
      <c r="B320" t="s">
        <v>419</v>
      </c>
      <c r="C320" t="s">
        <v>418</v>
      </c>
      <c r="D320" t="str">
        <f t="shared" si="17"/>
        <v>Max Severino</v>
      </c>
      <c r="E320" t="str">
        <f t="shared" si="18"/>
        <v>mseverino@newcollege.com</v>
      </c>
      <c r="F320" t="str">
        <f t="shared" si="19"/>
        <v>2016</v>
      </c>
      <c r="G320" t="s">
        <v>1229</v>
      </c>
      <c r="H320" t="s">
        <v>1239</v>
      </c>
      <c r="I320">
        <f>'Marks Term 1'!I320</f>
        <v>51</v>
      </c>
      <c r="J320">
        <f>'Marks Term 2'!I320</f>
        <v>78</v>
      </c>
      <c r="K320">
        <f>'Marks Term 3'!I320</f>
        <v>43</v>
      </c>
      <c r="L320">
        <f>'Marks Term 4'!I320</f>
        <v>29</v>
      </c>
      <c r="N320" s="13">
        <f t="shared" si="16"/>
        <v>50.25</v>
      </c>
      <c r="O320" s="7" t="str">
        <f>Calc!B320</f>
        <v>E</v>
      </c>
      <c r="P320" s="7">
        <f>IFERROR(VLOOKUP(A320,'Absence Report'!$A$4:$B$29,2,0),0)</f>
        <v>0</v>
      </c>
      <c r="Q320" s="17">
        <v>6551</v>
      </c>
    </row>
    <row r="321" spans="1:17" x14ac:dyDescent="0.25">
      <c r="A321" s="4" t="s">
        <v>1084</v>
      </c>
      <c r="B321" t="s">
        <v>80</v>
      </c>
      <c r="C321" t="s">
        <v>79</v>
      </c>
      <c r="D321" t="str">
        <f t="shared" si="17"/>
        <v>Caitlin Shahid</v>
      </c>
      <c r="E321" t="str">
        <f t="shared" si="18"/>
        <v>cshahid@newcollege.com</v>
      </c>
      <c r="F321" t="str">
        <f t="shared" si="19"/>
        <v>2015</v>
      </c>
      <c r="G321" t="s">
        <v>1228</v>
      </c>
      <c r="H321" t="s">
        <v>1239</v>
      </c>
      <c r="I321">
        <f>'Marks Term 1'!I321</f>
        <v>54</v>
      </c>
      <c r="J321">
        <f>'Marks Term 2'!I321</f>
        <v>26</v>
      </c>
      <c r="K321">
        <f>'Marks Term 3'!I321</f>
        <v>66</v>
      </c>
      <c r="L321">
        <f>'Marks Term 4'!I321</f>
        <v>61</v>
      </c>
      <c r="N321" s="13">
        <f t="shared" si="16"/>
        <v>51.75</v>
      </c>
      <c r="O321" s="7" t="str">
        <f>Calc!B321</f>
        <v>E</v>
      </c>
      <c r="P321" s="7">
        <f>IFERROR(VLOOKUP(A321,'Absence Report'!$A$4:$B$29,2,0),0)</f>
        <v>0</v>
      </c>
      <c r="Q321" s="17">
        <v>7768</v>
      </c>
    </row>
    <row r="322" spans="1:17" x14ac:dyDescent="0.25">
      <c r="A322" s="4" t="s">
        <v>1050</v>
      </c>
      <c r="B322" t="s">
        <v>723</v>
      </c>
      <c r="C322" t="s">
        <v>724</v>
      </c>
      <c r="D322" t="str">
        <f t="shared" si="17"/>
        <v>Zachary Shanahan</v>
      </c>
      <c r="E322" t="str">
        <f t="shared" si="18"/>
        <v>zshanahan@newcollege.com</v>
      </c>
      <c r="F322" t="str">
        <f t="shared" si="19"/>
        <v>2017</v>
      </c>
      <c r="G322" t="s">
        <v>1228</v>
      </c>
      <c r="H322" t="s">
        <v>1240</v>
      </c>
      <c r="I322">
        <f>'Marks Term 1'!I322</f>
        <v>98</v>
      </c>
      <c r="J322">
        <f>'Marks Term 2'!I322</f>
        <v>81</v>
      </c>
      <c r="K322">
        <f>'Marks Term 3'!I322</f>
        <v>73</v>
      </c>
      <c r="L322">
        <f>'Marks Term 4'!I322</f>
        <v>96</v>
      </c>
      <c r="N322" s="13">
        <f t="shared" si="16"/>
        <v>87</v>
      </c>
      <c r="O322" s="7" t="str">
        <f>Calc!B322</f>
        <v>A</v>
      </c>
      <c r="P322" s="7">
        <f>IFERROR(VLOOKUP(A322,'Absence Report'!$A$4:$B$29,2,0),0)</f>
        <v>0</v>
      </c>
      <c r="Q322" s="17">
        <v>7923</v>
      </c>
    </row>
    <row r="323" spans="1:17" x14ac:dyDescent="0.25">
      <c r="A323" s="4" t="s">
        <v>1054</v>
      </c>
      <c r="B323" t="s">
        <v>735</v>
      </c>
      <c r="C323" t="s">
        <v>736</v>
      </c>
      <c r="D323" t="str">
        <f t="shared" si="17"/>
        <v>ZhenBang Shang</v>
      </c>
      <c r="E323" t="str">
        <f t="shared" si="18"/>
        <v>zshang@newcollege.com</v>
      </c>
      <c r="F323" t="str">
        <f t="shared" si="19"/>
        <v>2016</v>
      </c>
      <c r="G323" t="s">
        <v>1228</v>
      </c>
      <c r="H323" t="s">
        <v>1239</v>
      </c>
      <c r="I323">
        <f>'Marks Term 1'!I323</f>
        <v>48</v>
      </c>
      <c r="J323">
        <f>'Marks Term 2'!I323</f>
        <v>48</v>
      </c>
      <c r="K323">
        <f>'Marks Term 3'!I323</f>
        <v>20</v>
      </c>
      <c r="L323">
        <f>'Marks Term 4'!I323</f>
        <v>22</v>
      </c>
      <c r="N323" s="13">
        <f t="shared" si="16"/>
        <v>34.5</v>
      </c>
      <c r="O323" s="7" t="str">
        <f>Calc!B323</f>
        <v>Fail</v>
      </c>
      <c r="P323" s="7">
        <f>IFERROR(VLOOKUP(A323,'Absence Report'!$A$4:$B$29,2,0),0)</f>
        <v>0</v>
      </c>
      <c r="Q323" s="17">
        <v>11733</v>
      </c>
    </row>
    <row r="324" spans="1:17" x14ac:dyDescent="0.25">
      <c r="A324" s="4" t="s">
        <v>1208</v>
      </c>
      <c r="B324" t="s">
        <v>673</v>
      </c>
      <c r="C324" t="s">
        <v>674</v>
      </c>
      <c r="D324" t="str">
        <f t="shared" si="17"/>
        <v>xudong shangguan</v>
      </c>
      <c r="E324" t="str">
        <f t="shared" si="18"/>
        <v>xshangguan@newcollege.com</v>
      </c>
      <c r="F324" t="str">
        <f t="shared" si="19"/>
        <v>2015</v>
      </c>
      <c r="G324" t="s">
        <v>1228</v>
      </c>
      <c r="H324" t="s">
        <v>1241</v>
      </c>
      <c r="I324">
        <f>'Marks Term 1'!I324</f>
        <v>74</v>
      </c>
      <c r="J324">
        <f>'Marks Term 2'!I324</f>
        <v>55</v>
      </c>
      <c r="K324">
        <f>'Marks Term 3'!I324</f>
        <v>59</v>
      </c>
      <c r="L324">
        <f>'Marks Term 4'!I324</f>
        <v>72</v>
      </c>
      <c r="N324" s="13">
        <f t="shared" ref="N324:N387" si="20">AVERAGE(I324:L324)</f>
        <v>65</v>
      </c>
      <c r="O324" s="7" t="str">
        <f>Calc!B324</f>
        <v>C</v>
      </c>
      <c r="P324" s="7">
        <f>IFERROR(VLOOKUP(A324,'Absence Report'!$A$4:$B$29,2,0),0)</f>
        <v>0</v>
      </c>
      <c r="Q324" s="17">
        <v>1594</v>
      </c>
    </row>
    <row r="325" spans="1:17" x14ac:dyDescent="0.25">
      <c r="A325" s="4" t="s">
        <v>921</v>
      </c>
      <c r="B325" t="s">
        <v>433</v>
      </c>
      <c r="C325" t="s">
        <v>432</v>
      </c>
      <c r="D325" t="str">
        <f t="shared" ref="D325:D388" si="21">_xlfn.CONCAT(B325, " ", C325)</f>
        <v>Mingyan shao</v>
      </c>
      <c r="E325" t="str">
        <f t="shared" ref="E325:E388" si="22">LOWER(_xlfn.CONCAT(LEFT(B325,1), C325,"@newcollege.com"))</f>
        <v>mshao@newcollege.com</v>
      </c>
      <c r="F325" t="str">
        <f t="shared" ref="F325:F388" si="23">_xlfn.CONCAT(20,RIGHT(A325,2))</f>
        <v>2016</v>
      </c>
      <c r="G325" t="s">
        <v>1226</v>
      </c>
      <c r="H325" t="s">
        <v>1240</v>
      </c>
      <c r="I325">
        <f>'Marks Term 1'!I325</f>
        <v>99</v>
      </c>
      <c r="J325">
        <f>'Marks Term 2'!I325</f>
        <v>70</v>
      </c>
      <c r="K325">
        <f>'Marks Term 3'!I325</f>
        <v>84</v>
      </c>
      <c r="L325">
        <f>'Marks Term 4'!I325</f>
        <v>88</v>
      </c>
      <c r="N325" s="13">
        <f t="shared" si="20"/>
        <v>85.25</v>
      </c>
      <c r="O325" s="7" t="str">
        <f>Calc!B325</f>
        <v>A</v>
      </c>
      <c r="P325" s="7">
        <f>IFERROR(VLOOKUP(A325,'Absence Report'!$A$4:$B$29,2,0),0)</f>
        <v>0</v>
      </c>
      <c r="Q325" s="17">
        <v>0</v>
      </c>
    </row>
    <row r="326" spans="1:17" x14ac:dyDescent="0.25">
      <c r="A326" s="4" t="s">
        <v>1221</v>
      </c>
      <c r="B326" t="s">
        <v>739</v>
      </c>
      <c r="C326" t="s">
        <v>167</v>
      </c>
      <c r="D326" t="str">
        <f t="shared" si="21"/>
        <v>ZHIYU SHEN</v>
      </c>
      <c r="E326" t="str">
        <f t="shared" si="22"/>
        <v>zshen@newcollege.com</v>
      </c>
      <c r="F326" t="str">
        <f t="shared" si="23"/>
        <v>2015</v>
      </c>
      <c r="G326" t="s">
        <v>1229</v>
      </c>
      <c r="H326" t="s">
        <v>1240</v>
      </c>
      <c r="I326">
        <f>'Marks Term 1'!I326</f>
        <v>62</v>
      </c>
      <c r="J326">
        <f>'Marks Term 2'!I326</f>
        <v>52</v>
      </c>
      <c r="K326">
        <f>'Marks Term 3'!I326</f>
        <v>68</v>
      </c>
      <c r="L326">
        <f>'Marks Term 4'!I326</f>
        <v>68</v>
      </c>
      <c r="N326" s="13">
        <f t="shared" si="20"/>
        <v>62.5</v>
      </c>
      <c r="O326" s="7" t="str">
        <f>Calc!B326</f>
        <v>D</v>
      </c>
      <c r="P326" s="7">
        <f>IFERROR(VLOOKUP(A326,'Absence Report'!$A$4:$B$29,2,0),0)</f>
        <v>0</v>
      </c>
      <c r="Q326" s="17">
        <v>5454</v>
      </c>
    </row>
    <row r="327" spans="1:17" x14ac:dyDescent="0.25">
      <c r="A327" s="4" t="s">
        <v>1103</v>
      </c>
      <c r="B327" t="s">
        <v>158</v>
      </c>
      <c r="C327" t="s">
        <v>155</v>
      </c>
      <c r="D327" t="str">
        <f t="shared" si="21"/>
        <v>Deidre Shi</v>
      </c>
      <c r="E327" t="str">
        <f t="shared" si="22"/>
        <v>dshi@newcollege.com</v>
      </c>
      <c r="F327" t="str">
        <f t="shared" si="23"/>
        <v>2015</v>
      </c>
      <c r="G327" t="s">
        <v>1228</v>
      </c>
      <c r="H327" t="s">
        <v>1239</v>
      </c>
      <c r="I327">
        <f>'Marks Term 1'!I327</f>
        <v>78</v>
      </c>
      <c r="J327">
        <f>'Marks Term 2'!I327</f>
        <v>97</v>
      </c>
      <c r="K327">
        <f>'Marks Term 3'!I327</f>
        <v>87</v>
      </c>
      <c r="L327">
        <f>'Marks Term 4'!I327</f>
        <v>85</v>
      </c>
      <c r="N327" s="13">
        <f t="shared" si="20"/>
        <v>86.75</v>
      </c>
      <c r="O327" s="7" t="str">
        <f>Calc!B327</f>
        <v>A</v>
      </c>
      <c r="P327" s="7">
        <f>IFERROR(VLOOKUP(A327,'Absence Report'!$A$4:$B$29,2,0),0)</f>
        <v>0</v>
      </c>
      <c r="Q327" s="17">
        <v>13511</v>
      </c>
    </row>
    <row r="328" spans="1:17" x14ac:dyDescent="0.25">
      <c r="A328" s="4" t="s">
        <v>1015</v>
      </c>
      <c r="B328" t="s">
        <v>661</v>
      </c>
      <c r="C328" t="s">
        <v>662</v>
      </c>
      <c r="D328" t="str">
        <f t="shared" si="21"/>
        <v>xiaowei shi</v>
      </c>
      <c r="E328" t="str">
        <f t="shared" si="22"/>
        <v>xshi@newcollege.com</v>
      </c>
      <c r="F328" t="str">
        <f t="shared" si="23"/>
        <v>2017</v>
      </c>
      <c r="G328" t="s">
        <v>1228</v>
      </c>
      <c r="H328" t="s">
        <v>1240</v>
      </c>
      <c r="I328">
        <f>'Marks Term 1'!I328</f>
        <v>34</v>
      </c>
      <c r="J328">
        <f>'Marks Term 2'!I328</f>
        <v>28</v>
      </c>
      <c r="K328">
        <f>'Marks Term 3'!I328</f>
        <v>60</v>
      </c>
      <c r="L328">
        <f>'Marks Term 4'!I328</f>
        <v>34</v>
      </c>
      <c r="N328" s="13">
        <f t="shared" si="20"/>
        <v>39</v>
      </c>
      <c r="O328" s="7" t="str">
        <f>Calc!B328</f>
        <v>F</v>
      </c>
      <c r="P328" s="7">
        <f>IFERROR(VLOOKUP(A328,'Absence Report'!$A$4:$B$29,2,0),0)</f>
        <v>0</v>
      </c>
      <c r="Q328" s="17">
        <v>0</v>
      </c>
    </row>
    <row r="329" spans="1:17" x14ac:dyDescent="0.25">
      <c r="A329" s="4" t="s">
        <v>1044</v>
      </c>
      <c r="B329" t="s">
        <v>708</v>
      </c>
      <c r="C329" t="s">
        <v>709</v>
      </c>
      <c r="D329" t="str">
        <f t="shared" si="21"/>
        <v>YULONG SHI</v>
      </c>
      <c r="E329" t="str">
        <f t="shared" si="22"/>
        <v>yshi@newcollege.com</v>
      </c>
      <c r="F329" t="str">
        <f t="shared" si="23"/>
        <v>2016</v>
      </c>
      <c r="G329" t="s">
        <v>1229</v>
      </c>
      <c r="H329" t="s">
        <v>1239</v>
      </c>
      <c r="I329">
        <f>'Marks Term 1'!I329</f>
        <v>18</v>
      </c>
      <c r="J329">
        <f>'Marks Term 2'!I329</f>
        <v>60</v>
      </c>
      <c r="K329">
        <f>'Marks Term 3'!I329</f>
        <v>42</v>
      </c>
      <c r="L329">
        <f>'Marks Term 4'!I329</f>
        <v>20</v>
      </c>
      <c r="N329" s="13">
        <f t="shared" si="20"/>
        <v>35</v>
      </c>
      <c r="O329" s="7" t="str">
        <f>Calc!B329</f>
        <v>F</v>
      </c>
      <c r="P329" s="7">
        <f>IFERROR(VLOOKUP(A329,'Absence Report'!$A$4:$B$29,2,0),0)</f>
        <v>0</v>
      </c>
      <c r="Q329" s="17">
        <v>3592</v>
      </c>
    </row>
    <row r="330" spans="1:17" x14ac:dyDescent="0.25">
      <c r="A330" s="4" t="s">
        <v>825</v>
      </c>
      <c r="B330" t="s">
        <v>201</v>
      </c>
      <c r="C330" t="s">
        <v>198</v>
      </c>
      <c r="D330" t="str">
        <f t="shared" si="21"/>
        <v>FANG Shoostovian</v>
      </c>
      <c r="E330" t="str">
        <f t="shared" si="22"/>
        <v>fshoostovian@newcollege.com</v>
      </c>
      <c r="F330" t="str">
        <f t="shared" si="23"/>
        <v>2017</v>
      </c>
      <c r="G330" t="s">
        <v>1228</v>
      </c>
      <c r="H330" t="s">
        <v>1241</v>
      </c>
      <c r="I330">
        <f>'Marks Term 1'!I330</f>
        <v>87</v>
      </c>
      <c r="J330">
        <f>'Marks Term 2'!I330</f>
        <v>90</v>
      </c>
      <c r="K330">
        <f>'Marks Term 3'!I330</f>
        <v>57</v>
      </c>
      <c r="L330">
        <f>'Marks Term 4'!I330</f>
        <v>84</v>
      </c>
      <c r="N330" s="13">
        <f t="shared" si="20"/>
        <v>79.5</v>
      </c>
      <c r="O330" s="7" t="str">
        <f>Calc!B330</f>
        <v>B</v>
      </c>
      <c r="P330" s="7">
        <f>IFERROR(VLOOKUP(A330,'Absence Report'!$A$4:$B$29,2,0),0)</f>
        <v>0</v>
      </c>
      <c r="Q330" s="17">
        <v>1613</v>
      </c>
    </row>
    <row r="331" spans="1:17" x14ac:dyDescent="0.25">
      <c r="A331" s="4" t="s">
        <v>981</v>
      </c>
      <c r="B331" t="s">
        <v>585</v>
      </c>
      <c r="C331" t="s">
        <v>584</v>
      </c>
      <c r="D331" t="str">
        <f t="shared" si="21"/>
        <v>Sivsork Sikalu</v>
      </c>
      <c r="E331" t="str">
        <f t="shared" si="22"/>
        <v>ssikalu@newcollege.com</v>
      </c>
      <c r="F331" t="str">
        <f t="shared" si="23"/>
        <v>2017</v>
      </c>
      <c r="G331" t="s">
        <v>1229</v>
      </c>
      <c r="H331" t="s">
        <v>1239</v>
      </c>
      <c r="I331">
        <f>'Marks Term 1'!I331</f>
        <v>56</v>
      </c>
      <c r="J331">
        <f>'Marks Term 2'!I331</f>
        <v>63</v>
      </c>
      <c r="K331">
        <f>'Marks Term 3'!I331</f>
        <v>19</v>
      </c>
      <c r="L331">
        <f>'Marks Term 4'!I331</f>
        <v>23</v>
      </c>
      <c r="N331" s="13">
        <f t="shared" si="20"/>
        <v>40.25</v>
      </c>
      <c r="O331" s="7" t="str">
        <f>Calc!B331</f>
        <v>F</v>
      </c>
      <c r="P331" s="7">
        <f>IFERROR(VLOOKUP(A331,'Absence Report'!$A$4:$B$29,2,0),0)</f>
        <v>0</v>
      </c>
      <c r="Q331" s="17">
        <v>12727</v>
      </c>
    </row>
    <row r="332" spans="1:17" x14ac:dyDescent="0.25">
      <c r="A332" s="4" t="s">
        <v>806</v>
      </c>
      <c r="B332" t="s">
        <v>148</v>
      </c>
      <c r="C332" t="s">
        <v>146</v>
      </c>
      <c r="D332" t="str">
        <f t="shared" si="21"/>
        <v>DaoMing Sinclair</v>
      </c>
      <c r="E332" t="str">
        <f t="shared" si="22"/>
        <v>dsinclair@newcollege.com</v>
      </c>
      <c r="F332" t="str">
        <f t="shared" si="23"/>
        <v>2016</v>
      </c>
      <c r="G332" t="s">
        <v>1229</v>
      </c>
      <c r="H332" t="s">
        <v>1240</v>
      </c>
      <c r="I332">
        <f>'Marks Term 1'!I332</f>
        <v>51</v>
      </c>
      <c r="J332">
        <f>'Marks Term 2'!I332</f>
        <v>57</v>
      </c>
      <c r="K332">
        <f>'Marks Term 3'!I332</f>
        <v>63</v>
      </c>
      <c r="L332">
        <f>'Marks Term 4'!I332</f>
        <v>75</v>
      </c>
      <c r="N332" s="13">
        <f t="shared" si="20"/>
        <v>61.5</v>
      </c>
      <c r="O332" s="7" t="str">
        <f>Calc!B332</f>
        <v>D</v>
      </c>
      <c r="P332" s="7">
        <f>IFERROR(VLOOKUP(A332,'Absence Report'!$A$4:$B$29,2,0),0)</f>
        <v>0</v>
      </c>
      <c r="Q332" s="17">
        <v>10217</v>
      </c>
    </row>
    <row r="333" spans="1:17" x14ac:dyDescent="0.25">
      <c r="A333" s="4" t="s">
        <v>870</v>
      </c>
      <c r="B333" t="s">
        <v>326</v>
      </c>
      <c r="C333" t="s">
        <v>57</v>
      </c>
      <c r="D333" t="str">
        <f t="shared" si="21"/>
        <v>JUNJIE Singh</v>
      </c>
      <c r="E333" t="str">
        <f t="shared" si="22"/>
        <v>jsingh@newcollege.com</v>
      </c>
      <c r="F333" t="str">
        <f t="shared" si="23"/>
        <v>2016</v>
      </c>
      <c r="G333" t="s">
        <v>1228</v>
      </c>
      <c r="H333" t="s">
        <v>1240</v>
      </c>
      <c r="I333">
        <f>'Marks Term 1'!I333</f>
        <v>96</v>
      </c>
      <c r="J333">
        <f>'Marks Term 2'!I333</f>
        <v>98</v>
      </c>
      <c r="K333">
        <f>'Marks Term 3'!I333</f>
        <v>86</v>
      </c>
      <c r="L333">
        <f>'Marks Term 4'!I333</f>
        <v>91</v>
      </c>
      <c r="N333" s="13">
        <f t="shared" si="20"/>
        <v>92.75</v>
      </c>
      <c r="O333" s="7" t="str">
        <f>Calc!B333</f>
        <v>A</v>
      </c>
      <c r="P333" s="7">
        <f>IFERROR(VLOOKUP(A333,'Absence Report'!$A$4:$B$29,2,0),0)</f>
        <v>0</v>
      </c>
      <c r="Q333" s="17">
        <v>2099</v>
      </c>
    </row>
    <row r="334" spans="1:17" x14ac:dyDescent="0.25">
      <c r="A334" s="4" t="s">
        <v>1089</v>
      </c>
      <c r="B334" t="s">
        <v>99</v>
      </c>
      <c r="C334" t="s">
        <v>96</v>
      </c>
      <c r="D334" t="str">
        <f t="shared" si="21"/>
        <v>Charity Skaane</v>
      </c>
      <c r="E334" t="str">
        <f t="shared" si="22"/>
        <v>cskaane@newcollege.com</v>
      </c>
      <c r="F334" t="str">
        <f t="shared" si="23"/>
        <v>2015</v>
      </c>
      <c r="G334" t="s">
        <v>1229</v>
      </c>
      <c r="H334" t="s">
        <v>1241</v>
      </c>
      <c r="I334">
        <f>'Marks Term 1'!I334</f>
        <v>38</v>
      </c>
      <c r="J334">
        <f>'Marks Term 2'!I334</f>
        <v>18</v>
      </c>
      <c r="K334">
        <f>'Marks Term 3'!I334</f>
        <v>51</v>
      </c>
      <c r="L334">
        <f>'Marks Term 4'!I334</f>
        <v>71</v>
      </c>
      <c r="N334" s="13">
        <f t="shared" si="20"/>
        <v>44.5</v>
      </c>
      <c r="O334" s="7" t="str">
        <f>Calc!B334</f>
        <v>F</v>
      </c>
      <c r="P334" s="7">
        <f>IFERROR(VLOOKUP(A334,'Absence Report'!$A$4:$B$29,2,0),0)</f>
        <v>0</v>
      </c>
      <c r="Q334" s="17">
        <v>2584</v>
      </c>
    </row>
    <row r="335" spans="1:17" x14ac:dyDescent="0.25">
      <c r="A335" s="4" t="s">
        <v>850</v>
      </c>
      <c r="B335" t="s">
        <v>271</v>
      </c>
      <c r="C335" t="s">
        <v>268</v>
      </c>
      <c r="D335" t="str">
        <f t="shared" si="21"/>
        <v>Jenny Small</v>
      </c>
      <c r="E335" t="str">
        <f t="shared" si="22"/>
        <v>jsmall@newcollege.com</v>
      </c>
      <c r="F335" t="str">
        <f t="shared" si="23"/>
        <v>2016</v>
      </c>
      <c r="G335" t="s">
        <v>1226</v>
      </c>
      <c r="H335" t="s">
        <v>1241</v>
      </c>
      <c r="I335">
        <f>'Marks Term 1'!I335</f>
        <v>49</v>
      </c>
      <c r="J335">
        <f>'Marks Term 2'!I335</f>
        <v>88</v>
      </c>
      <c r="K335">
        <f>'Marks Term 3'!I335</f>
        <v>48</v>
      </c>
      <c r="L335">
        <f>'Marks Term 4'!I335</f>
        <v>70</v>
      </c>
      <c r="N335" s="13">
        <f t="shared" si="20"/>
        <v>63.75</v>
      </c>
      <c r="O335" s="7" t="str">
        <f>Calc!B335</f>
        <v>D</v>
      </c>
      <c r="P335" s="7">
        <f>IFERROR(VLOOKUP(A335,'Absence Report'!$A$4:$B$29,2,0),0)</f>
        <v>0</v>
      </c>
      <c r="Q335" s="17">
        <v>0</v>
      </c>
    </row>
    <row r="336" spans="1:17" x14ac:dyDescent="0.25">
      <c r="A336" s="4" t="s">
        <v>1121</v>
      </c>
      <c r="B336" t="s">
        <v>250</v>
      </c>
      <c r="C336" t="s">
        <v>247</v>
      </c>
      <c r="D336" t="str">
        <f t="shared" si="21"/>
        <v>Jake So</v>
      </c>
      <c r="E336" t="str">
        <f t="shared" si="22"/>
        <v>jso@newcollege.com</v>
      </c>
      <c r="F336" t="str">
        <f t="shared" si="23"/>
        <v>2015</v>
      </c>
      <c r="G336" t="s">
        <v>1228</v>
      </c>
      <c r="H336" t="s">
        <v>1239</v>
      </c>
      <c r="I336">
        <f>'Marks Term 1'!I336</f>
        <v>92</v>
      </c>
      <c r="J336">
        <f>'Marks Term 2'!I336</f>
        <v>81</v>
      </c>
      <c r="K336">
        <f>'Marks Term 3'!I336</f>
        <v>98</v>
      </c>
      <c r="L336">
        <f>'Marks Term 4'!I336</f>
        <v>73</v>
      </c>
      <c r="N336" s="13">
        <f t="shared" si="20"/>
        <v>86</v>
      </c>
      <c r="O336" s="7" t="str">
        <f>Calc!B336</f>
        <v>A</v>
      </c>
      <c r="P336" s="7">
        <f>IFERROR(VLOOKUP(A336,'Absence Report'!$A$4:$B$29,2,0),0)</f>
        <v>0</v>
      </c>
      <c r="Q336" s="17">
        <v>14688</v>
      </c>
    </row>
    <row r="337" spans="1:17" x14ac:dyDescent="0.25">
      <c r="A337" s="4" t="s">
        <v>1001</v>
      </c>
      <c r="B337" t="s">
        <v>2</v>
      </c>
      <c r="C337" t="s">
        <v>631</v>
      </c>
      <c r="D337" t="str">
        <f t="shared" si="21"/>
        <v>usama SO</v>
      </c>
      <c r="E337" t="str">
        <f t="shared" si="22"/>
        <v>uso@newcollege.com</v>
      </c>
      <c r="F337" t="str">
        <f t="shared" si="23"/>
        <v>2017</v>
      </c>
      <c r="G337" t="s">
        <v>1229</v>
      </c>
      <c r="H337" t="s">
        <v>1241</v>
      </c>
      <c r="I337">
        <f>'Marks Term 1'!I337</f>
        <v>76</v>
      </c>
      <c r="J337">
        <f>'Marks Term 2'!I337</f>
        <v>88</v>
      </c>
      <c r="K337">
        <f>'Marks Term 3'!I337</f>
        <v>98</v>
      </c>
      <c r="L337">
        <f>'Marks Term 4'!I337</f>
        <v>74</v>
      </c>
      <c r="N337" s="13">
        <f t="shared" si="20"/>
        <v>84</v>
      </c>
      <c r="O337" s="7" t="str">
        <f>Calc!B337</f>
        <v>B</v>
      </c>
      <c r="P337" s="7">
        <f>IFERROR(VLOOKUP(A337,'Absence Report'!$A$4:$B$29,2,0),0)</f>
        <v>0</v>
      </c>
      <c r="Q337" s="17">
        <v>901</v>
      </c>
    </row>
    <row r="338" spans="1:17" x14ac:dyDescent="0.25">
      <c r="A338" s="4" t="s">
        <v>1223</v>
      </c>
      <c r="B338" t="s">
        <v>748</v>
      </c>
      <c r="C338" t="s">
        <v>749</v>
      </c>
      <c r="D338" t="str">
        <f t="shared" si="21"/>
        <v>ZIMING SONG</v>
      </c>
      <c r="E338" t="str">
        <f t="shared" si="22"/>
        <v>zsong@newcollege.com</v>
      </c>
      <c r="F338" t="str">
        <f t="shared" si="23"/>
        <v>2015</v>
      </c>
      <c r="G338" t="s">
        <v>1229</v>
      </c>
      <c r="H338" t="s">
        <v>1239</v>
      </c>
      <c r="I338">
        <f>'Marks Term 1'!I338</f>
        <v>33</v>
      </c>
      <c r="J338">
        <f>'Marks Term 2'!I338</f>
        <v>2</v>
      </c>
      <c r="K338">
        <f>'Marks Term 3'!I338</f>
        <v>6</v>
      </c>
      <c r="L338">
        <f>'Marks Term 4'!I338</f>
        <v>23</v>
      </c>
      <c r="N338" s="13">
        <f t="shared" si="20"/>
        <v>16</v>
      </c>
      <c r="O338" s="7" t="str">
        <f>Calc!B338</f>
        <v>Fail</v>
      </c>
      <c r="P338" s="7">
        <f>IFERROR(VLOOKUP(A338,'Absence Report'!$A$4:$B$29,2,0),0)</f>
        <v>0</v>
      </c>
      <c r="Q338" s="17">
        <v>15873</v>
      </c>
    </row>
    <row r="339" spans="1:17" x14ac:dyDescent="0.25">
      <c r="A339" s="4" t="s">
        <v>919</v>
      </c>
      <c r="B339" t="s">
        <v>203</v>
      </c>
      <c r="C339" t="s">
        <v>429</v>
      </c>
      <c r="D339" t="str">
        <f t="shared" si="21"/>
        <v>Michael Sorbello</v>
      </c>
      <c r="E339" t="str">
        <f t="shared" si="22"/>
        <v>msorbello@newcollege.com</v>
      </c>
      <c r="F339" t="str">
        <f t="shared" si="23"/>
        <v>2016</v>
      </c>
      <c r="G339" t="s">
        <v>1228</v>
      </c>
      <c r="H339" t="s">
        <v>1239</v>
      </c>
      <c r="I339">
        <f>'Marks Term 1'!I339</f>
        <v>86</v>
      </c>
      <c r="J339">
        <f>'Marks Term 2'!I339</f>
        <v>97</v>
      </c>
      <c r="K339">
        <f>'Marks Term 3'!I339</f>
        <v>89</v>
      </c>
      <c r="L339">
        <f>'Marks Term 4'!I339</f>
        <v>99</v>
      </c>
      <c r="N339" s="13">
        <f t="shared" si="20"/>
        <v>92.75</v>
      </c>
      <c r="O339" s="7" t="str">
        <f>Calc!B339</f>
        <v>A</v>
      </c>
      <c r="P339" s="7">
        <f>IFERROR(VLOOKUP(A339,'Absence Report'!$A$4:$B$29,2,0),0)</f>
        <v>0</v>
      </c>
      <c r="Q339" s="17">
        <v>7463</v>
      </c>
    </row>
    <row r="340" spans="1:17" x14ac:dyDescent="0.25">
      <c r="A340" s="4" t="s">
        <v>894</v>
      </c>
      <c r="B340" t="s">
        <v>380</v>
      </c>
      <c r="C340" t="s">
        <v>377</v>
      </c>
      <c r="D340" t="str">
        <f t="shared" si="21"/>
        <v>Linglan Stanhope</v>
      </c>
      <c r="E340" t="str">
        <f t="shared" si="22"/>
        <v>lstanhope@newcollege.com</v>
      </c>
      <c r="F340" t="str">
        <f t="shared" si="23"/>
        <v>2017</v>
      </c>
      <c r="G340" t="s">
        <v>1229</v>
      </c>
      <c r="H340" t="s">
        <v>1239</v>
      </c>
      <c r="I340">
        <f>'Marks Term 1'!I340</f>
        <v>44</v>
      </c>
      <c r="J340">
        <f>'Marks Term 2'!I340</f>
        <v>68</v>
      </c>
      <c r="K340">
        <f>'Marks Term 3'!I340</f>
        <v>60</v>
      </c>
      <c r="L340">
        <f>'Marks Term 4'!I340</f>
        <v>26</v>
      </c>
      <c r="N340" s="13">
        <f t="shared" si="20"/>
        <v>49.5</v>
      </c>
      <c r="O340" s="7" t="str">
        <f>Calc!B340</f>
        <v>E</v>
      </c>
      <c r="P340" s="7">
        <f>IFERROR(VLOOKUP(A340,'Absence Report'!$A$4:$B$29,2,0),0)</f>
        <v>0</v>
      </c>
      <c r="Q340" s="17">
        <v>13854</v>
      </c>
    </row>
    <row r="341" spans="1:17" x14ac:dyDescent="0.25">
      <c r="A341" s="4" t="s">
        <v>897</v>
      </c>
      <c r="B341" t="s">
        <v>389</v>
      </c>
      <c r="C341" t="s">
        <v>386</v>
      </c>
      <c r="D341" t="str">
        <f t="shared" si="21"/>
        <v>Lliam Su</v>
      </c>
      <c r="E341" t="str">
        <f t="shared" si="22"/>
        <v>lsu@newcollege.com</v>
      </c>
      <c r="F341" t="str">
        <f t="shared" si="23"/>
        <v>2017</v>
      </c>
      <c r="G341" t="s">
        <v>1229</v>
      </c>
      <c r="H341" t="s">
        <v>1240</v>
      </c>
      <c r="I341">
        <f>'Marks Term 1'!I341</f>
        <v>86</v>
      </c>
      <c r="J341">
        <f>'Marks Term 2'!I341</f>
        <v>94</v>
      </c>
      <c r="K341">
        <f>'Marks Term 3'!I341</f>
        <v>93</v>
      </c>
      <c r="L341">
        <f>'Marks Term 4'!I341</f>
        <v>92</v>
      </c>
      <c r="N341" s="13">
        <f t="shared" si="20"/>
        <v>91.25</v>
      </c>
      <c r="O341" s="7" t="str">
        <f>Calc!B341</f>
        <v>A</v>
      </c>
      <c r="P341" s="7">
        <f>IFERROR(VLOOKUP(A341,'Absence Report'!$A$4:$B$29,2,0),0)</f>
        <v>0</v>
      </c>
      <c r="Q341" s="17">
        <v>5061</v>
      </c>
    </row>
    <row r="342" spans="1:17" x14ac:dyDescent="0.25">
      <c r="A342" s="4" t="s">
        <v>995</v>
      </c>
      <c r="B342" t="s">
        <v>618</v>
      </c>
      <c r="C342" t="s">
        <v>617</v>
      </c>
      <c r="D342" t="str">
        <f t="shared" si="21"/>
        <v>Tiffany SUI</v>
      </c>
      <c r="E342" t="str">
        <f t="shared" si="22"/>
        <v>tsui@newcollege.com</v>
      </c>
      <c r="F342" t="str">
        <f t="shared" si="23"/>
        <v>2016</v>
      </c>
      <c r="G342" t="s">
        <v>1226</v>
      </c>
      <c r="H342" t="s">
        <v>1239</v>
      </c>
      <c r="I342">
        <f>'Marks Term 1'!I342</f>
        <v>91</v>
      </c>
      <c r="J342">
        <f>'Marks Term 2'!I342</f>
        <v>94</v>
      </c>
      <c r="K342">
        <f>'Marks Term 3'!I342</f>
        <v>96</v>
      </c>
      <c r="L342">
        <f>'Marks Term 4'!I342</f>
        <v>96</v>
      </c>
      <c r="N342" s="13">
        <f t="shared" si="20"/>
        <v>94.25</v>
      </c>
      <c r="O342" s="7" t="str">
        <f>Calc!B342</f>
        <v>A</v>
      </c>
      <c r="P342" s="7">
        <f>IFERROR(VLOOKUP(A342,'Absence Report'!$A$4:$B$29,2,0),0)</f>
        <v>0</v>
      </c>
      <c r="Q342" s="17">
        <v>3279</v>
      </c>
    </row>
    <row r="343" spans="1:17" x14ac:dyDescent="0.25">
      <c r="A343" s="4" t="s">
        <v>1113</v>
      </c>
      <c r="B343" t="s">
        <v>214</v>
      </c>
      <c r="C343" t="s">
        <v>212</v>
      </c>
      <c r="D343" t="str">
        <f t="shared" si="21"/>
        <v>Gyoungtae Sun</v>
      </c>
      <c r="E343" t="str">
        <f t="shared" si="22"/>
        <v>gsun@newcollege.com</v>
      </c>
      <c r="F343" t="str">
        <f t="shared" si="23"/>
        <v>2015</v>
      </c>
      <c r="G343" t="s">
        <v>1226</v>
      </c>
      <c r="H343" t="s">
        <v>1239</v>
      </c>
      <c r="I343">
        <f>'Marks Term 1'!I343</f>
        <v>47</v>
      </c>
      <c r="J343">
        <f>'Marks Term 2'!I343</f>
        <v>20</v>
      </c>
      <c r="K343">
        <f>'Marks Term 3'!I343</f>
        <v>28</v>
      </c>
      <c r="L343">
        <f>'Marks Term 4'!I343</f>
        <v>34</v>
      </c>
      <c r="N343" s="13">
        <f t="shared" si="20"/>
        <v>32.25</v>
      </c>
      <c r="O343" s="7" t="str">
        <f>Calc!B343</f>
        <v>Fail</v>
      </c>
      <c r="P343" s="7">
        <f>IFERROR(VLOOKUP(A343,'Absence Report'!$A$4:$B$29,2,0),0)</f>
        <v>0</v>
      </c>
      <c r="Q343" s="17">
        <v>2332</v>
      </c>
    </row>
    <row r="344" spans="1:17" x14ac:dyDescent="0.25">
      <c r="A344" s="4" t="s">
        <v>881</v>
      </c>
      <c r="B344" t="s">
        <v>352</v>
      </c>
      <c r="C344" t="s">
        <v>349</v>
      </c>
      <c r="D344" t="str">
        <f t="shared" si="21"/>
        <v>Keyan Supangat</v>
      </c>
      <c r="E344" t="str">
        <f t="shared" si="22"/>
        <v>ksupangat@newcollege.com</v>
      </c>
      <c r="F344" t="str">
        <f t="shared" si="23"/>
        <v>2017</v>
      </c>
      <c r="G344" t="s">
        <v>1227</v>
      </c>
      <c r="H344" t="s">
        <v>1240</v>
      </c>
      <c r="I344">
        <f>'Marks Term 1'!I344</f>
        <v>44</v>
      </c>
      <c r="J344">
        <f>'Marks Term 2'!I344</f>
        <v>64</v>
      </c>
      <c r="K344">
        <f>'Marks Term 3'!I344</f>
        <v>28</v>
      </c>
      <c r="L344">
        <f>'Marks Term 4'!I344</f>
        <v>29</v>
      </c>
      <c r="N344" s="13">
        <f t="shared" si="20"/>
        <v>41.25</v>
      </c>
      <c r="O344" s="7" t="str">
        <f>Calc!B344</f>
        <v>F</v>
      </c>
      <c r="P344" s="7">
        <f>IFERROR(VLOOKUP(A344,'Absence Report'!$A$4:$B$29,2,0),0)</f>
        <v>0</v>
      </c>
      <c r="Q344" s="17">
        <v>9690</v>
      </c>
    </row>
    <row r="345" spans="1:17" x14ac:dyDescent="0.25">
      <c r="A345" s="4" t="s">
        <v>828</v>
      </c>
      <c r="B345" t="s">
        <v>211</v>
      </c>
      <c r="C345" t="s">
        <v>207</v>
      </c>
      <c r="D345" t="str">
        <f t="shared" si="21"/>
        <v>Gordon Sut</v>
      </c>
      <c r="E345" t="str">
        <f t="shared" si="22"/>
        <v>gsut@newcollege.com</v>
      </c>
      <c r="F345" t="str">
        <f t="shared" si="23"/>
        <v>2017</v>
      </c>
      <c r="G345" t="s">
        <v>1227</v>
      </c>
      <c r="H345" t="s">
        <v>1241</v>
      </c>
      <c r="I345">
        <f>'Marks Term 1'!I345</f>
        <v>98</v>
      </c>
      <c r="J345">
        <f>'Marks Term 2'!I345</f>
        <v>81</v>
      </c>
      <c r="K345">
        <f>'Marks Term 3'!I345</f>
        <v>85</v>
      </c>
      <c r="L345">
        <f>'Marks Term 4'!I345</f>
        <v>95</v>
      </c>
      <c r="N345" s="13">
        <f t="shared" si="20"/>
        <v>89.75</v>
      </c>
      <c r="O345" s="7" t="str">
        <f>Calc!B345</f>
        <v>A</v>
      </c>
      <c r="P345" s="7">
        <f>IFERROR(VLOOKUP(A345,'Absence Report'!$A$4:$B$29,2,0),0)</f>
        <v>0</v>
      </c>
      <c r="Q345" s="17">
        <v>8582</v>
      </c>
    </row>
    <row r="346" spans="1:17" x14ac:dyDescent="0.25">
      <c r="A346" s="4" t="s">
        <v>869</v>
      </c>
      <c r="B346" t="s">
        <v>325</v>
      </c>
      <c r="C346" t="s">
        <v>323</v>
      </c>
      <c r="D346" t="str">
        <f t="shared" si="21"/>
        <v>Julia Sutedjo</v>
      </c>
      <c r="E346" t="str">
        <f t="shared" si="22"/>
        <v>jsutedjo@newcollege.com</v>
      </c>
      <c r="F346" t="str">
        <f t="shared" si="23"/>
        <v>2017</v>
      </c>
      <c r="G346" t="s">
        <v>1229</v>
      </c>
      <c r="H346" t="s">
        <v>1239</v>
      </c>
      <c r="I346">
        <f>'Marks Term 1'!I346</f>
        <v>54</v>
      </c>
      <c r="J346">
        <f>'Marks Term 2'!I346</f>
        <v>79</v>
      </c>
      <c r="K346">
        <f>'Marks Term 3'!I346</f>
        <v>41</v>
      </c>
      <c r="L346">
        <f>'Marks Term 4'!I346</f>
        <v>58</v>
      </c>
      <c r="N346" s="13">
        <f t="shared" si="20"/>
        <v>58</v>
      </c>
      <c r="O346" s="7" t="str">
        <f>Calc!B346</f>
        <v>D</v>
      </c>
      <c r="P346" s="7">
        <f>IFERROR(VLOOKUP(A346,'Absence Report'!$A$4:$B$29,2,0),0)</f>
        <v>0</v>
      </c>
      <c r="Q346" s="17">
        <v>8348</v>
      </c>
    </row>
    <row r="347" spans="1:17" x14ac:dyDescent="0.25">
      <c r="A347" s="4" t="s">
        <v>831</v>
      </c>
      <c r="B347" t="s">
        <v>218</v>
      </c>
      <c r="C347" t="s">
        <v>215</v>
      </c>
      <c r="D347" t="str">
        <f t="shared" si="21"/>
        <v>Hania Syed</v>
      </c>
      <c r="E347" t="str">
        <f t="shared" si="22"/>
        <v>hsyed@newcollege.com</v>
      </c>
      <c r="F347" t="str">
        <f t="shared" si="23"/>
        <v>2017</v>
      </c>
      <c r="G347" t="s">
        <v>1226</v>
      </c>
      <c r="H347" t="s">
        <v>1240</v>
      </c>
      <c r="I347">
        <f>'Marks Term 1'!I347</f>
        <v>88</v>
      </c>
      <c r="J347">
        <f>'Marks Term 2'!I347</f>
        <v>96</v>
      </c>
      <c r="K347">
        <f>'Marks Term 3'!I347</f>
        <v>62</v>
      </c>
      <c r="L347">
        <f>'Marks Term 4'!I347</f>
        <v>90</v>
      </c>
      <c r="N347" s="13">
        <f t="shared" si="20"/>
        <v>84</v>
      </c>
      <c r="O347" s="7" t="str">
        <f>Calc!B347</f>
        <v>B</v>
      </c>
      <c r="P347" s="7">
        <f>IFERROR(VLOOKUP(A347,'Absence Report'!$A$4:$B$29,2,0),0)</f>
        <v>0</v>
      </c>
      <c r="Q347" s="17">
        <v>289</v>
      </c>
    </row>
    <row r="348" spans="1:17" x14ac:dyDescent="0.25">
      <c r="A348" s="4" t="s">
        <v>1070</v>
      </c>
      <c r="B348" t="s">
        <v>20</v>
      </c>
      <c r="C348" t="s">
        <v>16</v>
      </c>
      <c r="D348" t="str">
        <f t="shared" si="21"/>
        <v>ALANA Tahsinuzzaman</v>
      </c>
      <c r="E348" t="str">
        <f t="shared" si="22"/>
        <v>atahsinuzzaman@newcollege.com</v>
      </c>
      <c r="F348" t="str">
        <f t="shared" si="23"/>
        <v>2015</v>
      </c>
      <c r="G348" t="s">
        <v>1228</v>
      </c>
      <c r="H348" t="s">
        <v>1240</v>
      </c>
      <c r="I348">
        <f>'Marks Term 1'!I348</f>
        <v>98</v>
      </c>
      <c r="J348">
        <f>'Marks Term 2'!I348</f>
        <v>79</v>
      </c>
      <c r="K348">
        <f>'Marks Term 3'!I348</f>
        <v>98</v>
      </c>
      <c r="L348">
        <f>'Marks Term 4'!I348</f>
        <v>72</v>
      </c>
      <c r="N348" s="13">
        <f t="shared" si="20"/>
        <v>86.75</v>
      </c>
      <c r="O348" s="7" t="str">
        <f>Calc!B348</f>
        <v>A</v>
      </c>
      <c r="P348" s="7">
        <f>IFERROR(VLOOKUP(A348,'Absence Report'!$A$4:$B$29,2,0),0)</f>
        <v>0</v>
      </c>
      <c r="Q348" s="17">
        <v>7646</v>
      </c>
    </row>
    <row r="349" spans="1:17" x14ac:dyDescent="0.25">
      <c r="A349" s="4" t="s">
        <v>977</v>
      </c>
      <c r="B349" t="s">
        <v>574</v>
      </c>
      <c r="C349" t="s">
        <v>573</v>
      </c>
      <c r="D349" t="str">
        <f t="shared" si="21"/>
        <v>Shuaiguojia Taing</v>
      </c>
      <c r="E349" t="str">
        <f t="shared" si="22"/>
        <v>staing@newcollege.com</v>
      </c>
      <c r="F349" t="str">
        <f t="shared" si="23"/>
        <v>2016</v>
      </c>
      <c r="G349" t="s">
        <v>1227</v>
      </c>
      <c r="H349" t="s">
        <v>1241</v>
      </c>
      <c r="I349">
        <f>'Marks Term 1'!I349</f>
        <v>47</v>
      </c>
      <c r="J349">
        <f>'Marks Term 2'!I349</f>
        <v>63</v>
      </c>
      <c r="K349">
        <f>'Marks Term 3'!I349</f>
        <v>56</v>
      </c>
      <c r="L349">
        <f>'Marks Term 4'!I349</f>
        <v>71</v>
      </c>
      <c r="N349" s="13">
        <f t="shared" si="20"/>
        <v>59.25</v>
      </c>
      <c r="O349" s="7" t="str">
        <f>Calc!B349</f>
        <v>D</v>
      </c>
      <c r="P349" s="7">
        <f>IFERROR(VLOOKUP(A349,'Absence Report'!$A$4:$B$29,2,0),0)</f>
        <v>0</v>
      </c>
      <c r="Q349" s="17">
        <v>15143</v>
      </c>
    </row>
    <row r="350" spans="1:17" x14ac:dyDescent="0.25">
      <c r="A350" s="4" t="s">
        <v>947</v>
      </c>
      <c r="B350" t="s">
        <v>493</v>
      </c>
      <c r="C350" t="s">
        <v>492</v>
      </c>
      <c r="D350" t="str">
        <f t="shared" si="21"/>
        <v>Qi TAM</v>
      </c>
      <c r="E350" t="str">
        <f t="shared" si="22"/>
        <v>qtam@newcollege.com</v>
      </c>
      <c r="F350" t="str">
        <f t="shared" si="23"/>
        <v>2016</v>
      </c>
      <c r="G350" t="s">
        <v>1226</v>
      </c>
      <c r="H350" t="s">
        <v>1239</v>
      </c>
      <c r="I350">
        <f>'Marks Term 1'!I350</f>
        <v>44</v>
      </c>
      <c r="J350">
        <f>'Marks Term 2'!I350</f>
        <v>25</v>
      </c>
      <c r="K350">
        <f>'Marks Term 3'!I350</f>
        <v>71</v>
      </c>
      <c r="L350">
        <f>'Marks Term 4'!I350</f>
        <v>60</v>
      </c>
      <c r="N350" s="13">
        <f t="shared" si="20"/>
        <v>50</v>
      </c>
      <c r="O350" s="7" t="str">
        <f>Calc!B350</f>
        <v>E</v>
      </c>
      <c r="P350" s="7">
        <f>IFERROR(VLOOKUP(A350,'Absence Report'!$A$4:$B$29,2,0),0)</f>
        <v>0</v>
      </c>
      <c r="Q350" s="17">
        <v>1626</v>
      </c>
    </row>
    <row r="351" spans="1:17" x14ac:dyDescent="0.25">
      <c r="A351" s="4" t="s">
        <v>1012</v>
      </c>
      <c r="B351" t="s">
        <v>652</v>
      </c>
      <c r="C351" t="s">
        <v>655</v>
      </c>
      <c r="D351" t="str">
        <f t="shared" si="21"/>
        <v>William Tampubolon</v>
      </c>
      <c r="E351" t="str">
        <f t="shared" si="22"/>
        <v>wtampubolon@newcollege.com</v>
      </c>
      <c r="F351" t="str">
        <f t="shared" si="23"/>
        <v>2016</v>
      </c>
      <c r="G351" t="s">
        <v>1226</v>
      </c>
      <c r="H351" t="s">
        <v>1240</v>
      </c>
      <c r="I351">
        <f>'Marks Term 1'!I351</f>
        <v>86</v>
      </c>
      <c r="J351">
        <f>'Marks Term 2'!I351</f>
        <v>71</v>
      </c>
      <c r="K351">
        <f>'Marks Term 3'!I351</f>
        <v>100</v>
      </c>
      <c r="L351">
        <f>'Marks Term 4'!I351</f>
        <v>96</v>
      </c>
      <c r="N351" s="13">
        <f t="shared" si="20"/>
        <v>88.25</v>
      </c>
      <c r="O351" s="7" t="str">
        <f>Calc!B351</f>
        <v>A</v>
      </c>
      <c r="P351" s="7">
        <f>IFERROR(VLOOKUP(A351,'Absence Report'!$A$4:$B$29,2,0),0)</f>
        <v>0</v>
      </c>
      <c r="Q351" s="17">
        <v>2754</v>
      </c>
    </row>
    <row r="352" spans="1:17" x14ac:dyDescent="0.25">
      <c r="A352" s="4" t="s">
        <v>1072</v>
      </c>
      <c r="B352" t="s">
        <v>30</v>
      </c>
      <c r="C352" t="s">
        <v>28</v>
      </c>
      <c r="D352" t="str">
        <f t="shared" si="21"/>
        <v>Andreas Tan</v>
      </c>
      <c r="E352" t="str">
        <f t="shared" si="22"/>
        <v>atan@newcollege.com</v>
      </c>
      <c r="F352" t="str">
        <f t="shared" si="23"/>
        <v>2015</v>
      </c>
      <c r="G352" t="s">
        <v>1227</v>
      </c>
      <c r="H352" t="s">
        <v>1239</v>
      </c>
      <c r="I352">
        <f>'Marks Term 1'!I352</f>
        <v>79</v>
      </c>
      <c r="J352">
        <f>'Marks Term 2'!I352</f>
        <v>16</v>
      </c>
      <c r="K352">
        <f>'Marks Term 3'!I352</f>
        <v>7</v>
      </c>
      <c r="L352">
        <f>'Marks Term 4'!I352</f>
        <v>5</v>
      </c>
      <c r="N352" s="13">
        <f t="shared" si="20"/>
        <v>26.75</v>
      </c>
      <c r="O352" s="7" t="str">
        <f>Calc!B352</f>
        <v>Fail</v>
      </c>
      <c r="P352" s="7">
        <f>IFERROR(VLOOKUP(A352,'Absence Report'!$A$4:$B$29,2,0),0)</f>
        <v>0</v>
      </c>
      <c r="Q352" s="17">
        <v>11467</v>
      </c>
    </row>
    <row r="353" spans="1:17" x14ac:dyDescent="0.25">
      <c r="A353" s="4" t="s">
        <v>1135</v>
      </c>
      <c r="B353" t="s">
        <v>0</v>
      </c>
      <c r="C353" t="s">
        <v>28</v>
      </c>
      <c r="D353" t="str">
        <f t="shared" si="21"/>
        <v>jingfengchen Tan</v>
      </c>
      <c r="E353" t="str">
        <f t="shared" si="22"/>
        <v>jtan@newcollege.com</v>
      </c>
      <c r="F353" t="str">
        <f t="shared" si="23"/>
        <v>2015</v>
      </c>
      <c r="G353" t="s">
        <v>1229</v>
      </c>
      <c r="H353" t="s">
        <v>1241</v>
      </c>
      <c r="I353">
        <f>'Marks Term 1'!I353</f>
        <v>19</v>
      </c>
      <c r="J353">
        <f>'Marks Term 2'!I353</f>
        <v>68</v>
      </c>
      <c r="K353">
        <f>'Marks Term 3'!I353</f>
        <v>88</v>
      </c>
      <c r="L353">
        <f>'Marks Term 4'!I353</f>
        <v>69</v>
      </c>
      <c r="N353" s="13">
        <f t="shared" si="20"/>
        <v>61</v>
      </c>
      <c r="O353" s="7" t="str">
        <f>Calc!B353</f>
        <v>D</v>
      </c>
      <c r="P353" s="7">
        <f>IFERROR(VLOOKUP(A353,'Absence Report'!$A$4:$B$29,2,0),0)</f>
        <v>0</v>
      </c>
      <c r="Q353" s="17">
        <v>12029</v>
      </c>
    </row>
    <row r="354" spans="1:17" x14ac:dyDescent="0.25">
      <c r="A354" s="4" t="s">
        <v>1195</v>
      </c>
      <c r="B354" t="s">
        <v>603</v>
      </c>
      <c r="C354" t="s">
        <v>602</v>
      </c>
      <c r="D354" t="str">
        <f t="shared" si="21"/>
        <v>Tara TAO</v>
      </c>
      <c r="E354" t="str">
        <f t="shared" si="22"/>
        <v>ttao@newcollege.com</v>
      </c>
      <c r="F354" t="str">
        <f t="shared" si="23"/>
        <v>2015</v>
      </c>
      <c r="G354" t="s">
        <v>1229</v>
      </c>
      <c r="H354" t="s">
        <v>1241</v>
      </c>
      <c r="I354">
        <f>'Marks Term 1'!I354</f>
        <v>77</v>
      </c>
      <c r="J354">
        <f>'Marks Term 2'!I354</f>
        <v>73</v>
      </c>
      <c r="K354">
        <f>'Marks Term 3'!I354</f>
        <v>94</v>
      </c>
      <c r="L354">
        <f>'Marks Term 4'!I354</f>
        <v>76</v>
      </c>
      <c r="N354" s="13">
        <f t="shared" si="20"/>
        <v>80</v>
      </c>
      <c r="O354" s="7" t="str">
        <f>Calc!B354</f>
        <v>B</v>
      </c>
      <c r="P354" s="7">
        <f>IFERROR(VLOOKUP(A354,'Absence Report'!$A$4:$B$29,2,0),0)</f>
        <v>0</v>
      </c>
      <c r="Q354" s="17">
        <v>12080</v>
      </c>
    </row>
    <row r="355" spans="1:17" x14ac:dyDescent="0.25">
      <c r="A355" s="4" t="s">
        <v>907</v>
      </c>
      <c r="B355" t="s">
        <v>410</v>
      </c>
      <c r="C355" t="s">
        <v>409</v>
      </c>
      <c r="D355" t="str">
        <f t="shared" si="21"/>
        <v>Maolin Tasfia</v>
      </c>
      <c r="E355" t="str">
        <f t="shared" si="22"/>
        <v>mtasfia@newcollege.com</v>
      </c>
      <c r="F355" t="str">
        <f t="shared" si="23"/>
        <v>2017</v>
      </c>
      <c r="G355" t="s">
        <v>1229</v>
      </c>
      <c r="H355" t="s">
        <v>1241</v>
      </c>
      <c r="I355">
        <f>'Marks Term 1'!I355</f>
        <v>81</v>
      </c>
      <c r="J355">
        <f>'Marks Term 2'!I355</f>
        <v>97</v>
      </c>
      <c r="K355">
        <f>'Marks Term 3'!I355</f>
        <v>79</v>
      </c>
      <c r="L355">
        <f>'Marks Term 4'!I355</f>
        <v>77</v>
      </c>
      <c r="N355" s="13">
        <f t="shared" si="20"/>
        <v>83.5</v>
      </c>
      <c r="O355" s="7" t="str">
        <f>Calc!B355</f>
        <v>B</v>
      </c>
      <c r="P355" s="7">
        <f>IFERROR(VLOOKUP(A355,'Absence Report'!$A$4:$B$29,2,0),0)</f>
        <v>0</v>
      </c>
      <c r="Q355" s="17">
        <v>12286</v>
      </c>
    </row>
    <row r="356" spans="1:17" x14ac:dyDescent="0.25">
      <c r="A356" s="4" t="s">
        <v>999</v>
      </c>
      <c r="B356" t="s">
        <v>627</v>
      </c>
      <c r="C356" t="s">
        <v>626</v>
      </c>
      <c r="D356" t="str">
        <f t="shared" si="21"/>
        <v>Trang Tazwar</v>
      </c>
      <c r="E356" t="str">
        <f t="shared" si="22"/>
        <v>ttazwar@newcollege.com</v>
      </c>
      <c r="F356" t="str">
        <f t="shared" si="23"/>
        <v>2017</v>
      </c>
      <c r="G356" t="s">
        <v>1228</v>
      </c>
      <c r="H356" t="s">
        <v>1239</v>
      </c>
      <c r="I356">
        <f>'Marks Term 1'!I356</f>
        <v>31</v>
      </c>
      <c r="J356">
        <f>'Marks Term 2'!I356</f>
        <v>37</v>
      </c>
      <c r="K356">
        <f>'Marks Term 3'!I356</f>
        <v>8</v>
      </c>
      <c r="L356">
        <f>'Marks Term 4'!I356</f>
        <v>50</v>
      </c>
      <c r="N356" s="13">
        <f t="shared" si="20"/>
        <v>31.5</v>
      </c>
      <c r="O356" s="7" t="str">
        <f>Calc!B356</f>
        <v>Fail</v>
      </c>
      <c r="P356" s="7">
        <f>IFERROR(VLOOKUP(A356,'Absence Report'!$A$4:$B$29,2,0),0)</f>
        <v>0</v>
      </c>
      <c r="Q356" s="17">
        <v>11580</v>
      </c>
    </row>
    <row r="357" spans="1:17" x14ac:dyDescent="0.25">
      <c r="A357" s="4" t="s">
        <v>944</v>
      </c>
      <c r="B357" t="s">
        <v>486</v>
      </c>
      <c r="C357" t="s">
        <v>485</v>
      </c>
      <c r="D357" t="str">
        <f t="shared" si="21"/>
        <v>Philip Than</v>
      </c>
      <c r="E357" t="str">
        <f t="shared" si="22"/>
        <v>pthan@newcollege.com</v>
      </c>
      <c r="F357" t="str">
        <f t="shared" si="23"/>
        <v>2017</v>
      </c>
      <c r="G357" t="s">
        <v>1226</v>
      </c>
      <c r="H357" t="s">
        <v>1239</v>
      </c>
      <c r="I357">
        <f>'Marks Term 1'!I357</f>
        <v>53</v>
      </c>
      <c r="J357">
        <f>'Marks Term 2'!I357</f>
        <v>41</v>
      </c>
      <c r="K357">
        <f>'Marks Term 3'!I357</f>
        <v>53</v>
      </c>
      <c r="L357">
        <f>'Marks Term 4'!I357</f>
        <v>62</v>
      </c>
      <c r="N357" s="13">
        <f t="shared" si="20"/>
        <v>52.25</v>
      </c>
      <c r="O357" s="7" t="str">
        <f>Calc!B357</f>
        <v>E</v>
      </c>
      <c r="P357" s="7">
        <f>IFERROR(VLOOKUP(A357,'Absence Report'!$A$4:$B$29,2,0),0)</f>
        <v>0</v>
      </c>
      <c r="Q357" s="17">
        <v>1724</v>
      </c>
    </row>
    <row r="358" spans="1:17" x14ac:dyDescent="0.25">
      <c r="A358" s="4" t="s">
        <v>1144</v>
      </c>
      <c r="B358" t="s">
        <v>336</v>
      </c>
      <c r="C358" t="s">
        <v>333</v>
      </c>
      <c r="D358" t="str">
        <f t="shared" si="21"/>
        <v>kanglin Thang</v>
      </c>
      <c r="E358" t="str">
        <f t="shared" si="22"/>
        <v>kthang@newcollege.com</v>
      </c>
      <c r="F358" t="str">
        <f t="shared" si="23"/>
        <v>2015</v>
      </c>
      <c r="G358" t="s">
        <v>1226</v>
      </c>
      <c r="H358" t="s">
        <v>1240</v>
      </c>
      <c r="I358">
        <f>'Marks Term 1'!I358</f>
        <v>40</v>
      </c>
      <c r="J358">
        <f>'Marks Term 2'!I358</f>
        <v>67</v>
      </c>
      <c r="K358">
        <f>'Marks Term 3'!I358</f>
        <v>46</v>
      </c>
      <c r="L358">
        <f>'Marks Term 4'!I358</f>
        <v>20</v>
      </c>
      <c r="N358" s="13">
        <f t="shared" si="20"/>
        <v>43.25</v>
      </c>
      <c r="O358" s="7" t="str">
        <f>Calc!B358</f>
        <v>F</v>
      </c>
      <c r="P358" s="7">
        <f>IFERROR(VLOOKUP(A358,'Absence Report'!$A$4:$B$29,2,0),0)</f>
        <v>0</v>
      </c>
      <c r="Q358" s="17">
        <v>1728</v>
      </c>
    </row>
    <row r="359" spans="1:17" x14ac:dyDescent="0.25">
      <c r="A359" s="4" t="s">
        <v>902</v>
      </c>
      <c r="B359" t="s">
        <v>400</v>
      </c>
      <c r="C359" t="s">
        <v>401</v>
      </c>
      <c r="D359" t="str">
        <f t="shared" si="21"/>
        <v>Madeline Thompson</v>
      </c>
      <c r="E359" t="str">
        <f t="shared" si="22"/>
        <v>mthompson@newcollege.com</v>
      </c>
      <c r="F359" t="str">
        <f t="shared" si="23"/>
        <v>2017</v>
      </c>
      <c r="G359" t="s">
        <v>1228</v>
      </c>
      <c r="H359" t="s">
        <v>1239</v>
      </c>
      <c r="I359">
        <f>'Marks Term 1'!I359</f>
        <v>98</v>
      </c>
      <c r="J359">
        <f>'Marks Term 2'!I359</f>
        <v>100</v>
      </c>
      <c r="K359">
        <f>'Marks Term 3'!I359</f>
        <v>86</v>
      </c>
      <c r="L359">
        <f>'Marks Term 4'!I359</f>
        <v>89</v>
      </c>
      <c r="N359" s="13">
        <f t="shared" si="20"/>
        <v>93.25</v>
      </c>
      <c r="O359" s="7" t="str">
        <f>Calc!B359</f>
        <v>A</v>
      </c>
      <c r="P359" s="7">
        <f>IFERROR(VLOOKUP(A359,'Absence Report'!$A$4:$B$29,2,0),0)</f>
        <v>0</v>
      </c>
      <c r="Q359" s="17">
        <v>12773</v>
      </c>
    </row>
    <row r="360" spans="1:17" x14ac:dyDescent="0.25">
      <c r="A360" s="4" t="s">
        <v>764</v>
      </c>
      <c r="B360" t="s">
        <v>12</v>
      </c>
      <c r="C360" t="s">
        <v>10</v>
      </c>
      <c r="D360" t="str">
        <f t="shared" si="21"/>
        <v>Adrian Threlfo</v>
      </c>
      <c r="E360" t="str">
        <f t="shared" si="22"/>
        <v>athrelfo@newcollege.com</v>
      </c>
      <c r="F360" t="str">
        <f t="shared" si="23"/>
        <v>2016</v>
      </c>
      <c r="G360" t="s">
        <v>1229</v>
      </c>
      <c r="H360" t="s">
        <v>1239</v>
      </c>
      <c r="I360">
        <f>'Marks Term 1'!I360</f>
        <v>96</v>
      </c>
      <c r="J360">
        <f>'Marks Term 2'!I360</f>
        <v>98</v>
      </c>
      <c r="K360">
        <f>'Marks Term 3'!I360</f>
        <v>63</v>
      </c>
      <c r="L360">
        <f>'Marks Term 4'!I360</f>
        <v>74</v>
      </c>
      <c r="N360" s="13">
        <f t="shared" si="20"/>
        <v>82.75</v>
      </c>
      <c r="O360" s="7" t="str">
        <f>Calc!B360</f>
        <v>B</v>
      </c>
      <c r="P360" s="7">
        <f>IFERROR(VLOOKUP(A360,'Absence Report'!$A$4:$B$29,2,0),0)</f>
        <v>0</v>
      </c>
      <c r="Q360" s="17">
        <v>8607</v>
      </c>
    </row>
    <row r="361" spans="1:17" x14ac:dyDescent="0.25">
      <c r="A361" s="4" t="s">
        <v>899</v>
      </c>
      <c r="B361" t="s">
        <v>396</v>
      </c>
      <c r="C361" t="s">
        <v>393</v>
      </c>
      <c r="D361" t="str">
        <f t="shared" si="21"/>
        <v>Luoqi Thung-Winata</v>
      </c>
      <c r="E361" t="str">
        <f t="shared" si="22"/>
        <v>lthung-winata@newcollege.com</v>
      </c>
      <c r="F361" t="str">
        <f t="shared" si="23"/>
        <v>2017</v>
      </c>
      <c r="G361" t="s">
        <v>1228</v>
      </c>
      <c r="H361" t="s">
        <v>1239</v>
      </c>
      <c r="I361">
        <f>'Marks Term 1'!I361</f>
        <v>86</v>
      </c>
      <c r="J361">
        <f>'Marks Term 2'!I361</f>
        <v>81</v>
      </c>
      <c r="K361">
        <f>'Marks Term 3'!I361</f>
        <v>47</v>
      </c>
      <c r="L361">
        <f>'Marks Term 4'!I361</f>
        <v>69</v>
      </c>
      <c r="N361" s="13">
        <f t="shared" si="20"/>
        <v>70.75</v>
      </c>
      <c r="O361" s="7" t="str">
        <f>Calc!B361</f>
        <v>C</v>
      </c>
      <c r="P361" s="7">
        <f>IFERROR(VLOOKUP(A361,'Absence Report'!$A$4:$B$29,2,0),0)</f>
        <v>0</v>
      </c>
      <c r="Q361" s="17">
        <v>7518</v>
      </c>
    </row>
    <row r="362" spans="1:17" x14ac:dyDescent="0.25">
      <c r="A362" s="4" t="s">
        <v>903</v>
      </c>
      <c r="B362" t="s">
        <v>403</v>
      </c>
      <c r="C362" t="s">
        <v>402</v>
      </c>
      <c r="D362" t="str">
        <f t="shared" si="21"/>
        <v>Maharshi Tjahjadi</v>
      </c>
      <c r="E362" t="str">
        <f t="shared" si="22"/>
        <v>mtjahjadi@newcollege.com</v>
      </c>
      <c r="F362" t="str">
        <f t="shared" si="23"/>
        <v>2016</v>
      </c>
      <c r="G362" t="s">
        <v>1226</v>
      </c>
      <c r="H362" t="s">
        <v>1240</v>
      </c>
      <c r="I362">
        <f>'Marks Term 1'!I362</f>
        <v>66</v>
      </c>
      <c r="J362">
        <f>'Marks Term 2'!I362</f>
        <v>58</v>
      </c>
      <c r="K362">
        <f>'Marks Term 3'!I362</f>
        <v>74</v>
      </c>
      <c r="L362">
        <f>'Marks Term 4'!I362</f>
        <v>47</v>
      </c>
      <c r="N362" s="13">
        <f t="shared" si="20"/>
        <v>61.25</v>
      </c>
      <c r="O362" s="7" t="str">
        <f>Calc!B362</f>
        <v>D</v>
      </c>
      <c r="P362" s="7">
        <f>IFERROR(VLOOKUP(A362,'Absence Report'!$A$4:$B$29,2,0),0)</f>
        <v>0</v>
      </c>
      <c r="Q362" s="17">
        <v>2300</v>
      </c>
    </row>
    <row r="363" spans="1:17" x14ac:dyDescent="0.25">
      <c r="A363" s="4" t="s">
        <v>860</v>
      </c>
      <c r="B363" t="s">
        <v>294</v>
      </c>
      <c r="C363" t="s">
        <v>292</v>
      </c>
      <c r="D363" t="str">
        <f t="shared" si="21"/>
        <v>JIAYI TONG</v>
      </c>
      <c r="E363" t="str">
        <f t="shared" si="22"/>
        <v>jtong@newcollege.com</v>
      </c>
      <c r="F363" t="str">
        <f t="shared" si="23"/>
        <v>2017</v>
      </c>
      <c r="G363" t="s">
        <v>1226</v>
      </c>
      <c r="H363" t="s">
        <v>1240</v>
      </c>
      <c r="I363">
        <f>'Marks Term 1'!I363</f>
        <v>71</v>
      </c>
      <c r="J363">
        <f>'Marks Term 2'!I363</f>
        <v>53</v>
      </c>
      <c r="K363">
        <f>'Marks Term 3'!I363</f>
        <v>49</v>
      </c>
      <c r="L363">
        <f>'Marks Term 4'!I363</f>
        <v>34</v>
      </c>
      <c r="N363" s="13">
        <f t="shared" si="20"/>
        <v>51.75</v>
      </c>
      <c r="O363" s="7" t="str">
        <f>Calc!B363</f>
        <v>E</v>
      </c>
      <c r="P363" s="7">
        <f>IFERROR(VLOOKUP(A363,'Absence Report'!$A$4:$B$29,2,0),0)</f>
        <v>0</v>
      </c>
      <c r="Q363" s="17">
        <v>6514</v>
      </c>
    </row>
    <row r="364" spans="1:17" x14ac:dyDescent="0.25">
      <c r="A364" s="4" t="s">
        <v>1019</v>
      </c>
      <c r="B364" t="s">
        <v>668</v>
      </c>
      <c r="C364" t="s">
        <v>292</v>
      </c>
      <c r="D364" t="str">
        <f t="shared" si="21"/>
        <v>XINLING TONG</v>
      </c>
      <c r="E364" t="str">
        <f t="shared" si="22"/>
        <v>xtong@newcollege.com</v>
      </c>
      <c r="F364" t="str">
        <f t="shared" si="23"/>
        <v>2016</v>
      </c>
      <c r="G364" t="s">
        <v>1229</v>
      </c>
      <c r="H364" t="s">
        <v>1239</v>
      </c>
      <c r="I364">
        <f>'Marks Term 1'!I364</f>
        <v>47</v>
      </c>
      <c r="J364">
        <f>'Marks Term 2'!I364</f>
        <v>87</v>
      </c>
      <c r="K364">
        <f>'Marks Term 3'!I364</f>
        <v>48</v>
      </c>
      <c r="L364">
        <f>'Marks Term 4'!I364</f>
        <v>55</v>
      </c>
      <c r="N364" s="13">
        <f t="shared" si="20"/>
        <v>59.25</v>
      </c>
      <c r="O364" s="7" t="str">
        <f>Calc!B364</f>
        <v>D</v>
      </c>
      <c r="P364" s="7">
        <f>IFERROR(VLOOKUP(A364,'Absence Report'!$A$4:$B$29,2,0),0)</f>
        <v>0</v>
      </c>
      <c r="Q364" s="17">
        <v>10800</v>
      </c>
    </row>
    <row r="365" spans="1:17" x14ac:dyDescent="0.25">
      <c r="A365" s="4" t="s">
        <v>994</v>
      </c>
      <c r="B365" t="s">
        <v>616</v>
      </c>
      <c r="C365" t="s">
        <v>615</v>
      </c>
      <c r="D365" t="str">
        <f t="shared" si="21"/>
        <v>TIAN Torres</v>
      </c>
      <c r="E365" t="str">
        <f t="shared" si="22"/>
        <v>ttorres@newcollege.com</v>
      </c>
      <c r="F365" t="str">
        <f t="shared" si="23"/>
        <v>2016</v>
      </c>
      <c r="G365" t="s">
        <v>1226</v>
      </c>
      <c r="H365" t="s">
        <v>1240</v>
      </c>
      <c r="I365">
        <f>'Marks Term 1'!I365</f>
        <v>39</v>
      </c>
      <c r="J365">
        <f>'Marks Term 2'!I365</f>
        <v>27</v>
      </c>
      <c r="K365">
        <f>'Marks Term 3'!I365</f>
        <v>19</v>
      </c>
      <c r="L365">
        <f>'Marks Term 4'!I365</f>
        <v>3</v>
      </c>
      <c r="N365" s="13">
        <f t="shared" si="20"/>
        <v>22</v>
      </c>
      <c r="O365" s="7" t="str">
        <f>Calc!B365</f>
        <v>Fail</v>
      </c>
      <c r="P365" s="7">
        <f>IFERROR(VLOOKUP(A365,'Absence Report'!$A$4:$B$29,2,0),0)</f>
        <v>0</v>
      </c>
      <c r="Q365" s="17">
        <v>15509</v>
      </c>
    </row>
    <row r="366" spans="1:17" x14ac:dyDescent="0.25">
      <c r="A366" s="4" t="s">
        <v>778</v>
      </c>
      <c r="B366" t="s">
        <v>60</v>
      </c>
      <c r="C366" t="s">
        <v>56</v>
      </c>
      <c r="D366" t="str">
        <f t="shared" si="21"/>
        <v>Ashlina Touma</v>
      </c>
      <c r="E366" t="str">
        <f t="shared" si="22"/>
        <v>atouma@newcollege.com</v>
      </c>
      <c r="F366" t="str">
        <f t="shared" si="23"/>
        <v>2017</v>
      </c>
      <c r="G366" t="s">
        <v>1229</v>
      </c>
      <c r="H366" t="s">
        <v>1240</v>
      </c>
      <c r="I366">
        <f>'Marks Term 1'!I366</f>
        <v>76</v>
      </c>
      <c r="J366">
        <f>'Marks Term 2'!I366</f>
        <v>82</v>
      </c>
      <c r="K366">
        <f>'Marks Term 3'!I366</f>
        <v>77</v>
      </c>
      <c r="L366">
        <f>'Marks Term 4'!I366</f>
        <v>80</v>
      </c>
      <c r="N366" s="13">
        <f t="shared" si="20"/>
        <v>78.75</v>
      </c>
      <c r="O366" s="7" t="str">
        <f>Calc!B366</f>
        <v>B</v>
      </c>
      <c r="P366" s="7">
        <f>IFERROR(VLOOKUP(A366,'Absence Report'!$A$4:$B$29,2,0),0)</f>
        <v>0</v>
      </c>
      <c r="Q366" s="17">
        <v>6779</v>
      </c>
    </row>
    <row r="367" spans="1:17" x14ac:dyDescent="0.25">
      <c r="A367" s="4" t="s">
        <v>1003</v>
      </c>
      <c r="B367" t="s">
        <v>5</v>
      </c>
      <c r="C367" t="s">
        <v>627</v>
      </c>
      <c r="D367" t="str">
        <f t="shared" si="21"/>
        <v>Vinura Trang</v>
      </c>
      <c r="E367" t="str">
        <f t="shared" si="22"/>
        <v>vtrang@newcollege.com</v>
      </c>
      <c r="F367" t="str">
        <f t="shared" si="23"/>
        <v>2017</v>
      </c>
      <c r="G367" t="s">
        <v>1228</v>
      </c>
      <c r="H367" t="s">
        <v>1239</v>
      </c>
      <c r="I367">
        <f>'Marks Term 1'!I367</f>
        <v>29</v>
      </c>
      <c r="J367">
        <f>'Marks Term 2'!I367</f>
        <v>27</v>
      </c>
      <c r="K367">
        <f>'Marks Term 3'!I367</f>
        <v>40</v>
      </c>
      <c r="L367">
        <f>'Marks Term 4'!I367</f>
        <v>41</v>
      </c>
      <c r="N367" s="13">
        <f t="shared" si="20"/>
        <v>34.25</v>
      </c>
      <c r="O367" s="7" t="str">
        <f>Calc!B367</f>
        <v>Fail</v>
      </c>
      <c r="P367" s="7">
        <f>IFERROR(VLOOKUP(A367,'Absence Report'!$A$4:$B$29,2,0),0)</f>
        <v>0</v>
      </c>
      <c r="Q367" s="17">
        <v>3852</v>
      </c>
    </row>
    <row r="368" spans="1:17" x14ac:dyDescent="0.25">
      <c r="A368" s="4" t="s">
        <v>1078</v>
      </c>
      <c r="B368" t="s">
        <v>55</v>
      </c>
      <c r="C368" t="s">
        <v>52</v>
      </c>
      <c r="D368" t="str">
        <f t="shared" si="21"/>
        <v>Anwar Tregunna</v>
      </c>
      <c r="E368" t="str">
        <f t="shared" si="22"/>
        <v>atregunna@newcollege.com</v>
      </c>
      <c r="F368" t="str">
        <f t="shared" si="23"/>
        <v>2015</v>
      </c>
      <c r="G368" t="s">
        <v>1227</v>
      </c>
      <c r="H368" t="s">
        <v>1240</v>
      </c>
      <c r="I368">
        <f>'Marks Term 1'!I368</f>
        <v>22</v>
      </c>
      <c r="J368">
        <f>'Marks Term 2'!I368</f>
        <v>6</v>
      </c>
      <c r="K368">
        <f>'Marks Term 3'!I368</f>
        <v>13</v>
      </c>
      <c r="L368">
        <f>'Marks Term 4'!I368</f>
        <v>13</v>
      </c>
      <c r="N368" s="13">
        <f t="shared" si="20"/>
        <v>13.5</v>
      </c>
      <c r="O368" s="7" t="str">
        <f>Calc!B368</f>
        <v>Fail</v>
      </c>
      <c r="P368" s="7">
        <f>IFERROR(VLOOKUP(A368,'Absence Report'!$A$4:$B$29,2,0),0)</f>
        <v>0</v>
      </c>
      <c r="Q368" s="17">
        <v>15748</v>
      </c>
    </row>
    <row r="369" spans="1:17" x14ac:dyDescent="0.25">
      <c r="A369" s="4" t="s">
        <v>1199</v>
      </c>
      <c r="B369" t="s">
        <v>633</v>
      </c>
      <c r="C369" t="s">
        <v>632</v>
      </c>
      <c r="D369" t="str">
        <f t="shared" si="21"/>
        <v>Vijay TRINH</v>
      </c>
      <c r="E369" t="str">
        <f t="shared" si="22"/>
        <v>vtrinh@newcollege.com</v>
      </c>
      <c r="F369" t="str">
        <f t="shared" si="23"/>
        <v>2015</v>
      </c>
      <c r="G369" t="s">
        <v>1229</v>
      </c>
      <c r="H369" t="s">
        <v>1241</v>
      </c>
      <c r="I369">
        <f>'Marks Term 1'!I369</f>
        <v>37</v>
      </c>
      <c r="J369">
        <f>'Marks Term 2'!I369</f>
        <v>59</v>
      </c>
      <c r="K369">
        <f>'Marks Term 3'!I369</f>
        <v>28</v>
      </c>
      <c r="L369">
        <f>'Marks Term 4'!I369</f>
        <v>18</v>
      </c>
      <c r="N369" s="13">
        <f t="shared" si="20"/>
        <v>35.5</v>
      </c>
      <c r="O369" s="7" t="str">
        <f>Calc!B369</f>
        <v>F</v>
      </c>
      <c r="P369" s="7">
        <f>IFERROR(VLOOKUP(A369,'Absence Report'!$A$4:$B$29,2,0),0)</f>
        <v>0</v>
      </c>
      <c r="Q369" s="17">
        <v>8997</v>
      </c>
    </row>
    <row r="370" spans="1:17" x14ac:dyDescent="0.25">
      <c r="A370" s="4" t="s">
        <v>807</v>
      </c>
      <c r="B370" t="s">
        <v>150</v>
      </c>
      <c r="C370" t="s">
        <v>147</v>
      </c>
      <c r="D370" t="str">
        <f t="shared" si="21"/>
        <v>Darcy Trini</v>
      </c>
      <c r="E370" t="str">
        <f t="shared" si="22"/>
        <v>dtrini@newcollege.com</v>
      </c>
      <c r="F370" t="str">
        <f t="shared" si="23"/>
        <v>2017</v>
      </c>
      <c r="G370" t="s">
        <v>1228</v>
      </c>
      <c r="H370" t="s">
        <v>1240</v>
      </c>
      <c r="I370">
        <f>'Marks Term 1'!I370</f>
        <v>44</v>
      </c>
      <c r="J370">
        <f>'Marks Term 2'!I370</f>
        <v>20</v>
      </c>
      <c r="K370">
        <f>'Marks Term 3'!I370</f>
        <v>63</v>
      </c>
      <c r="L370">
        <f>'Marks Term 4'!I370</f>
        <v>17</v>
      </c>
      <c r="N370" s="13">
        <f t="shared" si="20"/>
        <v>36</v>
      </c>
      <c r="O370" s="7" t="str">
        <f>Calc!B370</f>
        <v>F</v>
      </c>
      <c r="P370" s="7">
        <f>IFERROR(VLOOKUP(A370,'Absence Report'!$A$4:$B$29,2,0),0)</f>
        <v>0</v>
      </c>
      <c r="Q370" s="17">
        <v>15511</v>
      </c>
    </row>
    <row r="371" spans="1:17" x14ac:dyDescent="0.25">
      <c r="A371" s="4" t="s">
        <v>1088</v>
      </c>
      <c r="B371" t="s">
        <v>97</v>
      </c>
      <c r="C371" t="s">
        <v>94</v>
      </c>
      <c r="D371" t="str">
        <f t="shared" si="21"/>
        <v>Chang Tropp</v>
      </c>
      <c r="E371" t="str">
        <f t="shared" si="22"/>
        <v>ctropp@newcollege.com</v>
      </c>
      <c r="F371" t="str">
        <f t="shared" si="23"/>
        <v>2015</v>
      </c>
      <c r="G371" t="s">
        <v>1228</v>
      </c>
      <c r="H371" t="s">
        <v>1240</v>
      </c>
      <c r="I371">
        <f>'Marks Term 1'!I371</f>
        <v>74</v>
      </c>
      <c r="J371">
        <f>'Marks Term 2'!I371</f>
        <v>64</v>
      </c>
      <c r="K371">
        <f>'Marks Term 3'!I371</f>
        <v>65</v>
      </c>
      <c r="L371">
        <f>'Marks Term 4'!I371</f>
        <v>74</v>
      </c>
      <c r="N371" s="13">
        <f t="shared" si="20"/>
        <v>69.25</v>
      </c>
      <c r="O371" s="7" t="str">
        <f>Calc!B371</f>
        <v>C</v>
      </c>
      <c r="P371" s="7">
        <f>IFERROR(VLOOKUP(A371,'Absence Report'!$A$4:$B$29,2,0),0)</f>
        <v>0</v>
      </c>
      <c r="Q371" s="17">
        <v>14161</v>
      </c>
    </row>
    <row r="372" spans="1:17" x14ac:dyDescent="0.25">
      <c r="A372" s="4" t="s">
        <v>965</v>
      </c>
      <c r="B372" t="s">
        <v>534</v>
      </c>
      <c r="C372" t="s">
        <v>533</v>
      </c>
      <c r="D372" t="str">
        <f t="shared" si="21"/>
        <v>Saleha Truong</v>
      </c>
      <c r="E372" t="str">
        <f t="shared" si="22"/>
        <v>struong@newcollege.com</v>
      </c>
      <c r="F372" t="str">
        <f t="shared" si="23"/>
        <v>2017</v>
      </c>
      <c r="G372" t="s">
        <v>1229</v>
      </c>
      <c r="H372" t="s">
        <v>1239</v>
      </c>
      <c r="I372">
        <f>'Marks Term 1'!I372</f>
        <v>79</v>
      </c>
      <c r="J372">
        <f>'Marks Term 2'!I372</f>
        <v>80</v>
      </c>
      <c r="K372">
        <f>'Marks Term 3'!I372</f>
        <v>82</v>
      </c>
      <c r="L372">
        <f>'Marks Term 4'!I372</f>
        <v>70</v>
      </c>
      <c r="N372" s="13">
        <f t="shared" si="20"/>
        <v>77.75</v>
      </c>
      <c r="O372" s="7" t="str">
        <f>Calc!B372</f>
        <v>B</v>
      </c>
      <c r="P372" s="7">
        <f>IFERROR(VLOOKUP(A372,'Absence Report'!$A$4:$B$29,2,0),0)</f>
        <v>0</v>
      </c>
      <c r="Q372" s="17">
        <v>8269</v>
      </c>
    </row>
    <row r="373" spans="1:17" x14ac:dyDescent="0.25">
      <c r="A373" s="4" t="s">
        <v>1137</v>
      </c>
      <c r="B373" t="s">
        <v>309</v>
      </c>
      <c r="C373" t="s">
        <v>308</v>
      </c>
      <c r="D373" t="str">
        <f t="shared" si="21"/>
        <v>John Tunge</v>
      </c>
      <c r="E373" t="str">
        <f t="shared" si="22"/>
        <v>jtunge@newcollege.com</v>
      </c>
      <c r="F373" t="str">
        <f t="shared" si="23"/>
        <v>2015</v>
      </c>
      <c r="G373" t="s">
        <v>1229</v>
      </c>
      <c r="H373" t="s">
        <v>1239</v>
      </c>
      <c r="I373">
        <f>'Marks Term 1'!I373</f>
        <v>34</v>
      </c>
      <c r="J373">
        <f>'Marks Term 2'!I373</f>
        <v>18</v>
      </c>
      <c r="K373">
        <f>'Marks Term 3'!I373</f>
        <v>70</v>
      </c>
      <c r="L373">
        <f>'Marks Term 4'!I373</f>
        <v>27</v>
      </c>
      <c r="N373" s="13">
        <f t="shared" si="20"/>
        <v>37.25</v>
      </c>
      <c r="O373" s="7" t="str">
        <f>Calc!B373</f>
        <v>F</v>
      </c>
      <c r="P373" s="7">
        <f>IFERROR(VLOOKUP(A373,'Absence Report'!$A$4:$B$29,2,0),0)</f>
        <v>0</v>
      </c>
      <c r="Q373" s="17">
        <v>12008</v>
      </c>
    </row>
    <row r="374" spans="1:17" x14ac:dyDescent="0.25">
      <c r="A374" s="4" t="s">
        <v>914</v>
      </c>
      <c r="B374" t="s">
        <v>423</v>
      </c>
      <c r="C374" t="s">
        <v>422</v>
      </c>
      <c r="D374" t="str">
        <f t="shared" si="21"/>
        <v>Mengxue Turner</v>
      </c>
      <c r="E374" t="str">
        <f t="shared" si="22"/>
        <v>mturner@newcollege.com</v>
      </c>
      <c r="F374" t="str">
        <f t="shared" si="23"/>
        <v>2017</v>
      </c>
      <c r="G374" t="s">
        <v>1229</v>
      </c>
      <c r="H374" t="s">
        <v>1240</v>
      </c>
      <c r="I374">
        <f>'Marks Term 1'!I374</f>
        <v>58</v>
      </c>
      <c r="J374">
        <f>'Marks Term 2'!I374</f>
        <v>32</v>
      </c>
      <c r="K374">
        <f>'Marks Term 3'!I374</f>
        <v>56</v>
      </c>
      <c r="L374">
        <f>'Marks Term 4'!I374</f>
        <v>34</v>
      </c>
      <c r="N374" s="13">
        <f t="shared" si="20"/>
        <v>45</v>
      </c>
      <c r="O374" s="7" t="str">
        <f>Calc!B374</f>
        <v>E</v>
      </c>
      <c r="P374" s="7">
        <f>IFERROR(VLOOKUP(A374,'Absence Report'!$A$4:$B$29,2,0),0)</f>
        <v>0</v>
      </c>
      <c r="Q374" s="17">
        <v>8034</v>
      </c>
    </row>
    <row r="375" spans="1:17" x14ac:dyDescent="0.25">
      <c r="A375" s="4" t="s">
        <v>925</v>
      </c>
      <c r="B375" t="s">
        <v>443</v>
      </c>
      <c r="C375" t="s">
        <v>442</v>
      </c>
      <c r="D375" t="str">
        <f t="shared" si="21"/>
        <v>Mudit Uddin</v>
      </c>
      <c r="E375" t="str">
        <f t="shared" si="22"/>
        <v>muddin@newcollege.com</v>
      </c>
      <c r="F375" t="str">
        <f t="shared" si="23"/>
        <v>2017</v>
      </c>
      <c r="G375" t="s">
        <v>1227</v>
      </c>
      <c r="H375" t="s">
        <v>1239</v>
      </c>
      <c r="I375">
        <f>'Marks Term 1'!I375</f>
        <v>87</v>
      </c>
      <c r="J375">
        <f>'Marks Term 2'!I375</f>
        <v>98</v>
      </c>
      <c r="K375">
        <f>'Marks Term 3'!I375</f>
        <v>99</v>
      </c>
      <c r="L375">
        <f>'Marks Term 4'!I375</f>
        <v>77</v>
      </c>
      <c r="N375" s="13">
        <f t="shared" si="20"/>
        <v>90.25</v>
      </c>
      <c r="O375" s="7" t="str">
        <f>Calc!B375</f>
        <v>A</v>
      </c>
      <c r="P375" s="7">
        <f>IFERROR(VLOOKUP(A375,'Absence Report'!$A$4:$B$29,2,0),0)</f>
        <v>0</v>
      </c>
      <c r="Q375" s="17">
        <v>8767</v>
      </c>
    </row>
    <row r="376" spans="1:17" x14ac:dyDescent="0.25">
      <c r="A376" s="4" t="s">
        <v>763</v>
      </c>
      <c r="B376" t="s">
        <v>7</v>
      </c>
      <c r="C376" t="s">
        <v>6</v>
      </c>
      <c r="D376" t="str">
        <f t="shared" si="21"/>
        <v>Aaron Ukwatta</v>
      </c>
      <c r="E376" t="str">
        <f t="shared" si="22"/>
        <v>aukwatta@newcollege.com</v>
      </c>
      <c r="F376" t="str">
        <f t="shared" si="23"/>
        <v>2017</v>
      </c>
      <c r="G376" t="s">
        <v>1229</v>
      </c>
      <c r="H376" t="s">
        <v>1241</v>
      </c>
      <c r="I376">
        <f>'Marks Term 1'!I376</f>
        <v>33</v>
      </c>
      <c r="J376">
        <f>'Marks Term 2'!I376</f>
        <v>13</v>
      </c>
      <c r="K376">
        <f>'Marks Term 3'!I376</f>
        <v>32</v>
      </c>
      <c r="L376">
        <f>'Marks Term 4'!I376</f>
        <v>44</v>
      </c>
      <c r="N376" s="13">
        <f t="shared" si="20"/>
        <v>30.5</v>
      </c>
      <c r="O376" s="7" t="str">
        <f>Calc!B376</f>
        <v>Fail</v>
      </c>
      <c r="P376" s="7">
        <f>IFERROR(VLOOKUP(A376,'Absence Report'!$A$4:$B$29,2,0),0)</f>
        <v>0</v>
      </c>
      <c r="Q376" s="17">
        <v>14914</v>
      </c>
    </row>
    <row r="377" spans="1:17" x14ac:dyDescent="0.25">
      <c r="A377" s="4" t="s">
        <v>801</v>
      </c>
      <c r="B377" t="s">
        <v>129</v>
      </c>
      <c r="C377" t="s">
        <v>128</v>
      </c>
      <c r="D377" t="str">
        <f t="shared" si="21"/>
        <v>Claudia Vallet</v>
      </c>
      <c r="E377" t="str">
        <f t="shared" si="22"/>
        <v>cvallet@newcollege.com</v>
      </c>
      <c r="F377" t="str">
        <f t="shared" si="23"/>
        <v>2016</v>
      </c>
      <c r="G377" t="s">
        <v>1228</v>
      </c>
      <c r="H377" t="s">
        <v>1240</v>
      </c>
      <c r="I377">
        <f>'Marks Term 1'!I377</f>
        <v>96</v>
      </c>
      <c r="J377">
        <f>'Marks Term 2'!I377</f>
        <v>84</v>
      </c>
      <c r="K377">
        <f>'Marks Term 3'!I377</f>
        <v>84</v>
      </c>
      <c r="L377">
        <f>'Marks Term 4'!I377</f>
        <v>92</v>
      </c>
      <c r="N377" s="13">
        <f t="shared" si="20"/>
        <v>89</v>
      </c>
      <c r="O377" s="7" t="str">
        <f>Calc!B377</f>
        <v>A</v>
      </c>
      <c r="P377" s="7">
        <f>IFERROR(VLOOKUP(A377,'Absence Report'!$A$4:$B$29,2,0),0)</f>
        <v>0</v>
      </c>
      <c r="Q377" s="17">
        <v>7628</v>
      </c>
    </row>
    <row r="378" spans="1:17" x14ac:dyDescent="0.25">
      <c r="A378" s="4" t="s">
        <v>970</v>
      </c>
      <c r="B378" t="s">
        <v>552</v>
      </c>
      <c r="C378" t="s">
        <v>551</v>
      </c>
      <c r="D378" t="str">
        <f t="shared" si="21"/>
        <v>ser-young Veronica</v>
      </c>
      <c r="E378" t="str">
        <f t="shared" si="22"/>
        <v>sveronica@newcollege.com</v>
      </c>
      <c r="F378" t="str">
        <f t="shared" si="23"/>
        <v>2017</v>
      </c>
      <c r="G378" t="s">
        <v>1226</v>
      </c>
      <c r="H378" t="s">
        <v>1239</v>
      </c>
      <c r="I378">
        <f>'Marks Term 1'!I378</f>
        <v>30</v>
      </c>
      <c r="J378">
        <f>'Marks Term 2'!I378</f>
        <v>26</v>
      </c>
      <c r="K378">
        <f>'Marks Term 3'!I378</f>
        <v>51</v>
      </c>
      <c r="L378">
        <f>'Marks Term 4'!I378</f>
        <v>26</v>
      </c>
      <c r="N378" s="13">
        <f t="shared" si="20"/>
        <v>33.25</v>
      </c>
      <c r="O378" s="7" t="str">
        <f>Calc!B378</f>
        <v>Fail</v>
      </c>
      <c r="P378" s="7">
        <f>IFERROR(VLOOKUP(A378,'Absence Report'!$A$4:$B$29,2,0),0)</f>
        <v>0</v>
      </c>
      <c r="Q378" s="17">
        <v>12192</v>
      </c>
    </row>
    <row r="379" spans="1:17" x14ac:dyDescent="0.25">
      <c r="A379" s="4" t="s">
        <v>1166</v>
      </c>
      <c r="B379" t="s">
        <v>480</v>
      </c>
      <c r="C379" t="s">
        <v>479</v>
      </c>
      <c r="D379" t="str">
        <f t="shared" si="21"/>
        <v>PEILIN Villanueva</v>
      </c>
      <c r="E379" t="str">
        <f t="shared" si="22"/>
        <v>pvillanueva@newcollege.com</v>
      </c>
      <c r="F379" t="str">
        <f t="shared" si="23"/>
        <v>2015</v>
      </c>
      <c r="G379" t="s">
        <v>1228</v>
      </c>
      <c r="H379" t="s">
        <v>1241</v>
      </c>
      <c r="I379">
        <f>'Marks Term 1'!I379</f>
        <v>69</v>
      </c>
      <c r="J379">
        <f>'Marks Term 2'!I379</f>
        <v>81</v>
      </c>
      <c r="K379">
        <f>'Marks Term 3'!I379</f>
        <v>49</v>
      </c>
      <c r="L379">
        <f>'Marks Term 4'!I379</f>
        <v>74</v>
      </c>
      <c r="N379" s="13">
        <f t="shared" si="20"/>
        <v>68.25</v>
      </c>
      <c r="O379" s="7" t="str">
        <f>Calc!B379</f>
        <v>C</v>
      </c>
      <c r="P379" s="7">
        <f>IFERROR(VLOOKUP(A379,'Absence Report'!$A$4:$B$29,2,0),0)</f>
        <v>0</v>
      </c>
      <c r="Q379" s="17">
        <v>7115</v>
      </c>
    </row>
    <row r="380" spans="1:17" x14ac:dyDescent="0.25">
      <c r="A380" s="4" t="s">
        <v>1000</v>
      </c>
      <c r="B380" t="s">
        <v>629</v>
      </c>
      <c r="C380" t="s">
        <v>628</v>
      </c>
      <c r="D380" t="str">
        <f t="shared" si="21"/>
        <v>Tszho Vo</v>
      </c>
      <c r="E380" t="str">
        <f t="shared" si="22"/>
        <v>tvo@newcollege.com</v>
      </c>
      <c r="F380" t="str">
        <f t="shared" si="23"/>
        <v>2016</v>
      </c>
      <c r="G380" t="s">
        <v>1228</v>
      </c>
      <c r="H380" t="s">
        <v>1241</v>
      </c>
      <c r="I380">
        <f>'Marks Term 1'!I380</f>
        <v>42</v>
      </c>
      <c r="J380">
        <f>'Marks Term 2'!I380</f>
        <v>33</v>
      </c>
      <c r="K380">
        <f>'Marks Term 3'!I380</f>
        <v>48</v>
      </c>
      <c r="L380">
        <f>'Marks Term 4'!I380</f>
        <v>24</v>
      </c>
      <c r="N380" s="13">
        <f t="shared" si="20"/>
        <v>36.75</v>
      </c>
      <c r="O380" s="7" t="str">
        <f>Calc!B380</f>
        <v>F</v>
      </c>
      <c r="P380" s="7">
        <f>IFERROR(VLOOKUP(A380,'Absence Report'!$A$4:$B$29,2,0),0)</f>
        <v>0</v>
      </c>
      <c r="Q380" s="17">
        <v>9630</v>
      </c>
    </row>
    <row r="381" spans="1:17" x14ac:dyDescent="0.25">
      <c r="A381" s="4" t="s">
        <v>991</v>
      </c>
      <c r="B381" t="s">
        <v>611</v>
      </c>
      <c r="C381" t="s">
        <v>610</v>
      </c>
      <c r="D381" t="str">
        <f t="shared" si="21"/>
        <v>Thomas Vu</v>
      </c>
      <c r="E381" t="str">
        <f t="shared" si="22"/>
        <v>tvu@newcollege.com</v>
      </c>
      <c r="F381" t="str">
        <f t="shared" si="23"/>
        <v>2016</v>
      </c>
      <c r="G381" t="s">
        <v>1228</v>
      </c>
      <c r="H381" t="s">
        <v>1239</v>
      </c>
      <c r="I381">
        <f>'Marks Term 1'!I381</f>
        <v>54</v>
      </c>
      <c r="J381">
        <f>'Marks Term 2'!I381</f>
        <v>72</v>
      </c>
      <c r="K381">
        <f>'Marks Term 3'!I381</f>
        <v>30</v>
      </c>
      <c r="L381">
        <f>'Marks Term 4'!I381</f>
        <v>75</v>
      </c>
      <c r="N381" s="13">
        <f t="shared" si="20"/>
        <v>57.75</v>
      </c>
      <c r="O381" s="7" t="str">
        <f>Calc!B381</f>
        <v>D</v>
      </c>
      <c r="P381" s="7">
        <f>IFERROR(VLOOKUP(A381,'Absence Report'!$A$4:$B$29,2,0),0)</f>
        <v>0</v>
      </c>
      <c r="Q381" s="17">
        <v>0</v>
      </c>
    </row>
    <row r="382" spans="1:17" x14ac:dyDescent="0.25">
      <c r="A382" s="4" t="s">
        <v>808</v>
      </c>
      <c r="B382" t="s">
        <v>152</v>
      </c>
      <c r="C382" t="s">
        <v>149</v>
      </c>
      <c r="D382" t="str">
        <f t="shared" si="21"/>
        <v>David Wang</v>
      </c>
      <c r="E382" t="str">
        <f t="shared" si="22"/>
        <v>dwang@newcollege.com</v>
      </c>
      <c r="F382" t="str">
        <f t="shared" si="23"/>
        <v>2017</v>
      </c>
      <c r="G382" t="s">
        <v>1226</v>
      </c>
      <c r="H382" t="s">
        <v>1241</v>
      </c>
      <c r="I382">
        <f>'Marks Term 1'!I382</f>
        <v>79</v>
      </c>
      <c r="J382">
        <f>'Marks Term 2'!I382</f>
        <v>65</v>
      </c>
      <c r="K382">
        <f>'Marks Term 3'!I382</f>
        <v>77</v>
      </c>
      <c r="L382">
        <f>'Marks Term 4'!I382</f>
        <v>78</v>
      </c>
      <c r="N382" s="13">
        <f t="shared" si="20"/>
        <v>74.75</v>
      </c>
      <c r="O382" s="7" t="str">
        <f>Calc!B382</f>
        <v>C</v>
      </c>
      <c r="P382" s="7">
        <f>IFERROR(VLOOKUP(A382,'Absence Report'!$A$4:$B$29,2,0),0)</f>
        <v>0</v>
      </c>
      <c r="Q382" s="17">
        <v>670</v>
      </c>
    </row>
    <row r="383" spans="1:17" x14ac:dyDescent="0.25">
      <c r="A383" s="4" t="s">
        <v>858</v>
      </c>
      <c r="B383" t="s">
        <v>291</v>
      </c>
      <c r="C383" t="s">
        <v>149</v>
      </c>
      <c r="D383" t="str">
        <f t="shared" si="21"/>
        <v>Jiarong Wang</v>
      </c>
      <c r="E383" t="str">
        <f t="shared" si="22"/>
        <v>jwang@newcollege.com</v>
      </c>
      <c r="F383" t="str">
        <f t="shared" si="23"/>
        <v>2017</v>
      </c>
      <c r="G383" t="s">
        <v>1229</v>
      </c>
      <c r="H383" t="s">
        <v>1241</v>
      </c>
      <c r="I383">
        <f>'Marks Term 1'!I383</f>
        <v>75</v>
      </c>
      <c r="J383">
        <f>'Marks Term 2'!I383</f>
        <v>9</v>
      </c>
      <c r="K383">
        <f>'Marks Term 3'!I383</f>
        <v>21</v>
      </c>
      <c r="L383">
        <f>'Marks Term 4'!I383</f>
        <v>60</v>
      </c>
      <c r="N383" s="13">
        <f t="shared" si="20"/>
        <v>41.25</v>
      </c>
      <c r="O383" s="7" t="str">
        <f>Calc!B383</f>
        <v>F</v>
      </c>
      <c r="P383" s="7">
        <f>IFERROR(VLOOKUP(A383,'Absence Report'!$A$4:$B$29,2,0),0)</f>
        <v>0</v>
      </c>
      <c r="Q383" s="17">
        <v>7590</v>
      </c>
    </row>
    <row r="384" spans="1:17" x14ac:dyDescent="0.25">
      <c r="A384" s="4" t="s">
        <v>862</v>
      </c>
      <c r="B384" t="s">
        <v>301</v>
      </c>
      <c r="C384" t="s">
        <v>149</v>
      </c>
      <c r="D384" t="str">
        <f t="shared" si="21"/>
        <v>JINGWEN Wang</v>
      </c>
      <c r="E384" t="str">
        <f t="shared" si="22"/>
        <v>jwang@newcollege.com</v>
      </c>
      <c r="F384" t="str">
        <f t="shared" si="23"/>
        <v>2017</v>
      </c>
      <c r="G384" t="s">
        <v>1229</v>
      </c>
      <c r="H384" t="s">
        <v>1241</v>
      </c>
      <c r="I384">
        <f>'Marks Term 1'!I384</f>
        <v>74</v>
      </c>
      <c r="J384">
        <f>'Marks Term 2'!I384</f>
        <v>94</v>
      </c>
      <c r="K384">
        <f>'Marks Term 3'!I384</f>
        <v>91</v>
      </c>
      <c r="L384">
        <f>'Marks Term 4'!I384</f>
        <v>73</v>
      </c>
      <c r="N384" s="13">
        <f t="shared" si="20"/>
        <v>83</v>
      </c>
      <c r="O384" s="7" t="str">
        <f>Calc!B384</f>
        <v>B</v>
      </c>
      <c r="P384" s="7">
        <f>IFERROR(VLOOKUP(A384,'Absence Report'!$A$4:$B$29,2,0),0)</f>
        <v>0</v>
      </c>
      <c r="Q384" s="17">
        <v>14558</v>
      </c>
    </row>
    <row r="385" spans="1:17" x14ac:dyDescent="0.25">
      <c r="A385" s="4" t="s">
        <v>915</v>
      </c>
      <c r="B385" t="s">
        <v>203</v>
      </c>
      <c r="C385" t="s">
        <v>149</v>
      </c>
      <c r="D385" t="str">
        <f t="shared" si="21"/>
        <v>Michael Wang</v>
      </c>
      <c r="E385" t="str">
        <f t="shared" si="22"/>
        <v>mwang@newcollege.com</v>
      </c>
      <c r="F385" t="str">
        <f t="shared" si="23"/>
        <v>2017</v>
      </c>
      <c r="G385" t="s">
        <v>1227</v>
      </c>
      <c r="H385" t="s">
        <v>1239</v>
      </c>
      <c r="I385">
        <f>'Marks Term 1'!I385</f>
        <v>70</v>
      </c>
      <c r="J385">
        <f>'Marks Term 2'!I385</f>
        <v>90</v>
      </c>
      <c r="K385">
        <f>'Marks Term 3'!I385</f>
        <v>59</v>
      </c>
      <c r="L385">
        <f>'Marks Term 4'!I385</f>
        <v>60</v>
      </c>
      <c r="N385" s="13">
        <f t="shared" si="20"/>
        <v>69.75</v>
      </c>
      <c r="O385" s="7" t="str">
        <f>Calc!B385</f>
        <v>C</v>
      </c>
      <c r="P385" s="7">
        <f>IFERROR(VLOOKUP(A385,'Absence Report'!$A$4:$B$29,2,0),0)</f>
        <v>0</v>
      </c>
      <c r="Q385" s="17">
        <v>4073</v>
      </c>
    </row>
    <row r="386" spans="1:17" x14ac:dyDescent="0.25">
      <c r="A386" s="4" t="s">
        <v>969</v>
      </c>
      <c r="B386" t="s">
        <v>548</v>
      </c>
      <c r="C386" t="s">
        <v>149</v>
      </c>
      <c r="D386" t="str">
        <f t="shared" si="21"/>
        <v>Seang Wang</v>
      </c>
      <c r="E386" t="str">
        <f t="shared" si="22"/>
        <v>swang@newcollege.com</v>
      </c>
      <c r="F386" t="str">
        <f t="shared" si="23"/>
        <v>2016</v>
      </c>
      <c r="G386" t="s">
        <v>1228</v>
      </c>
      <c r="H386" t="s">
        <v>1239</v>
      </c>
      <c r="I386">
        <f>'Marks Term 1'!I386</f>
        <v>55</v>
      </c>
      <c r="J386">
        <f>'Marks Term 2'!I386</f>
        <v>31</v>
      </c>
      <c r="K386">
        <f>'Marks Term 3'!I386</f>
        <v>25</v>
      </c>
      <c r="L386">
        <f>'Marks Term 4'!I386</f>
        <v>42</v>
      </c>
      <c r="N386" s="13">
        <f t="shared" si="20"/>
        <v>38.25</v>
      </c>
      <c r="O386" s="7" t="str">
        <f>Calc!B386</f>
        <v>F</v>
      </c>
      <c r="P386" s="7">
        <f>IFERROR(VLOOKUP(A386,'Absence Report'!$A$4:$B$29,2,0),0)</f>
        <v>0</v>
      </c>
      <c r="Q386" s="17">
        <v>0</v>
      </c>
    </row>
    <row r="387" spans="1:17" x14ac:dyDescent="0.25">
      <c r="A387" s="4" t="s">
        <v>1189</v>
      </c>
      <c r="B387" t="s">
        <v>581</v>
      </c>
      <c r="C387" t="s">
        <v>149</v>
      </c>
      <c r="D387" t="str">
        <f t="shared" si="21"/>
        <v>Simon Wang</v>
      </c>
      <c r="E387" t="str">
        <f t="shared" si="22"/>
        <v>swang@newcollege.com</v>
      </c>
      <c r="F387" t="str">
        <f t="shared" si="23"/>
        <v>2015</v>
      </c>
      <c r="G387" t="s">
        <v>1228</v>
      </c>
      <c r="H387" t="s">
        <v>1240</v>
      </c>
      <c r="I387">
        <f>'Marks Term 1'!I387</f>
        <v>51</v>
      </c>
      <c r="J387">
        <f>'Marks Term 2'!I387</f>
        <v>76</v>
      </c>
      <c r="K387">
        <f>'Marks Term 3'!I387</f>
        <v>59</v>
      </c>
      <c r="L387">
        <f>'Marks Term 4'!I387</f>
        <v>95</v>
      </c>
      <c r="N387" s="13">
        <f t="shared" si="20"/>
        <v>70.25</v>
      </c>
      <c r="O387" s="7" t="str">
        <f>Calc!B387</f>
        <v>C</v>
      </c>
      <c r="P387" s="7">
        <f>IFERROR(VLOOKUP(A387,'Absence Report'!$A$4:$B$29,2,0),0)</f>
        <v>0</v>
      </c>
      <c r="Q387" s="17">
        <v>6892</v>
      </c>
    </row>
    <row r="388" spans="1:17" x14ac:dyDescent="0.25">
      <c r="A388" s="4" t="s">
        <v>1038</v>
      </c>
      <c r="B388" t="s">
        <v>698</v>
      </c>
      <c r="C388" t="s">
        <v>700</v>
      </c>
      <c r="D388" t="str">
        <f t="shared" si="21"/>
        <v>YUE WANG</v>
      </c>
      <c r="E388" t="str">
        <f t="shared" si="22"/>
        <v>ywang@newcollege.com</v>
      </c>
      <c r="F388" t="str">
        <f t="shared" si="23"/>
        <v>2016</v>
      </c>
      <c r="G388" t="s">
        <v>1228</v>
      </c>
      <c r="H388" t="s">
        <v>1240</v>
      </c>
      <c r="I388">
        <f>'Marks Term 1'!I388</f>
        <v>50</v>
      </c>
      <c r="J388">
        <f>'Marks Term 2'!I388</f>
        <v>29</v>
      </c>
      <c r="K388">
        <f>'Marks Term 3'!I388</f>
        <v>58</v>
      </c>
      <c r="L388">
        <f>'Marks Term 4'!I388</f>
        <v>63</v>
      </c>
      <c r="N388" s="13">
        <f t="shared" ref="N388:N451" si="24">AVERAGE(I388:L388)</f>
        <v>50</v>
      </c>
      <c r="O388" s="7" t="str">
        <f>Calc!B388</f>
        <v>E</v>
      </c>
      <c r="P388" s="7">
        <f>IFERROR(VLOOKUP(A388,'Absence Report'!$A$4:$B$29,2,0),0)</f>
        <v>0</v>
      </c>
      <c r="Q388" s="17">
        <v>15948</v>
      </c>
    </row>
    <row r="389" spans="1:17" x14ac:dyDescent="0.25">
      <c r="A389" s="4" t="s">
        <v>1039</v>
      </c>
      <c r="B389" t="s">
        <v>701</v>
      </c>
      <c r="C389" t="s">
        <v>149</v>
      </c>
      <c r="D389" t="str">
        <f t="shared" ref="D389:D452" si="25">_xlfn.CONCAT(B389, " ", C389)</f>
        <v>Yuesheng Wang</v>
      </c>
      <c r="E389" t="str">
        <f t="shared" ref="E389:E452" si="26">LOWER(_xlfn.CONCAT(LEFT(B389,1), C389,"@newcollege.com"))</f>
        <v>ywang@newcollege.com</v>
      </c>
      <c r="F389" t="str">
        <f t="shared" ref="F389:F452" si="27">_xlfn.CONCAT(20,RIGHT(A389,2))</f>
        <v>2017</v>
      </c>
      <c r="G389" t="s">
        <v>1226</v>
      </c>
      <c r="H389" t="s">
        <v>1240</v>
      </c>
      <c r="I389">
        <f>'Marks Term 1'!I389</f>
        <v>49</v>
      </c>
      <c r="J389">
        <f>'Marks Term 2'!I389</f>
        <v>62</v>
      </c>
      <c r="K389">
        <f>'Marks Term 3'!I389</f>
        <v>46</v>
      </c>
      <c r="L389">
        <f>'Marks Term 4'!I389</f>
        <v>35</v>
      </c>
      <c r="N389" s="13">
        <f t="shared" si="24"/>
        <v>48</v>
      </c>
      <c r="O389" s="7" t="str">
        <f>Calc!B389</f>
        <v>E</v>
      </c>
      <c r="P389" s="7">
        <f>IFERROR(VLOOKUP(A389,'Absence Report'!$A$4:$B$29,2,0),0)</f>
        <v>0</v>
      </c>
      <c r="Q389" s="17">
        <v>14646</v>
      </c>
    </row>
    <row r="390" spans="1:17" x14ac:dyDescent="0.25">
      <c r="A390" s="4" t="s">
        <v>1055</v>
      </c>
      <c r="B390" t="s">
        <v>737</v>
      </c>
      <c r="C390" t="s">
        <v>700</v>
      </c>
      <c r="D390" t="str">
        <f t="shared" si="25"/>
        <v>ZHENFEI WANG</v>
      </c>
      <c r="E390" t="str">
        <f t="shared" si="26"/>
        <v>zwang@newcollege.com</v>
      </c>
      <c r="F390" t="str">
        <f t="shared" si="27"/>
        <v>2016</v>
      </c>
      <c r="G390" t="s">
        <v>1228</v>
      </c>
      <c r="H390" t="s">
        <v>1239</v>
      </c>
      <c r="I390">
        <f>'Marks Term 1'!I390</f>
        <v>33</v>
      </c>
      <c r="J390">
        <f>'Marks Term 2'!I390</f>
        <v>100</v>
      </c>
      <c r="K390">
        <f>'Marks Term 3'!I390</f>
        <v>78</v>
      </c>
      <c r="L390">
        <f>'Marks Term 4'!I390</f>
        <v>92</v>
      </c>
      <c r="N390" s="13">
        <f t="shared" si="24"/>
        <v>75.75</v>
      </c>
      <c r="O390" s="7" t="str">
        <f>Calc!B390</f>
        <v>B</v>
      </c>
      <c r="P390" s="7">
        <f>IFERROR(VLOOKUP(A390,'Absence Report'!$A$4:$B$29,2,0),0)</f>
        <v>0</v>
      </c>
      <c r="Q390" s="17">
        <v>748</v>
      </c>
    </row>
    <row r="391" spans="1:17" x14ac:dyDescent="0.25">
      <c r="A391" s="4" t="s">
        <v>1094</v>
      </c>
      <c r="B391" t="s">
        <v>115</v>
      </c>
      <c r="C391" t="s">
        <v>114</v>
      </c>
      <c r="D391" t="str">
        <f t="shared" si="25"/>
        <v>Christian Ward</v>
      </c>
      <c r="E391" t="str">
        <f t="shared" si="26"/>
        <v>cward@newcollege.com</v>
      </c>
      <c r="F391" t="str">
        <f t="shared" si="27"/>
        <v>2015</v>
      </c>
      <c r="G391" t="s">
        <v>1228</v>
      </c>
      <c r="H391" t="s">
        <v>1241</v>
      </c>
      <c r="I391">
        <f>'Marks Term 1'!I391</f>
        <v>81</v>
      </c>
      <c r="J391">
        <f>'Marks Term 2'!I391</f>
        <v>56</v>
      </c>
      <c r="K391">
        <f>'Marks Term 3'!I391</f>
        <v>87</v>
      </c>
      <c r="L391">
        <f>'Marks Term 4'!I391</f>
        <v>60</v>
      </c>
      <c r="N391" s="13">
        <f t="shared" si="24"/>
        <v>71</v>
      </c>
      <c r="O391" s="7" t="str">
        <f>Calc!B391</f>
        <v>C</v>
      </c>
      <c r="P391" s="7">
        <f>IFERROR(VLOOKUP(A391,'Absence Report'!$A$4:$B$29,2,0),0)</f>
        <v>0</v>
      </c>
      <c r="Q391" s="17">
        <v>15575</v>
      </c>
    </row>
    <row r="392" spans="1:17" x14ac:dyDescent="0.25">
      <c r="A392" s="4" t="s">
        <v>1119</v>
      </c>
      <c r="B392" t="s">
        <v>245</v>
      </c>
      <c r="C392" t="s">
        <v>110</v>
      </c>
      <c r="D392" t="str">
        <f t="shared" si="25"/>
        <v>Hyeonhee Wei</v>
      </c>
      <c r="E392" t="str">
        <f t="shared" si="26"/>
        <v>hwei@newcollege.com</v>
      </c>
      <c r="F392" t="str">
        <f t="shared" si="27"/>
        <v>2015</v>
      </c>
      <c r="G392" t="s">
        <v>1227</v>
      </c>
      <c r="H392" t="s">
        <v>1239</v>
      </c>
      <c r="I392">
        <f>'Marks Term 1'!I392</f>
        <v>96</v>
      </c>
      <c r="J392">
        <f>'Marks Term 2'!I392</f>
        <v>69</v>
      </c>
      <c r="K392">
        <f>'Marks Term 3'!I392</f>
        <v>97</v>
      </c>
      <c r="L392">
        <f>'Marks Term 4'!I392</f>
        <v>92</v>
      </c>
      <c r="N392" s="13">
        <f t="shared" si="24"/>
        <v>88.5</v>
      </c>
      <c r="O392" s="7" t="str">
        <f>Calc!B392</f>
        <v>A</v>
      </c>
      <c r="P392" s="7">
        <f>IFERROR(VLOOKUP(A392,'Absence Report'!$A$4:$B$29,2,0),0)</f>
        <v>0</v>
      </c>
      <c r="Q392" s="17">
        <v>1126</v>
      </c>
    </row>
    <row r="393" spans="1:17" x14ac:dyDescent="0.25">
      <c r="A393" s="4" t="s">
        <v>1018</v>
      </c>
      <c r="B393" t="s">
        <v>665</v>
      </c>
      <c r="C393" t="s">
        <v>110</v>
      </c>
      <c r="D393" t="str">
        <f t="shared" si="25"/>
        <v>Xiaoyu Wei</v>
      </c>
      <c r="E393" t="str">
        <f t="shared" si="26"/>
        <v>xwei@newcollege.com</v>
      </c>
      <c r="F393" t="str">
        <f t="shared" si="27"/>
        <v>2016</v>
      </c>
      <c r="G393" t="s">
        <v>1226</v>
      </c>
      <c r="H393" t="s">
        <v>1239</v>
      </c>
      <c r="I393">
        <f>'Marks Term 1'!I393</f>
        <v>91</v>
      </c>
      <c r="J393">
        <f>'Marks Term 2'!I393</f>
        <v>49</v>
      </c>
      <c r="K393">
        <f>'Marks Term 3'!I393</f>
        <v>38</v>
      </c>
      <c r="L393">
        <f>'Marks Term 4'!I393</f>
        <v>41</v>
      </c>
      <c r="N393" s="13">
        <f t="shared" si="24"/>
        <v>54.75</v>
      </c>
      <c r="O393" s="7" t="str">
        <f>Calc!B393</f>
        <v>E</v>
      </c>
      <c r="P393" s="7">
        <f>IFERROR(VLOOKUP(A393,'Absence Report'!$A$4:$B$29,2,0),0)</f>
        <v>0</v>
      </c>
      <c r="Q393" s="17">
        <v>8677</v>
      </c>
    </row>
    <row r="394" spans="1:17" x14ac:dyDescent="0.25">
      <c r="A394" s="4" t="s">
        <v>1041</v>
      </c>
      <c r="B394" t="s">
        <v>705</v>
      </c>
      <c r="C394" t="s">
        <v>646</v>
      </c>
      <c r="D394" t="str">
        <f t="shared" si="25"/>
        <v>yujie wei</v>
      </c>
      <c r="E394" t="str">
        <f t="shared" si="26"/>
        <v>ywei@newcollege.com</v>
      </c>
      <c r="F394" t="str">
        <f t="shared" si="27"/>
        <v>2016</v>
      </c>
      <c r="G394" t="s">
        <v>1227</v>
      </c>
      <c r="H394" t="s">
        <v>1240</v>
      </c>
      <c r="I394">
        <f>'Marks Term 1'!I394</f>
        <v>49</v>
      </c>
      <c r="J394">
        <f>'Marks Term 2'!I394</f>
        <v>97</v>
      </c>
      <c r="K394">
        <f>'Marks Term 3'!I394</f>
        <v>96</v>
      </c>
      <c r="L394">
        <f>'Marks Term 4'!I394</f>
        <v>90</v>
      </c>
      <c r="N394" s="13">
        <f t="shared" si="24"/>
        <v>83</v>
      </c>
      <c r="O394" s="7" t="str">
        <f>Calc!B394</f>
        <v>B</v>
      </c>
      <c r="P394" s="7">
        <f>IFERROR(VLOOKUP(A394,'Absence Report'!$A$4:$B$29,2,0),0)</f>
        <v>0</v>
      </c>
      <c r="Q394" s="17">
        <v>674</v>
      </c>
    </row>
    <row r="395" spans="1:17" x14ac:dyDescent="0.25">
      <c r="A395" s="4" t="s">
        <v>1097</v>
      </c>
      <c r="B395" t="s">
        <v>136</v>
      </c>
      <c r="C395" t="s">
        <v>133</v>
      </c>
      <c r="D395" t="str">
        <f t="shared" si="25"/>
        <v>Damien WERNER</v>
      </c>
      <c r="E395" t="str">
        <f t="shared" si="26"/>
        <v>dwerner@newcollege.com</v>
      </c>
      <c r="F395" t="str">
        <f t="shared" si="27"/>
        <v>2015</v>
      </c>
      <c r="G395" t="s">
        <v>1227</v>
      </c>
      <c r="H395" t="s">
        <v>1240</v>
      </c>
      <c r="I395">
        <f>'Marks Term 1'!I395</f>
        <v>91</v>
      </c>
      <c r="J395">
        <f>'Marks Term 2'!I395</f>
        <v>100</v>
      </c>
      <c r="K395">
        <f>'Marks Term 3'!I395</f>
        <v>100</v>
      </c>
      <c r="L395">
        <f>'Marks Term 4'!I395</f>
        <v>98</v>
      </c>
      <c r="N395" s="13">
        <f t="shared" si="24"/>
        <v>97.25</v>
      </c>
      <c r="O395" s="7" t="str">
        <f>Calc!B395</f>
        <v>A</v>
      </c>
      <c r="P395" s="7">
        <f>IFERROR(VLOOKUP(A395,'Absence Report'!$A$4:$B$29,2,0),0)</f>
        <v>0</v>
      </c>
      <c r="Q395" s="17">
        <v>11402</v>
      </c>
    </row>
    <row r="396" spans="1:17" x14ac:dyDescent="0.25">
      <c r="A396" s="4" t="s">
        <v>964</v>
      </c>
      <c r="B396" t="s">
        <v>532</v>
      </c>
      <c r="C396" t="s">
        <v>531</v>
      </c>
      <c r="D396" t="str">
        <f t="shared" si="25"/>
        <v>Sabrina Wherrett</v>
      </c>
      <c r="E396" t="str">
        <f t="shared" si="26"/>
        <v>swherrett@newcollege.com</v>
      </c>
      <c r="F396" t="str">
        <f t="shared" si="27"/>
        <v>2017</v>
      </c>
      <c r="G396" t="s">
        <v>1226</v>
      </c>
      <c r="H396" t="s">
        <v>1241</v>
      </c>
      <c r="I396">
        <f>'Marks Term 1'!I396</f>
        <v>83</v>
      </c>
      <c r="J396">
        <f>'Marks Term 2'!I396</f>
        <v>98</v>
      </c>
      <c r="K396">
        <f>'Marks Term 3'!I396</f>
        <v>60</v>
      </c>
      <c r="L396">
        <f>'Marks Term 4'!I396</f>
        <v>93</v>
      </c>
      <c r="N396" s="13">
        <f t="shared" si="24"/>
        <v>83.5</v>
      </c>
      <c r="O396" s="7" t="str">
        <f>Calc!B396</f>
        <v>B</v>
      </c>
      <c r="P396" s="7">
        <f>IFERROR(VLOOKUP(A396,'Absence Report'!$A$4:$B$29,2,0),0)</f>
        <v>0</v>
      </c>
      <c r="Q396" s="17">
        <v>11133</v>
      </c>
    </row>
    <row r="397" spans="1:17" x14ac:dyDescent="0.25">
      <c r="A397" s="4" t="s">
        <v>788</v>
      </c>
      <c r="B397" t="s">
        <v>91</v>
      </c>
      <c r="C397" t="s">
        <v>89</v>
      </c>
      <c r="D397" t="str">
        <f t="shared" si="25"/>
        <v>Carmen Wiggins</v>
      </c>
      <c r="E397" t="str">
        <f t="shared" si="26"/>
        <v>cwiggins@newcollege.com</v>
      </c>
      <c r="F397" t="str">
        <f t="shared" si="27"/>
        <v>2016</v>
      </c>
      <c r="G397" t="s">
        <v>1228</v>
      </c>
      <c r="H397" t="s">
        <v>1239</v>
      </c>
      <c r="I397">
        <f>'Marks Term 1'!I397</f>
        <v>88</v>
      </c>
      <c r="J397">
        <f>'Marks Term 2'!I397</f>
        <v>94</v>
      </c>
      <c r="K397">
        <f>'Marks Term 3'!I397</f>
        <v>92</v>
      </c>
      <c r="L397">
        <f>'Marks Term 4'!I397</f>
        <v>97</v>
      </c>
      <c r="N397" s="13">
        <f t="shared" si="24"/>
        <v>92.75</v>
      </c>
      <c r="O397" s="7" t="str">
        <f>Calc!B397</f>
        <v>A</v>
      </c>
      <c r="P397" s="7">
        <f>IFERROR(VLOOKUP(A397,'Absence Report'!$A$4:$B$29,2,0),0)</f>
        <v>0</v>
      </c>
      <c r="Q397" s="17">
        <v>10869</v>
      </c>
    </row>
    <row r="398" spans="1:17" x14ac:dyDescent="0.25">
      <c r="A398" s="4" t="s">
        <v>1093</v>
      </c>
      <c r="B398" t="s">
        <v>111</v>
      </c>
      <c r="C398" t="s">
        <v>105</v>
      </c>
      <c r="D398" t="str">
        <f t="shared" si="25"/>
        <v>Choye Wiranata</v>
      </c>
      <c r="E398" t="str">
        <f t="shared" si="26"/>
        <v>cwiranata@newcollege.com</v>
      </c>
      <c r="F398" t="str">
        <f t="shared" si="27"/>
        <v>2015</v>
      </c>
      <c r="G398" t="s">
        <v>1229</v>
      </c>
      <c r="H398" t="s">
        <v>1239</v>
      </c>
      <c r="I398">
        <f>'Marks Term 1'!I398</f>
        <v>80</v>
      </c>
      <c r="J398">
        <f>'Marks Term 2'!I398</f>
        <v>83</v>
      </c>
      <c r="K398">
        <f>'Marks Term 3'!I398</f>
        <v>96</v>
      </c>
      <c r="L398">
        <f>'Marks Term 4'!I398</f>
        <v>57</v>
      </c>
      <c r="N398" s="13">
        <f t="shared" si="24"/>
        <v>79</v>
      </c>
      <c r="O398" s="7" t="str">
        <f>Calc!B398</f>
        <v>B</v>
      </c>
      <c r="P398" s="7">
        <f>IFERROR(VLOOKUP(A398,'Absence Report'!$A$4:$B$29,2,0),0)</f>
        <v>0</v>
      </c>
      <c r="Q398" s="17">
        <v>3697</v>
      </c>
    </row>
    <row r="399" spans="1:17" x14ac:dyDescent="0.25">
      <c r="A399" s="4" t="s">
        <v>824</v>
      </c>
      <c r="B399" t="s">
        <v>197</v>
      </c>
      <c r="C399" t="s">
        <v>194</v>
      </c>
      <c r="D399" t="str">
        <f t="shared" si="25"/>
        <v>Evita Wong</v>
      </c>
      <c r="E399" t="str">
        <f t="shared" si="26"/>
        <v>ewong@newcollege.com</v>
      </c>
      <c r="F399" t="str">
        <f t="shared" si="27"/>
        <v>2017</v>
      </c>
      <c r="G399" t="s">
        <v>1229</v>
      </c>
      <c r="H399" t="s">
        <v>1239</v>
      </c>
      <c r="I399">
        <f>'Marks Term 1'!I399</f>
        <v>43</v>
      </c>
      <c r="J399">
        <f>'Marks Term 2'!I399</f>
        <v>45</v>
      </c>
      <c r="K399">
        <f>'Marks Term 3'!I399</f>
        <v>10</v>
      </c>
      <c r="L399">
        <f>'Marks Term 4'!I399</f>
        <v>11</v>
      </c>
      <c r="N399" s="13">
        <f t="shared" si="24"/>
        <v>27.25</v>
      </c>
      <c r="O399" s="7" t="str">
        <f>Calc!B399</f>
        <v>Fail</v>
      </c>
      <c r="P399" s="7">
        <f>IFERROR(VLOOKUP(A399,'Absence Report'!$A$4:$B$29,2,0),0)</f>
        <v>0</v>
      </c>
      <c r="Q399" s="17">
        <v>1378</v>
      </c>
    </row>
    <row r="400" spans="1:17" x14ac:dyDescent="0.25">
      <c r="A400" s="4" t="s">
        <v>1139</v>
      </c>
      <c r="B400" t="s">
        <v>317</v>
      </c>
      <c r="C400" t="s">
        <v>194</v>
      </c>
      <c r="D400" t="str">
        <f t="shared" si="25"/>
        <v>Jordan Wong</v>
      </c>
      <c r="E400" t="str">
        <f t="shared" si="26"/>
        <v>jwong@newcollege.com</v>
      </c>
      <c r="F400" t="str">
        <f t="shared" si="27"/>
        <v>2015</v>
      </c>
      <c r="G400" t="s">
        <v>1226</v>
      </c>
      <c r="H400" t="s">
        <v>1240</v>
      </c>
      <c r="I400">
        <f>'Marks Term 1'!I400</f>
        <v>36</v>
      </c>
      <c r="J400">
        <f>'Marks Term 2'!I400</f>
        <v>46</v>
      </c>
      <c r="K400">
        <f>'Marks Term 3'!I400</f>
        <v>16</v>
      </c>
      <c r="L400">
        <f>'Marks Term 4'!I400</f>
        <v>52</v>
      </c>
      <c r="N400" s="13">
        <f t="shared" si="24"/>
        <v>37.5</v>
      </c>
      <c r="O400" s="7" t="str">
        <f>Calc!B400</f>
        <v>F</v>
      </c>
      <c r="P400" s="7">
        <f>IFERROR(VLOOKUP(A400,'Absence Report'!$A$4:$B$29,2,0),0)</f>
        <v>0</v>
      </c>
      <c r="Q400" s="17">
        <v>6874</v>
      </c>
    </row>
    <row r="401" spans="1:17" x14ac:dyDescent="0.25">
      <c r="A401" s="4" t="s">
        <v>1198</v>
      </c>
      <c r="B401" t="s">
        <v>630</v>
      </c>
      <c r="C401" t="s">
        <v>194</v>
      </c>
      <c r="D401" t="str">
        <f t="shared" si="25"/>
        <v>TSZYAN Wong</v>
      </c>
      <c r="E401" t="str">
        <f t="shared" si="26"/>
        <v>twong@newcollege.com</v>
      </c>
      <c r="F401" t="str">
        <f t="shared" si="27"/>
        <v>2015</v>
      </c>
      <c r="G401" t="s">
        <v>1229</v>
      </c>
      <c r="H401" t="s">
        <v>1241</v>
      </c>
      <c r="I401">
        <f>'Marks Term 1'!I401</f>
        <v>34</v>
      </c>
      <c r="J401">
        <f>'Marks Term 2'!I401</f>
        <v>18</v>
      </c>
      <c r="K401">
        <f>'Marks Term 3'!I401</f>
        <v>27</v>
      </c>
      <c r="L401">
        <f>'Marks Term 4'!I401</f>
        <v>52</v>
      </c>
      <c r="N401" s="13">
        <f t="shared" si="24"/>
        <v>32.75</v>
      </c>
      <c r="O401" s="7" t="str">
        <f>Calc!B401</f>
        <v>Fail</v>
      </c>
      <c r="P401" s="7">
        <f>IFERROR(VLOOKUP(A401,'Absence Report'!$A$4:$B$29,2,0),0)</f>
        <v>0</v>
      </c>
      <c r="Q401" s="17">
        <v>14769</v>
      </c>
    </row>
    <row r="402" spans="1:17" x14ac:dyDescent="0.25">
      <c r="A402" s="4" t="s">
        <v>786</v>
      </c>
      <c r="B402" t="s">
        <v>85</v>
      </c>
      <c r="C402" t="s">
        <v>82</v>
      </c>
      <c r="D402" t="str">
        <f t="shared" si="25"/>
        <v>Calvin Woods</v>
      </c>
      <c r="E402" t="str">
        <f t="shared" si="26"/>
        <v>cwoods@newcollege.com</v>
      </c>
      <c r="F402" t="str">
        <f t="shared" si="27"/>
        <v>2017</v>
      </c>
      <c r="G402" t="s">
        <v>1228</v>
      </c>
      <c r="H402" t="s">
        <v>1239</v>
      </c>
      <c r="I402">
        <f>'Marks Term 1'!I402</f>
        <v>23</v>
      </c>
      <c r="J402">
        <f>'Marks Term 2'!I402</f>
        <v>15</v>
      </c>
      <c r="K402">
        <f>'Marks Term 3'!I402</f>
        <v>57</v>
      </c>
      <c r="L402">
        <f>'Marks Term 4'!I402</f>
        <v>12</v>
      </c>
      <c r="N402" s="13">
        <f t="shared" si="24"/>
        <v>26.75</v>
      </c>
      <c r="O402" s="7" t="str">
        <f>Calc!B402</f>
        <v>Fail</v>
      </c>
      <c r="P402" s="7">
        <f>IFERROR(VLOOKUP(A402,'Absence Report'!$A$4:$B$29,2,0),0)</f>
        <v>0</v>
      </c>
      <c r="Q402" s="17">
        <v>4038</v>
      </c>
    </row>
    <row r="403" spans="1:17" x14ac:dyDescent="0.25">
      <c r="A403" s="4" t="s">
        <v>1115</v>
      </c>
      <c r="B403" t="s">
        <v>224</v>
      </c>
      <c r="C403" t="s">
        <v>222</v>
      </c>
      <c r="D403" t="str">
        <f t="shared" si="25"/>
        <v>Haoyang WU</v>
      </c>
      <c r="E403" t="str">
        <f t="shared" si="26"/>
        <v>hwu@newcollege.com</v>
      </c>
      <c r="F403" t="str">
        <f t="shared" si="27"/>
        <v>2015</v>
      </c>
      <c r="G403" t="s">
        <v>1229</v>
      </c>
      <c r="H403" t="s">
        <v>1239</v>
      </c>
      <c r="I403">
        <f>'Marks Term 1'!I403</f>
        <v>95</v>
      </c>
      <c r="J403">
        <f>'Marks Term 2'!I403</f>
        <v>100</v>
      </c>
      <c r="K403">
        <f>'Marks Term 3'!I403</f>
        <v>92</v>
      </c>
      <c r="L403">
        <f>'Marks Term 4'!I403</f>
        <v>88</v>
      </c>
      <c r="N403" s="13">
        <f t="shared" si="24"/>
        <v>93.75</v>
      </c>
      <c r="O403" s="7" t="str">
        <f>Calc!B403</f>
        <v>A</v>
      </c>
      <c r="P403" s="7">
        <f>IFERROR(VLOOKUP(A403,'Absence Report'!$A$4:$B$29,2,0),0)</f>
        <v>0</v>
      </c>
      <c r="Q403" s="17">
        <v>7072</v>
      </c>
    </row>
    <row r="404" spans="1:17" x14ac:dyDescent="0.25">
      <c r="A404" s="4" t="s">
        <v>920</v>
      </c>
      <c r="B404" t="s">
        <v>431</v>
      </c>
      <c r="C404" t="s">
        <v>430</v>
      </c>
      <c r="D404" t="str">
        <f t="shared" si="25"/>
        <v>minglu Wu</v>
      </c>
      <c r="E404" t="str">
        <f t="shared" si="26"/>
        <v>mwu@newcollege.com</v>
      </c>
      <c r="F404" t="str">
        <f t="shared" si="27"/>
        <v>2016</v>
      </c>
      <c r="G404" t="s">
        <v>1228</v>
      </c>
      <c r="H404" t="s">
        <v>1239</v>
      </c>
      <c r="I404">
        <f>'Marks Term 1'!I404</f>
        <v>96</v>
      </c>
      <c r="J404">
        <f>'Marks Term 2'!I404</f>
        <v>88</v>
      </c>
      <c r="K404">
        <f>'Marks Term 3'!I404</f>
        <v>97</v>
      </c>
      <c r="L404">
        <f>'Marks Term 4'!I404</f>
        <v>96</v>
      </c>
      <c r="N404" s="13">
        <f t="shared" si="24"/>
        <v>94.25</v>
      </c>
      <c r="O404" s="7" t="str">
        <f>Calc!B404</f>
        <v>A</v>
      </c>
      <c r="P404" s="7">
        <f>IFERROR(VLOOKUP(A404,'Absence Report'!$A$4:$B$29,2,0),0)</f>
        <v>0</v>
      </c>
      <c r="Q404" s="17">
        <v>14267</v>
      </c>
    </row>
    <row r="405" spans="1:17" x14ac:dyDescent="0.25">
      <c r="A405" s="4" t="s">
        <v>1048</v>
      </c>
      <c r="B405" t="s">
        <v>718</v>
      </c>
      <c r="C405" t="s">
        <v>222</v>
      </c>
      <c r="D405" t="str">
        <f t="shared" si="25"/>
        <v>YUTONG WU</v>
      </c>
      <c r="E405" t="str">
        <f t="shared" si="26"/>
        <v>ywu@newcollege.com</v>
      </c>
      <c r="F405" t="str">
        <f t="shared" si="27"/>
        <v>2017</v>
      </c>
      <c r="G405" t="s">
        <v>1229</v>
      </c>
      <c r="H405" t="s">
        <v>1240</v>
      </c>
      <c r="I405">
        <f>'Marks Term 1'!I405</f>
        <v>95</v>
      </c>
      <c r="J405">
        <f>'Marks Term 2'!I405</f>
        <v>67</v>
      </c>
      <c r="K405">
        <f>'Marks Term 3'!I405</f>
        <v>59</v>
      </c>
      <c r="L405">
        <f>'Marks Term 4'!I405</f>
        <v>67</v>
      </c>
      <c r="N405" s="13">
        <f t="shared" si="24"/>
        <v>72</v>
      </c>
      <c r="O405" s="7" t="str">
        <f>Calc!B405</f>
        <v>C</v>
      </c>
      <c r="P405" s="7">
        <f>IFERROR(VLOOKUP(A405,'Absence Report'!$A$4:$B$29,2,0),0)</f>
        <v>0</v>
      </c>
      <c r="Q405" s="17">
        <v>0</v>
      </c>
    </row>
    <row r="406" spans="1:17" x14ac:dyDescent="0.25">
      <c r="A406" s="4" t="s">
        <v>1220</v>
      </c>
      <c r="B406" t="s">
        <v>733</v>
      </c>
      <c r="C406" t="s">
        <v>222</v>
      </c>
      <c r="D406" t="str">
        <f t="shared" si="25"/>
        <v>ZESHENG WU</v>
      </c>
      <c r="E406" t="str">
        <f t="shared" si="26"/>
        <v>zwu@newcollege.com</v>
      </c>
      <c r="F406" t="str">
        <f t="shared" si="27"/>
        <v>2015</v>
      </c>
      <c r="G406" t="s">
        <v>1228</v>
      </c>
      <c r="H406" t="s">
        <v>1239</v>
      </c>
      <c r="I406">
        <f>'Marks Term 1'!I406</f>
        <v>60</v>
      </c>
      <c r="J406">
        <f>'Marks Term 2'!I406</f>
        <v>97</v>
      </c>
      <c r="K406">
        <f>'Marks Term 3'!I406</f>
        <v>94</v>
      </c>
      <c r="L406">
        <f>'Marks Term 4'!I406</f>
        <v>86</v>
      </c>
      <c r="N406" s="13">
        <f t="shared" si="24"/>
        <v>84.25</v>
      </c>
      <c r="O406" s="7" t="str">
        <f>Calc!B406</f>
        <v>B</v>
      </c>
      <c r="P406" s="7">
        <f>IFERROR(VLOOKUP(A406,'Absence Report'!$A$4:$B$29,2,0),0)</f>
        <v>0</v>
      </c>
      <c r="Q406" s="17">
        <v>1128</v>
      </c>
    </row>
    <row r="407" spans="1:17" x14ac:dyDescent="0.25">
      <c r="A407" s="4" t="s">
        <v>1124</v>
      </c>
      <c r="B407" t="s">
        <v>263</v>
      </c>
      <c r="C407" t="s">
        <v>261</v>
      </c>
      <c r="D407" t="str">
        <f t="shared" si="25"/>
        <v>Jason Wunsch</v>
      </c>
      <c r="E407" t="str">
        <f t="shared" si="26"/>
        <v>jwunsch@newcollege.com</v>
      </c>
      <c r="F407" t="str">
        <f t="shared" si="27"/>
        <v>2015</v>
      </c>
      <c r="G407" t="s">
        <v>1226</v>
      </c>
      <c r="H407" t="s">
        <v>1240</v>
      </c>
      <c r="I407">
        <f>'Marks Term 1'!I407</f>
        <v>75</v>
      </c>
      <c r="J407">
        <f>'Marks Term 2'!I407</f>
        <v>55</v>
      </c>
      <c r="K407">
        <f>'Marks Term 3'!I407</f>
        <v>48</v>
      </c>
      <c r="L407">
        <f>'Marks Term 4'!I407</f>
        <v>90</v>
      </c>
      <c r="N407" s="13">
        <f t="shared" si="24"/>
        <v>67</v>
      </c>
      <c r="O407" s="7" t="str">
        <f>Calc!B407</f>
        <v>C</v>
      </c>
      <c r="P407" s="7">
        <f>IFERROR(VLOOKUP(A407,'Absence Report'!$A$4:$B$29,2,0),0)</f>
        <v>0</v>
      </c>
      <c r="Q407" s="17">
        <v>9192</v>
      </c>
    </row>
    <row r="408" spans="1:17" x14ac:dyDescent="0.25">
      <c r="A408" s="4" t="s">
        <v>997</v>
      </c>
      <c r="B408" t="s">
        <v>623</v>
      </c>
      <c r="C408" t="s">
        <v>622</v>
      </c>
      <c r="D408" t="str">
        <f t="shared" si="25"/>
        <v>Tj Wyllie</v>
      </c>
      <c r="E408" t="str">
        <f t="shared" si="26"/>
        <v>twyllie@newcollege.com</v>
      </c>
      <c r="F408" t="str">
        <f t="shared" si="27"/>
        <v>2016</v>
      </c>
      <c r="G408" t="s">
        <v>1228</v>
      </c>
      <c r="H408" t="s">
        <v>1241</v>
      </c>
      <c r="I408">
        <f>'Marks Term 1'!I408</f>
        <v>53</v>
      </c>
      <c r="J408">
        <f>'Marks Term 2'!I408</f>
        <v>51</v>
      </c>
      <c r="K408">
        <f>'Marks Term 3'!I408</f>
        <v>66</v>
      </c>
      <c r="L408">
        <f>'Marks Term 4'!I408</f>
        <v>72</v>
      </c>
      <c r="N408" s="13">
        <f t="shared" si="24"/>
        <v>60.5</v>
      </c>
      <c r="O408" s="7" t="str">
        <f>Calc!B408</f>
        <v>D</v>
      </c>
      <c r="P408" s="7">
        <f>IFERROR(VLOOKUP(A408,'Absence Report'!$A$4:$B$29,2,0),0)</f>
        <v>0</v>
      </c>
      <c r="Q408" s="17">
        <v>1384</v>
      </c>
    </row>
    <row r="409" spans="1:17" x14ac:dyDescent="0.25">
      <c r="A409" s="4" t="s">
        <v>1153</v>
      </c>
      <c r="B409" t="s">
        <v>391</v>
      </c>
      <c r="C409" t="s">
        <v>388</v>
      </c>
      <c r="D409" t="str">
        <f t="shared" si="25"/>
        <v>Louise xia</v>
      </c>
      <c r="E409" t="str">
        <f t="shared" si="26"/>
        <v>lxia@newcollege.com</v>
      </c>
      <c r="F409" t="str">
        <f t="shared" si="27"/>
        <v>2015</v>
      </c>
      <c r="G409" t="s">
        <v>1227</v>
      </c>
      <c r="H409" t="s">
        <v>1239</v>
      </c>
      <c r="I409">
        <f>'Marks Term 1'!I409</f>
        <v>77</v>
      </c>
      <c r="J409">
        <f>'Marks Term 2'!I409</f>
        <v>83</v>
      </c>
      <c r="K409">
        <f>'Marks Term 3'!I409</f>
        <v>94</v>
      </c>
      <c r="L409">
        <f>'Marks Term 4'!I409</f>
        <v>57</v>
      </c>
      <c r="N409" s="13">
        <f t="shared" si="24"/>
        <v>77.75</v>
      </c>
      <c r="O409" s="7" t="str">
        <f>Calc!B409</f>
        <v>B</v>
      </c>
      <c r="P409" s="7">
        <f>IFERROR(VLOOKUP(A409,'Absence Report'!$A$4:$B$29,2,0),0)</f>
        <v>0</v>
      </c>
      <c r="Q409" s="17">
        <v>8592</v>
      </c>
    </row>
    <row r="410" spans="1:17" x14ac:dyDescent="0.25">
      <c r="A410" s="4" t="s">
        <v>961</v>
      </c>
      <c r="B410" t="s">
        <v>525</v>
      </c>
      <c r="C410" t="s">
        <v>524</v>
      </c>
      <c r="D410" t="str">
        <f t="shared" si="25"/>
        <v>Ruolan XIA</v>
      </c>
      <c r="E410" t="str">
        <f t="shared" si="26"/>
        <v>rxia@newcollege.com</v>
      </c>
      <c r="F410" t="str">
        <f t="shared" si="27"/>
        <v>2017</v>
      </c>
      <c r="G410" t="s">
        <v>1227</v>
      </c>
      <c r="H410" t="s">
        <v>1240</v>
      </c>
      <c r="I410">
        <f>'Marks Term 1'!I410</f>
        <v>49</v>
      </c>
      <c r="J410">
        <f>'Marks Term 2'!I410</f>
        <v>35</v>
      </c>
      <c r="K410">
        <f>'Marks Term 3'!I410</f>
        <v>52</v>
      </c>
      <c r="L410">
        <f>'Marks Term 4'!I410</f>
        <v>55</v>
      </c>
      <c r="N410" s="13">
        <f t="shared" si="24"/>
        <v>47.75</v>
      </c>
      <c r="O410" s="7" t="str">
        <f>Calc!B410</f>
        <v>E</v>
      </c>
      <c r="P410" s="7">
        <f>IFERROR(VLOOKUP(A410,'Absence Report'!$A$4:$B$29,2,0),0)</f>
        <v>0</v>
      </c>
      <c r="Q410" s="17">
        <v>1342</v>
      </c>
    </row>
    <row r="411" spans="1:17" x14ac:dyDescent="0.25">
      <c r="A411" s="4" t="s">
        <v>1214</v>
      </c>
      <c r="B411" t="s">
        <v>712</v>
      </c>
      <c r="C411" t="s">
        <v>524</v>
      </c>
      <c r="D411" t="str">
        <f t="shared" si="25"/>
        <v>YUQIAO XIA</v>
      </c>
      <c r="E411" t="str">
        <f t="shared" si="26"/>
        <v>yxia@newcollege.com</v>
      </c>
      <c r="F411" t="str">
        <f t="shared" si="27"/>
        <v>2015</v>
      </c>
      <c r="G411" t="s">
        <v>1226</v>
      </c>
      <c r="H411" t="s">
        <v>1239</v>
      </c>
      <c r="I411">
        <f>'Marks Term 1'!I411</f>
        <v>37</v>
      </c>
      <c r="J411">
        <f>'Marks Term 2'!I411</f>
        <v>39</v>
      </c>
      <c r="K411">
        <f>'Marks Term 3'!I411</f>
        <v>53</v>
      </c>
      <c r="L411">
        <f>'Marks Term 4'!I411</f>
        <v>24</v>
      </c>
      <c r="N411" s="13">
        <f t="shared" si="24"/>
        <v>38.25</v>
      </c>
      <c r="O411" s="7" t="str">
        <f>Calc!B411</f>
        <v>F</v>
      </c>
      <c r="P411" s="7">
        <f>IFERROR(VLOOKUP(A411,'Absence Report'!$A$4:$B$29,2,0),0)</f>
        <v>0</v>
      </c>
      <c r="Q411" s="17">
        <v>1371</v>
      </c>
    </row>
    <row r="412" spans="1:17" x14ac:dyDescent="0.25">
      <c r="A412" s="4" t="s">
        <v>875</v>
      </c>
      <c r="B412" t="s">
        <v>338</v>
      </c>
      <c r="C412" t="s">
        <v>335</v>
      </c>
      <c r="D412" t="str">
        <f t="shared" si="25"/>
        <v>Karina Xing</v>
      </c>
      <c r="E412" t="str">
        <f t="shared" si="26"/>
        <v>kxing@newcollege.com</v>
      </c>
      <c r="F412" t="str">
        <f t="shared" si="27"/>
        <v>2017</v>
      </c>
      <c r="G412" t="s">
        <v>1228</v>
      </c>
      <c r="H412" t="s">
        <v>1239</v>
      </c>
      <c r="I412">
        <f>'Marks Term 1'!I412</f>
        <v>97</v>
      </c>
      <c r="J412">
        <f>'Marks Term 2'!I412</f>
        <v>35</v>
      </c>
      <c r="K412">
        <f>'Marks Term 3'!I412</f>
        <v>67</v>
      </c>
      <c r="L412">
        <f>'Marks Term 4'!I412</f>
        <v>32</v>
      </c>
      <c r="N412" s="13">
        <f t="shared" si="24"/>
        <v>57.75</v>
      </c>
      <c r="O412" s="7" t="str">
        <f>Calc!B412</f>
        <v>D</v>
      </c>
      <c r="P412" s="7">
        <f>IFERROR(VLOOKUP(A412,'Absence Report'!$A$4:$B$29,2,0),0)</f>
        <v>0</v>
      </c>
      <c r="Q412" s="17">
        <v>7423</v>
      </c>
    </row>
    <row r="413" spans="1:17" x14ac:dyDescent="0.25">
      <c r="A413" s="4" t="s">
        <v>1060</v>
      </c>
      <c r="B413" t="s">
        <v>743</v>
      </c>
      <c r="C413" t="s">
        <v>744</v>
      </c>
      <c r="D413" t="str">
        <f t="shared" si="25"/>
        <v>zihan xing</v>
      </c>
      <c r="E413" t="str">
        <f t="shared" si="26"/>
        <v>zxing@newcollege.com</v>
      </c>
      <c r="F413" t="str">
        <f t="shared" si="27"/>
        <v>2017</v>
      </c>
      <c r="G413" t="s">
        <v>1229</v>
      </c>
      <c r="H413" t="s">
        <v>1240</v>
      </c>
      <c r="I413">
        <f>'Marks Term 1'!I413</f>
        <v>45</v>
      </c>
      <c r="J413">
        <f>'Marks Term 2'!I413</f>
        <v>97</v>
      </c>
      <c r="K413">
        <f>'Marks Term 3'!I413</f>
        <v>98</v>
      </c>
      <c r="L413">
        <f>'Marks Term 4'!I413</f>
        <v>95</v>
      </c>
      <c r="N413" s="13">
        <f t="shared" si="24"/>
        <v>83.75</v>
      </c>
      <c r="O413" s="7" t="str">
        <f>Calc!B413</f>
        <v>B</v>
      </c>
      <c r="P413" s="7">
        <f>IFERROR(VLOOKUP(A413,'Absence Report'!$A$4:$B$29,2,0),0)</f>
        <v>0</v>
      </c>
      <c r="Q413" s="17">
        <v>11513</v>
      </c>
    </row>
    <row r="414" spans="1:17" x14ac:dyDescent="0.25">
      <c r="A414" s="4" t="s">
        <v>841</v>
      </c>
      <c r="B414" t="s">
        <v>242</v>
      </c>
      <c r="C414" t="s">
        <v>241</v>
      </c>
      <c r="D414" t="str">
        <f t="shared" si="25"/>
        <v>Huilin Xu</v>
      </c>
      <c r="E414" t="str">
        <f t="shared" si="26"/>
        <v>hxu@newcollege.com</v>
      </c>
      <c r="F414" t="str">
        <f t="shared" si="27"/>
        <v>2017</v>
      </c>
      <c r="G414" t="s">
        <v>1227</v>
      </c>
      <c r="H414" t="s">
        <v>1241</v>
      </c>
      <c r="I414">
        <f>'Marks Term 1'!I414</f>
        <v>96</v>
      </c>
      <c r="J414">
        <f>'Marks Term 2'!I414</f>
        <v>61</v>
      </c>
      <c r="K414">
        <f>'Marks Term 3'!I414</f>
        <v>59</v>
      </c>
      <c r="L414">
        <f>'Marks Term 4'!I414</f>
        <v>82</v>
      </c>
      <c r="N414" s="13">
        <f t="shared" si="24"/>
        <v>74.5</v>
      </c>
      <c r="O414" s="7" t="str">
        <f>Calc!B414</f>
        <v>C</v>
      </c>
      <c r="P414" s="7">
        <f>IFERROR(VLOOKUP(A414,'Absence Report'!$A$4:$B$29,2,0),0)</f>
        <v>0</v>
      </c>
      <c r="Q414" s="17">
        <v>4542</v>
      </c>
    </row>
    <row r="415" spans="1:17" x14ac:dyDescent="0.25">
      <c r="A415" s="4" t="s">
        <v>1131</v>
      </c>
      <c r="B415" t="s">
        <v>289</v>
      </c>
      <c r="C415" t="s">
        <v>241</v>
      </c>
      <c r="D415" t="str">
        <f t="shared" si="25"/>
        <v>JIARONG Xu</v>
      </c>
      <c r="E415" t="str">
        <f t="shared" si="26"/>
        <v>jxu@newcollege.com</v>
      </c>
      <c r="F415" t="str">
        <f t="shared" si="27"/>
        <v>2015</v>
      </c>
      <c r="G415" t="s">
        <v>1228</v>
      </c>
      <c r="H415" t="s">
        <v>1239</v>
      </c>
      <c r="I415">
        <f>'Marks Term 1'!I415</f>
        <v>90</v>
      </c>
      <c r="J415">
        <f>'Marks Term 2'!I415</f>
        <v>88</v>
      </c>
      <c r="K415">
        <f>'Marks Term 3'!I415</f>
        <v>91</v>
      </c>
      <c r="L415">
        <f>'Marks Term 4'!I415</f>
        <v>91</v>
      </c>
      <c r="N415" s="13">
        <f t="shared" si="24"/>
        <v>90</v>
      </c>
      <c r="O415" s="7" t="str">
        <f>Calc!B415</f>
        <v>A</v>
      </c>
      <c r="P415" s="7">
        <f>IFERROR(VLOOKUP(A415,'Absence Report'!$A$4:$B$29,2,0),0)</f>
        <v>0</v>
      </c>
      <c r="Q415" s="17">
        <v>15588</v>
      </c>
    </row>
    <row r="416" spans="1:17" x14ac:dyDescent="0.25">
      <c r="A416" s="4" t="s">
        <v>880</v>
      </c>
      <c r="B416" t="s">
        <v>348</v>
      </c>
      <c r="C416" t="s">
        <v>241</v>
      </c>
      <c r="D416" t="str">
        <f t="shared" si="25"/>
        <v>Kevin Xu</v>
      </c>
      <c r="E416" t="str">
        <f t="shared" si="26"/>
        <v>kxu@newcollege.com</v>
      </c>
      <c r="F416" t="str">
        <f t="shared" si="27"/>
        <v>2016</v>
      </c>
      <c r="G416" t="s">
        <v>1227</v>
      </c>
      <c r="H416" t="s">
        <v>1239</v>
      </c>
      <c r="I416">
        <f>'Marks Term 1'!I416</f>
        <v>75</v>
      </c>
      <c r="J416">
        <f>'Marks Term 2'!I416</f>
        <v>97</v>
      </c>
      <c r="K416">
        <f>'Marks Term 3'!I416</f>
        <v>86</v>
      </c>
      <c r="L416">
        <f>'Marks Term 4'!I416</f>
        <v>91</v>
      </c>
      <c r="N416" s="13">
        <f t="shared" si="24"/>
        <v>87.25</v>
      </c>
      <c r="O416" s="7" t="str">
        <f>Calc!B416</f>
        <v>A</v>
      </c>
      <c r="P416" s="7">
        <f>IFERROR(VLOOKUP(A416,'Absence Report'!$A$4:$B$29,2,0),0)</f>
        <v>0</v>
      </c>
      <c r="Q416" s="17">
        <v>11779</v>
      </c>
    </row>
    <row r="417" spans="1:17" x14ac:dyDescent="0.25">
      <c r="A417" s="4" t="s">
        <v>1168</v>
      </c>
      <c r="B417" t="s">
        <v>484</v>
      </c>
      <c r="C417" t="s">
        <v>483</v>
      </c>
      <c r="D417" t="str">
        <f t="shared" si="25"/>
        <v>Peter XU</v>
      </c>
      <c r="E417" t="str">
        <f t="shared" si="26"/>
        <v>pxu@newcollege.com</v>
      </c>
      <c r="F417" t="str">
        <f t="shared" si="27"/>
        <v>2015</v>
      </c>
      <c r="G417" t="s">
        <v>1226</v>
      </c>
      <c r="H417" t="s">
        <v>1239</v>
      </c>
      <c r="I417">
        <f>'Marks Term 1'!I417</f>
        <v>69</v>
      </c>
      <c r="J417">
        <f>'Marks Term 2'!I417</f>
        <v>73</v>
      </c>
      <c r="K417">
        <f>'Marks Term 3'!I417</f>
        <v>80</v>
      </c>
      <c r="L417">
        <f>'Marks Term 4'!I417</f>
        <v>50</v>
      </c>
      <c r="N417" s="13">
        <f t="shared" si="24"/>
        <v>68</v>
      </c>
      <c r="O417" s="7" t="str">
        <f>Calc!B417</f>
        <v>C</v>
      </c>
      <c r="P417" s="7">
        <f>IFERROR(VLOOKUP(A417,'Absence Report'!$A$4:$B$29,2,0),0)</f>
        <v>0</v>
      </c>
      <c r="Q417" s="17">
        <v>1365</v>
      </c>
    </row>
    <row r="418" spans="1:17" x14ac:dyDescent="0.25">
      <c r="A418" s="4" t="s">
        <v>1201</v>
      </c>
      <c r="B418" t="s">
        <v>646</v>
      </c>
      <c r="C418" t="s">
        <v>647</v>
      </c>
      <c r="D418" t="str">
        <f t="shared" si="25"/>
        <v>wei xu</v>
      </c>
      <c r="E418" t="str">
        <f t="shared" si="26"/>
        <v>wxu@newcollege.com</v>
      </c>
      <c r="F418" t="str">
        <f t="shared" si="27"/>
        <v>2015</v>
      </c>
      <c r="G418" t="s">
        <v>1228</v>
      </c>
      <c r="H418" t="s">
        <v>1239</v>
      </c>
      <c r="I418">
        <f>'Marks Term 1'!I418</f>
        <v>60</v>
      </c>
      <c r="J418">
        <f>'Marks Term 2'!I418</f>
        <v>51</v>
      </c>
      <c r="K418">
        <f>'Marks Term 3'!I418</f>
        <v>78</v>
      </c>
      <c r="L418">
        <f>'Marks Term 4'!I418</f>
        <v>93</v>
      </c>
      <c r="N418" s="13">
        <f t="shared" si="24"/>
        <v>70.5</v>
      </c>
      <c r="O418" s="7" t="str">
        <f>Calc!B418</f>
        <v>C</v>
      </c>
      <c r="P418" s="7">
        <f>IFERROR(VLOOKUP(A418,'Absence Report'!$A$4:$B$29,2,0),0)</f>
        <v>0</v>
      </c>
      <c r="Q418" s="17">
        <v>13774</v>
      </c>
    </row>
    <row r="419" spans="1:17" x14ac:dyDescent="0.25">
      <c r="A419" s="4" t="s">
        <v>857</v>
      </c>
      <c r="B419" t="s">
        <v>287</v>
      </c>
      <c r="C419" t="s">
        <v>284</v>
      </c>
      <c r="D419" t="str">
        <f t="shared" si="25"/>
        <v>Jianyi Yang</v>
      </c>
      <c r="E419" t="str">
        <f t="shared" si="26"/>
        <v>jyang@newcollege.com</v>
      </c>
      <c r="F419" t="str">
        <f t="shared" si="27"/>
        <v>2016</v>
      </c>
      <c r="G419" t="s">
        <v>1228</v>
      </c>
      <c r="H419" t="s">
        <v>1241</v>
      </c>
      <c r="I419">
        <f>'Marks Term 1'!I419</f>
        <v>98</v>
      </c>
      <c r="J419">
        <f>'Marks Term 2'!I419</f>
        <v>92</v>
      </c>
      <c r="K419">
        <f>'Marks Term 3'!I419</f>
        <v>94</v>
      </c>
      <c r="L419">
        <f>'Marks Term 4'!I419</f>
        <v>90</v>
      </c>
      <c r="N419" s="13">
        <f t="shared" si="24"/>
        <v>93.5</v>
      </c>
      <c r="O419" s="7" t="str">
        <f>Calc!B419</f>
        <v>A</v>
      </c>
      <c r="P419" s="7">
        <f>IFERROR(VLOOKUP(A419,'Absence Report'!$A$4:$B$29,2,0),0)</f>
        <v>0</v>
      </c>
      <c r="Q419" s="17">
        <v>526</v>
      </c>
    </row>
    <row r="420" spans="1:17" x14ac:dyDescent="0.25">
      <c r="A420" s="4" t="s">
        <v>896</v>
      </c>
      <c r="B420" t="s">
        <v>383</v>
      </c>
      <c r="C420" t="s">
        <v>381</v>
      </c>
      <c r="D420" t="str">
        <f t="shared" si="25"/>
        <v>Liqun YANG</v>
      </c>
      <c r="E420" t="str">
        <f t="shared" si="26"/>
        <v>lyang@newcollege.com</v>
      </c>
      <c r="F420" t="str">
        <f t="shared" si="27"/>
        <v>2016</v>
      </c>
      <c r="G420" t="s">
        <v>1228</v>
      </c>
      <c r="H420" t="s">
        <v>1239</v>
      </c>
      <c r="I420">
        <f>'Marks Term 1'!I420</f>
        <v>94</v>
      </c>
      <c r="J420">
        <f>'Marks Term 2'!I420</f>
        <v>15</v>
      </c>
      <c r="K420">
        <f>'Marks Term 3'!I420</f>
        <v>34</v>
      </c>
      <c r="L420">
        <f>'Marks Term 4'!I420</f>
        <v>47</v>
      </c>
      <c r="N420" s="13">
        <f t="shared" si="24"/>
        <v>47.5</v>
      </c>
      <c r="O420" s="7" t="str">
        <f>Calc!B420</f>
        <v>E</v>
      </c>
      <c r="P420" s="7">
        <f>IFERROR(VLOOKUP(A420,'Absence Report'!$A$4:$B$29,2,0),0)</f>
        <v>0</v>
      </c>
      <c r="Q420" s="17">
        <v>14058</v>
      </c>
    </row>
    <row r="421" spans="1:17" x14ac:dyDescent="0.25">
      <c r="A421" s="4" t="s">
        <v>1211</v>
      </c>
      <c r="B421" t="s">
        <v>689</v>
      </c>
      <c r="C421" t="s">
        <v>381</v>
      </c>
      <c r="D421" t="str">
        <f t="shared" si="25"/>
        <v>YINGYING YANG</v>
      </c>
      <c r="E421" t="str">
        <f t="shared" si="26"/>
        <v>yyang@newcollege.com</v>
      </c>
      <c r="F421" t="str">
        <f t="shared" si="27"/>
        <v>2015</v>
      </c>
      <c r="G421" t="s">
        <v>1226</v>
      </c>
      <c r="H421" t="s">
        <v>1240</v>
      </c>
      <c r="I421">
        <f>'Marks Term 1'!I421</f>
        <v>25</v>
      </c>
      <c r="J421">
        <f>'Marks Term 2'!I421</f>
        <v>96</v>
      </c>
      <c r="K421">
        <f>'Marks Term 3'!I421</f>
        <v>79</v>
      </c>
      <c r="L421">
        <f>'Marks Term 4'!I421</f>
        <v>94</v>
      </c>
      <c r="N421" s="13">
        <f t="shared" si="24"/>
        <v>73.5</v>
      </c>
      <c r="O421" s="7" t="str">
        <f>Calc!B421</f>
        <v>C</v>
      </c>
      <c r="P421" s="7">
        <f>IFERROR(VLOOKUP(A421,'Absence Report'!$A$4:$B$29,2,0),0)</f>
        <v>0</v>
      </c>
      <c r="Q421" s="17">
        <v>10816</v>
      </c>
    </row>
    <row r="422" spans="1:17" x14ac:dyDescent="0.25">
      <c r="A422" s="4" t="s">
        <v>1133</v>
      </c>
      <c r="B422" t="s">
        <v>298</v>
      </c>
      <c r="C422" t="s">
        <v>295</v>
      </c>
      <c r="D422" t="str">
        <f t="shared" si="25"/>
        <v>Jillian YAO</v>
      </c>
      <c r="E422" t="str">
        <f t="shared" si="26"/>
        <v>jyao@newcollege.com</v>
      </c>
      <c r="F422" t="str">
        <f t="shared" si="27"/>
        <v>2015</v>
      </c>
      <c r="G422" t="s">
        <v>1229</v>
      </c>
      <c r="H422" t="s">
        <v>1240</v>
      </c>
      <c r="I422">
        <f>'Marks Term 1'!I422</f>
        <v>91</v>
      </c>
      <c r="J422">
        <f>'Marks Term 2'!I422</f>
        <v>92</v>
      </c>
      <c r="K422">
        <f>'Marks Term 3'!I422</f>
        <v>76</v>
      </c>
      <c r="L422">
        <f>'Marks Term 4'!I422</f>
        <v>84</v>
      </c>
      <c r="N422" s="13">
        <f t="shared" si="24"/>
        <v>85.75</v>
      </c>
      <c r="O422" s="7" t="str">
        <f>Calc!B422</f>
        <v>A</v>
      </c>
      <c r="P422" s="7">
        <f>IFERROR(VLOOKUP(A422,'Absence Report'!$A$4:$B$29,2,0),0)</f>
        <v>0</v>
      </c>
      <c r="Q422" s="17">
        <v>13040</v>
      </c>
    </row>
    <row r="423" spans="1:17" x14ac:dyDescent="0.25">
      <c r="A423" s="4" t="s">
        <v>856</v>
      </c>
      <c r="B423" t="s">
        <v>285</v>
      </c>
      <c r="C423" t="s">
        <v>282</v>
      </c>
      <c r="D423" t="str">
        <f t="shared" si="25"/>
        <v>Jianan Ye</v>
      </c>
      <c r="E423" t="str">
        <f t="shared" si="26"/>
        <v>jye@newcollege.com</v>
      </c>
      <c r="F423" t="str">
        <f t="shared" si="27"/>
        <v>2017</v>
      </c>
      <c r="G423" t="s">
        <v>1226</v>
      </c>
      <c r="H423" t="s">
        <v>1240</v>
      </c>
      <c r="I423">
        <f>'Marks Term 1'!I423</f>
        <v>42</v>
      </c>
      <c r="J423">
        <f>'Marks Term 2'!I423</f>
        <v>31</v>
      </c>
      <c r="K423">
        <f>'Marks Term 3'!I423</f>
        <v>53</v>
      </c>
      <c r="L423">
        <f>'Marks Term 4'!I423</f>
        <v>13</v>
      </c>
      <c r="N423" s="13">
        <f t="shared" si="24"/>
        <v>34.75</v>
      </c>
      <c r="O423" s="7" t="str">
        <f>Calc!B423</f>
        <v>Fail</v>
      </c>
      <c r="P423" s="7">
        <f>IFERROR(VLOOKUP(A423,'Absence Report'!$A$4:$B$29,2,0),0)</f>
        <v>0</v>
      </c>
      <c r="Q423" s="17">
        <v>8309</v>
      </c>
    </row>
    <row r="424" spans="1:17" x14ac:dyDescent="0.25">
      <c r="A424" s="4" t="s">
        <v>895</v>
      </c>
      <c r="B424" t="s">
        <v>382</v>
      </c>
      <c r="C424" t="s">
        <v>379</v>
      </c>
      <c r="D424" t="str">
        <f t="shared" si="25"/>
        <v>Linhan YONGNI</v>
      </c>
      <c r="E424" t="str">
        <f t="shared" si="26"/>
        <v>lyongni@newcollege.com</v>
      </c>
      <c r="F424" t="str">
        <f t="shared" si="27"/>
        <v>2017</v>
      </c>
      <c r="G424" t="s">
        <v>1228</v>
      </c>
      <c r="H424" t="s">
        <v>1239</v>
      </c>
      <c r="I424">
        <f>'Marks Term 1'!I424</f>
        <v>45</v>
      </c>
      <c r="J424">
        <f>'Marks Term 2'!I424</f>
        <v>19</v>
      </c>
      <c r="K424">
        <f>'Marks Term 3'!I424</f>
        <v>59</v>
      </c>
      <c r="L424">
        <f>'Marks Term 4'!I424</f>
        <v>54</v>
      </c>
      <c r="N424" s="13">
        <f t="shared" si="24"/>
        <v>44.25</v>
      </c>
      <c r="O424" s="7" t="str">
        <f>Calc!B424</f>
        <v>F</v>
      </c>
      <c r="P424" s="7">
        <f>IFERROR(VLOOKUP(A424,'Absence Report'!$A$4:$B$29,2,0),0)</f>
        <v>0</v>
      </c>
      <c r="Q424" s="17">
        <v>7803</v>
      </c>
    </row>
    <row r="425" spans="1:17" x14ac:dyDescent="0.25">
      <c r="A425" s="4" t="s">
        <v>962</v>
      </c>
      <c r="B425" t="s">
        <v>527</v>
      </c>
      <c r="C425" t="s">
        <v>526</v>
      </c>
      <c r="D425" t="str">
        <f t="shared" si="25"/>
        <v>RUOYU You</v>
      </c>
      <c r="E425" t="str">
        <f t="shared" si="26"/>
        <v>ryou@newcollege.com</v>
      </c>
      <c r="F425" t="str">
        <f t="shared" si="27"/>
        <v>2016</v>
      </c>
      <c r="G425" t="s">
        <v>1226</v>
      </c>
      <c r="H425" t="s">
        <v>1239</v>
      </c>
      <c r="I425">
        <f>'Marks Term 1'!I425</f>
        <v>44</v>
      </c>
      <c r="J425">
        <f>'Marks Term 2'!I425</f>
        <v>53</v>
      </c>
      <c r="K425">
        <f>'Marks Term 3'!I425</f>
        <v>62</v>
      </c>
      <c r="L425">
        <f>'Marks Term 4'!I425</f>
        <v>53</v>
      </c>
      <c r="N425" s="13">
        <f t="shared" si="24"/>
        <v>53</v>
      </c>
      <c r="O425" s="7" t="str">
        <f>Calc!B425</f>
        <v>E</v>
      </c>
      <c r="P425" s="7">
        <f>IFERROR(VLOOKUP(A425,'Absence Report'!$A$4:$B$29,2,0),0)</f>
        <v>0</v>
      </c>
      <c r="Q425" s="17">
        <v>4559</v>
      </c>
    </row>
    <row r="426" spans="1:17" x14ac:dyDescent="0.25">
      <c r="A426" s="4" t="s">
        <v>957</v>
      </c>
      <c r="B426" t="s">
        <v>518</v>
      </c>
      <c r="C426" t="s">
        <v>374</v>
      </c>
      <c r="D426" t="str">
        <f t="shared" si="25"/>
        <v>Romy Yu</v>
      </c>
      <c r="E426" t="str">
        <f t="shared" si="26"/>
        <v>ryu@newcollege.com</v>
      </c>
      <c r="F426" t="str">
        <f t="shared" si="27"/>
        <v>2016</v>
      </c>
      <c r="G426" t="s">
        <v>1226</v>
      </c>
      <c r="H426" t="s">
        <v>1240</v>
      </c>
      <c r="I426">
        <f>'Marks Term 1'!I426</f>
        <v>51</v>
      </c>
      <c r="J426">
        <f>'Marks Term 2'!I426</f>
        <v>67</v>
      </c>
      <c r="K426">
        <f>'Marks Term 3'!I426</f>
        <v>62</v>
      </c>
      <c r="L426">
        <f>'Marks Term 4'!I426</f>
        <v>73</v>
      </c>
      <c r="N426" s="13">
        <f t="shared" si="24"/>
        <v>63.25</v>
      </c>
      <c r="O426" s="7" t="str">
        <f>Calc!B426</f>
        <v>D</v>
      </c>
      <c r="P426" s="7">
        <f>IFERROR(VLOOKUP(A426,'Absence Report'!$A$4:$B$29,2,0),0)</f>
        <v>0</v>
      </c>
      <c r="Q426" s="17">
        <v>5555</v>
      </c>
    </row>
    <row r="427" spans="1:17" x14ac:dyDescent="0.25">
      <c r="A427" s="4" t="s">
        <v>1026</v>
      </c>
      <c r="B427" t="s">
        <v>679</v>
      </c>
      <c r="C427" t="s">
        <v>680</v>
      </c>
      <c r="D427" t="str">
        <f t="shared" si="25"/>
        <v>yalan Yuan</v>
      </c>
      <c r="E427" t="str">
        <f t="shared" si="26"/>
        <v>yyuan@newcollege.com</v>
      </c>
      <c r="F427" t="str">
        <f t="shared" si="27"/>
        <v>2016</v>
      </c>
      <c r="G427" t="s">
        <v>1228</v>
      </c>
      <c r="H427" t="s">
        <v>1239</v>
      </c>
      <c r="I427">
        <f>'Marks Term 1'!I427</f>
        <v>33</v>
      </c>
      <c r="J427">
        <f>'Marks Term 2'!I427</f>
        <v>48</v>
      </c>
      <c r="K427">
        <f>'Marks Term 3'!I427</f>
        <v>36</v>
      </c>
      <c r="L427">
        <f>'Marks Term 4'!I427</f>
        <v>56</v>
      </c>
      <c r="N427" s="13">
        <f t="shared" si="24"/>
        <v>43.25</v>
      </c>
      <c r="O427" s="7" t="str">
        <f>Calc!B427</f>
        <v>F</v>
      </c>
      <c r="P427" s="7">
        <f>IFERROR(VLOOKUP(A427,'Absence Report'!$A$4:$B$29,2,0),0)</f>
        <v>0</v>
      </c>
      <c r="Q427" s="17">
        <v>3417</v>
      </c>
    </row>
    <row r="428" spans="1:17" x14ac:dyDescent="0.25">
      <c r="A428" s="4" t="s">
        <v>1205</v>
      </c>
      <c r="B428" t="s">
        <v>430</v>
      </c>
      <c r="C428" t="s">
        <v>658</v>
      </c>
      <c r="D428" t="str">
        <f t="shared" si="25"/>
        <v>Wu Yuanjia(Don)</v>
      </c>
      <c r="E428" t="str">
        <f t="shared" si="26"/>
        <v>wyuanjia(don)@newcollege.com</v>
      </c>
      <c r="F428" t="str">
        <f t="shared" si="27"/>
        <v>2015</v>
      </c>
      <c r="G428" t="s">
        <v>1227</v>
      </c>
      <c r="H428" t="s">
        <v>1240</v>
      </c>
      <c r="I428">
        <f>'Marks Term 1'!I428</f>
        <v>55</v>
      </c>
      <c r="J428">
        <f>'Marks Term 2'!I428</f>
        <v>44</v>
      </c>
      <c r="K428">
        <f>'Marks Term 3'!I428</f>
        <v>75</v>
      </c>
      <c r="L428">
        <f>'Marks Term 4'!I428</f>
        <v>75</v>
      </c>
      <c r="N428" s="13">
        <f t="shared" si="24"/>
        <v>62.25</v>
      </c>
      <c r="O428" s="7" t="str">
        <f>Calc!B428</f>
        <v>D</v>
      </c>
      <c r="P428" s="7">
        <f>IFERROR(VLOOKUP(A428,'Absence Report'!$A$4:$B$29,2,0),0)</f>
        <v>0</v>
      </c>
      <c r="Q428" s="17">
        <v>0</v>
      </c>
    </row>
    <row r="429" spans="1:17" x14ac:dyDescent="0.25">
      <c r="A429" s="4" t="s">
        <v>1106</v>
      </c>
      <c r="B429" t="s">
        <v>171</v>
      </c>
      <c r="C429" t="s">
        <v>169</v>
      </c>
      <c r="D429" t="str">
        <f t="shared" si="25"/>
        <v>Dongzi YUHAN</v>
      </c>
      <c r="E429" t="str">
        <f t="shared" si="26"/>
        <v>dyuhan@newcollege.com</v>
      </c>
      <c r="F429" t="str">
        <f t="shared" si="27"/>
        <v>2015</v>
      </c>
      <c r="G429" t="s">
        <v>1229</v>
      </c>
      <c r="H429" t="s">
        <v>1239</v>
      </c>
      <c r="I429">
        <f>'Marks Term 1'!I429</f>
        <v>19</v>
      </c>
      <c r="J429">
        <f>'Marks Term 2'!I429</f>
        <v>38</v>
      </c>
      <c r="K429">
        <f>'Marks Term 3'!I429</f>
        <v>50</v>
      </c>
      <c r="L429">
        <f>'Marks Term 4'!I429</f>
        <v>59</v>
      </c>
      <c r="N429" s="13">
        <f t="shared" si="24"/>
        <v>41.5</v>
      </c>
      <c r="O429" s="7" t="str">
        <f>Calc!B429</f>
        <v>F</v>
      </c>
      <c r="P429" s="7">
        <f>IFERROR(VLOOKUP(A429,'Absence Report'!$A$4:$B$29,2,0),0)</f>
        <v>0</v>
      </c>
      <c r="Q429" s="17">
        <v>15412</v>
      </c>
    </row>
    <row r="430" spans="1:17" x14ac:dyDescent="0.25">
      <c r="A430" s="4" t="s">
        <v>792</v>
      </c>
      <c r="B430" t="s">
        <v>113</v>
      </c>
      <c r="C430" t="s">
        <v>107</v>
      </c>
      <c r="D430" t="str">
        <f t="shared" si="25"/>
        <v>Chris Yunwen</v>
      </c>
      <c r="E430" t="str">
        <f t="shared" si="26"/>
        <v>cyunwen@newcollege.com</v>
      </c>
      <c r="F430" t="str">
        <f t="shared" si="27"/>
        <v>2016</v>
      </c>
      <c r="G430" t="s">
        <v>1227</v>
      </c>
      <c r="H430" t="s">
        <v>1239</v>
      </c>
      <c r="I430">
        <f>'Marks Term 1'!I430</f>
        <v>98</v>
      </c>
      <c r="J430">
        <f>'Marks Term 2'!I430</f>
        <v>97</v>
      </c>
      <c r="K430">
        <f>'Marks Term 3'!I430</f>
        <v>79</v>
      </c>
      <c r="L430">
        <f>'Marks Term 4'!I430</f>
        <v>91</v>
      </c>
      <c r="N430" s="13">
        <f t="shared" si="24"/>
        <v>91.25</v>
      </c>
      <c r="O430" s="7" t="str">
        <f>Calc!B430</f>
        <v>A</v>
      </c>
      <c r="P430" s="7">
        <f>IFERROR(VLOOKUP(A430,'Absence Report'!$A$4:$B$29,2,0),0)</f>
        <v>0</v>
      </c>
      <c r="Q430" s="17">
        <v>9462</v>
      </c>
    </row>
    <row r="431" spans="1:17" x14ac:dyDescent="0.25">
      <c r="A431" s="4" t="s">
        <v>1056</v>
      </c>
      <c r="B431" t="s">
        <v>34</v>
      </c>
      <c r="C431" t="s">
        <v>738</v>
      </c>
      <c r="D431" t="str">
        <f t="shared" si="25"/>
        <v>Zheng yupeng</v>
      </c>
      <c r="E431" t="str">
        <f t="shared" si="26"/>
        <v>zyupeng@newcollege.com</v>
      </c>
      <c r="F431" t="str">
        <f t="shared" si="27"/>
        <v>2016</v>
      </c>
      <c r="G431" t="s">
        <v>1227</v>
      </c>
      <c r="H431" t="s">
        <v>1239</v>
      </c>
      <c r="I431">
        <f>'Marks Term 1'!I431</f>
        <v>93</v>
      </c>
      <c r="J431">
        <f>'Marks Term 2'!I431</f>
        <v>80</v>
      </c>
      <c r="K431">
        <f>'Marks Term 3'!I431</f>
        <v>93</v>
      </c>
      <c r="L431">
        <f>'Marks Term 4'!I431</f>
        <v>86</v>
      </c>
      <c r="N431" s="13">
        <f t="shared" si="24"/>
        <v>88</v>
      </c>
      <c r="O431" s="7" t="str">
        <f>Calc!B431</f>
        <v>A</v>
      </c>
      <c r="P431" s="7">
        <f>IFERROR(VLOOKUP(A431,'Absence Report'!$A$4:$B$29,2,0),0)</f>
        <v>0</v>
      </c>
      <c r="Q431" s="17">
        <v>9177</v>
      </c>
    </row>
    <row r="432" spans="1:17" x14ac:dyDescent="0.25">
      <c r="A432" s="4" t="s">
        <v>781</v>
      </c>
      <c r="B432" t="s">
        <v>70</v>
      </c>
      <c r="C432" t="s">
        <v>67</v>
      </c>
      <c r="D432" t="str">
        <f t="shared" si="25"/>
        <v>boya Zalac</v>
      </c>
      <c r="E432" t="str">
        <f t="shared" si="26"/>
        <v>bzalac@newcollege.com</v>
      </c>
      <c r="F432" t="str">
        <f t="shared" si="27"/>
        <v>2017</v>
      </c>
      <c r="G432" t="s">
        <v>1228</v>
      </c>
      <c r="H432" t="s">
        <v>1240</v>
      </c>
      <c r="I432">
        <f>'Marks Term 1'!I432</f>
        <v>62</v>
      </c>
      <c r="J432">
        <f>'Marks Term 2'!I432</f>
        <v>54</v>
      </c>
      <c r="K432">
        <f>'Marks Term 3'!I432</f>
        <v>80</v>
      </c>
      <c r="L432">
        <f>'Marks Term 4'!I432</f>
        <v>59</v>
      </c>
      <c r="N432" s="13">
        <f t="shared" si="24"/>
        <v>63.75</v>
      </c>
      <c r="O432" s="7" t="str">
        <f>Calc!B432</f>
        <v>D</v>
      </c>
      <c r="P432" s="7">
        <f>IFERROR(VLOOKUP(A432,'Absence Report'!$A$4:$B$29,2,0),0)</f>
        <v>0</v>
      </c>
      <c r="Q432" s="17">
        <v>15297</v>
      </c>
    </row>
    <row r="433" spans="1:17" x14ac:dyDescent="0.25">
      <c r="A433" s="4" t="s">
        <v>908</v>
      </c>
      <c r="B433" t="s">
        <v>412</v>
      </c>
      <c r="C433" t="s">
        <v>411</v>
      </c>
      <c r="D433" t="str">
        <f t="shared" si="25"/>
        <v>Maria Zang</v>
      </c>
      <c r="E433" t="str">
        <f t="shared" si="26"/>
        <v>mzang@newcollege.com</v>
      </c>
      <c r="F433" t="str">
        <f t="shared" si="27"/>
        <v>2016</v>
      </c>
      <c r="G433" t="s">
        <v>1229</v>
      </c>
      <c r="H433" t="s">
        <v>1239</v>
      </c>
      <c r="I433">
        <f>'Marks Term 1'!I433</f>
        <v>60</v>
      </c>
      <c r="J433">
        <f>'Marks Term 2'!I433</f>
        <v>66</v>
      </c>
      <c r="K433">
        <f>'Marks Term 3'!I433</f>
        <v>57</v>
      </c>
      <c r="L433">
        <f>'Marks Term 4'!I433</f>
        <v>40</v>
      </c>
      <c r="N433" s="13">
        <f t="shared" si="24"/>
        <v>55.75</v>
      </c>
      <c r="O433" s="7" t="str">
        <f>Calc!B433</f>
        <v>D</v>
      </c>
      <c r="P433" s="7">
        <f>IFERROR(VLOOKUP(A433,'Absence Report'!$A$4:$B$29,2,0),0)</f>
        <v>0</v>
      </c>
      <c r="Q433" s="17">
        <v>5517</v>
      </c>
    </row>
    <row r="434" spans="1:17" x14ac:dyDescent="0.25">
      <c r="A434" s="4" t="s">
        <v>1152</v>
      </c>
      <c r="B434" t="s">
        <v>387</v>
      </c>
      <c r="C434" t="s">
        <v>384</v>
      </c>
      <c r="D434" t="str">
        <f t="shared" si="25"/>
        <v>lixing ZENG</v>
      </c>
      <c r="E434" t="str">
        <f t="shared" si="26"/>
        <v>lzeng@newcollege.com</v>
      </c>
      <c r="F434" t="str">
        <f t="shared" si="27"/>
        <v>2015</v>
      </c>
      <c r="G434" t="s">
        <v>1229</v>
      </c>
      <c r="H434" t="s">
        <v>1239</v>
      </c>
      <c r="I434">
        <f>'Marks Term 1'!I434</f>
        <v>63</v>
      </c>
      <c r="J434">
        <f>'Marks Term 2'!I434</f>
        <v>37</v>
      </c>
      <c r="K434">
        <f>'Marks Term 3'!I434</f>
        <v>42</v>
      </c>
      <c r="L434">
        <f>'Marks Term 4'!I434</f>
        <v>65</v>
      </c>
      <c r="N434" s="13">
        <f t="shared" si="24"/>
        <v>51.75</v>
      </c>
      <c r="O434" s="7" t="str">
        <f>Calc!B434</f>
        <v>E</v>
      </c>
      <c r="P434" s="7">
        <f>IFERROR(VLOOKUP(A434,'Absence Report'!$A$4:$B$29,2,0),0)</f>
        <v>0</v>
      </c>
      <c r="Q434" s="17">
        <v>8081</v>
      </c>
    </row>
    <row r="435" spans="1:17" x14ac:dyDescent="0.25">
      <c r="A435" s="4" t="s">
        <v>762</v>
      </c>
      <c r="B435" t="s">
        <v>7</v>
      </c>
      <c r="C435" t="s">
        <v>4</v>
      </c>
      <c r="D435" t="str">
        <f t="shared" si="25"/>
        <v>Aaron Zhang</v>
      </c>
      <c r="E435" t="str">
        <f t="shared" si="26"/>
        <v>azhang@newcollege.com</v>
      </c>
      <c r="F435" t="str">
        <f t="shared" si="27"/>
        <v>2017</v>
      </c>
      <c r="G435" t="s">
        <v>1228</v>
      </c>
      <c r="H435" t="s">
        <v>1241</v>
      </c>
      <c r="I435">
        <f>'Marks Term 1'!I435</f>
        <v>87</v>
      </c>
      <c r="J435">
        <f>'Marks Term 2'!I435</f>
        <v>71</v>
      </c>
      <c r="K435">
        <f>'Marks Term 3'!I435</f>
        <v>70</v>
      </c>
      <c r="L435">
        <f>'Marks Term 4'!I435</f>
        <v>57</v>
      </c>
      <c r="N435" s="13">
        <f t="shared" si="24"/>
        <v>71.25</v>
      </c>
      <c r="O435" s="7" t="str">
        <f>Calc!B435</f>
        <v>C</v>
      </c>
      <c r="P435" s="7">
        <f>IFERROR(VLOOKUP(A435,'Absence Report'!$A$4:$B$29,2,0),0)</f>
        <v>0</v>
      </c>
      <c r="Q435" s="17">
        <v>2885</v>
      </c>
    </row>
    <row r="436" spans="1:17" x14ac:dyDescent="0.25">
      <c r="A436" s="4" t="s">
        <v>1083</v>
      </c>
      <c r="B436" t="s">
        <v>74</v>
      </c>
      <c r="C436" t="s">
        <v>71</v>
      </c>
      <c r="D436" t="str">
        <f t="shared" si="25"/>
        <v>Brian zhang</v>
      </c>
      <c r="E436" t="str">
        <f t="shared" si="26"/>
        <v>bzhang@newcollege.com</v>
      </c>
      <c r="F436" t="str">
        <f t="shared" si="27"/>
        <v>2015</v>
      </c>
      <c r="G436" t="s">
        <v>1229</v>
      </c>
      <c r="H436" t="s">
        <v>1239</v>
      </c>
      <c r="I436">
        <f>'Marks Term 1'!I436</f>
        <v>73</v>
      </c>
      <c r="J436">
        <f>'Marks Term 2'!I436</f>
        <v>83</v>
      </c>
      <c r="K436">
        <f>'Marks Term 3'!I436</f>
        <v>77</v>
      </c>
      <c r="L436">
        <f>'Marks Term 4'!I436</f>
        <v>63</v>
      </c>
      <c r="N436" s="13">
        <f t="shared" si="24"/>
        <v>74</v>
      </c>
      <c r="O436" s="7" t="str">
        <f>Calc!B436</f>
        <v>C</v>
      </c>
      <c r="P436" s="7">
        <f>IFERROR(VLOOKUP(A436,'Absence Report'!$A$4:$B$29,2,0),0)</f>
        <v>0</v>
      </c>
      <c r="Q436" s="17">
        <v>12494</v>
      </c>
    </row>
    <row r="437" spans="1:17" x14ac:dyDescent="0.25">
      <c r="A437" s="4" t="s">
        <v>814</v>
      </c>
      <c r="B437" t="s">
        <v>173</v>
      </c>
      <c r="C437" t="s">
        <v>4</v>
      </c>
      <c r="D437" t="str">
        <f t="shared" si="25"/>
        <v>Dung Zhang</v>
      </c>
      <c r="E437" t="str">
        <f t="shared" si="26"/>
        <v>dzhang@newcollege.com</v>
      </c>
      <c r="F437" t="str">
        <f t="shared" si="27"/>
        <v>2017</v>
      </c>
      <c r="G437" t="s">
        <v>1226</v>
      </c>
      <c r="H437" t="s">
        <v>1241</v>
      </c>
      <c r="I437">
        <f>'Marks Term 1'!I437</f>
        <v>72</v>
      </c>
      <c r="J437">
        <f>'Marks Term 2'!I437</f>
        <v>44</v>
      </c>
      <c r="K437">
        <f>'Marks Term 3'!I437</f>
        <v>48</v>
      </c>
      <c r="L437">
        <f>'Marks Term 4'!I437</f>
        <v>64</v>
      </c>
      <c r="N437" s="13">
        <f t="shared" si="24"/>
        <v>57</v>
      </c>
      <c r="O437" s="7" t="str">
        <f>Calc!B437</f>
        <v>D</v>
      </c>
      <c r="P437" s="7">
        <f>IFERROR(VLOOKUP(A437,'Absence Report'!$A$4:$B$29,2,0),0)</f>
        <v>0</v>
      </c>
      <c r="Q437" s="17">
        <v>15014</v>
      </c>
    </row>
    <row r="438" spans="1:17" x14ac:dyDescent="0.25">
      <c r="A438" s="4" t="s">
        <v>834</v>
      </c>
      <c r="B438" t="s">
        <v>226</v>
      </c>
      <c r="C438" t="s">
        <v>4</v>
      </c>
      <c r="D438" t="str">
        <f t="shared" si="25"/>
        <v>harkamaldeep Zhang</v>
      </c>
      <c r="E438" t="str">
        <f t="shared" si="26"/>
        <v>hzhang@newcollege.com</v>
      </c>
      <c r="F438" t="str">
        <f t="shared" si="27"/>
        <v>2017</v>
      </c>
      <c r="G438" t="s">
        <v>1226</v>
      </c>
      <c r="H438" t="s">
        <v>1241</v>
      </c>
      <c r="I438">
        <f>'Marks Term 1'!I438</f>
        <v>67</v>
      </c>
      <c r="J438">
        <f>'Marks Term 2'!I438</f>
        <v>34</v>
      </c>
      <c r="K438">
        <f>'Marks Term 3'!I438</f>
        <v>49</v>
      </c>
      <c r="L438">
        <f>'Marks Term 4'!I438</f>
        <v>62</v>
      </c>
      <c r="N438" s="13">
        <f t="shared" si="24"/>
        <v>53</v>
      </c>
      <c r="O438" s="7" t="str">
        <f>Calc!B438</f>
        <v>E</v>
      </c>
      <c r="P438" s="7">
        <f>IFERROR(VLOOKUP(A438,'Absence Report'!$A$4:$B$29,2,0),0)</f>
        <v>0</v>
      </c>
      <c r="Q438" s="17">
        <v>307</v>
      </c>
    </row>
    <row r="439" spans="1:17" x14ac:dyDescent="0.25">
      <c r="A439" s="4" t="s">
        <v>842</v>
      </c>
      <c r="B439" t="s">
        <v>243</v>
      </c>
      <c r="C439" t="s">
        <v>4</v>
      </c>
      <c r="D439" t="str">
        <f t="shared" si="25"/>
        <v>huixue Zhang</v>
      </c>
      <c r="E439" t="str">
        <f t="shared" si="26"/>
        <v>hzhang@newcollege.com</v>
      </c>
      <c r="F439" t="str">
        <f t="shared" si="27"/>
        <v>2017</v>
      </c>
      <c r="G439" t="s">
        <v>1229</v>
      </c>
      <c r="H439" t="s">
        <v>1241</v>
      </c>
      <c r="I439">
        <f>'Marks Term 1'!I439</f>
        <v>66</v>
      </c>
      <c r="J439">
        <f>'Marks Term 2'!I439</f>
        <v>28</v>
      </c>
      <c r="K439">
        <f>'Marks Term 3'!I439</f>
        <v>65</v>
      </c>
      <c r="L439">
        <f>'Marks Term 4'!I439</f>
        <v>28</v>
      </c>
      <c r="N439" s="13">
        <f t="shared" si="24"/>
        <v>46.75</v>
      </c>
      <c r="O439" s="7" t="str">
        <f>Calc!B439</f>
        <v>E</v>
      </c>
      <c r="P439" s="7">
        <f>IFERROR(VLOOKUP(A439,'Absence Report'!$A$4:$B$29,2,0),0)</f>
        <v>0</v>
      </c>
      <c r="Q439" s="17">
        <v>10041</v>
      </c>
    </row>
    <row r="440" spans="1:17" x14ac:dyDescent="0.25">
      <c r="A440" s="4" t="s">
        <v>1130</v>
      </c>
      <c r="B440" t="s">
        <v>288</v>
      </c>
      <c r="C440" t="s">
        <v>286</v>
      </c>
      <c r="D440" t="str">
        <f t="shared" si="25"/>
        <v>Jiaqi ZHANG</v>
      </c>
      <c r="E440" t="str">
        <f t="shared" si="26"/>
        <v>jzhang@newcollege.com</v>
      </c>
      <c r="F440" t="str">
        <f t="shared" si="27"/>
        <v>2015</v>
      </c>
      <c r="G440" t="s">
        <v>1227</v>
      </c>
      <c r="H440" t="s">
        <v>1239</v>
      </c>
      <c r="I440">
        <f>'Marks Term 1'!I440</f>
        <v>51</v>
      </c>
      <c r="J440">
        <f>'Marks Term 2'!I440</f>
        <v>58</v>
      </c>
      <c r="K440">
        <f>'Marks Term 3'!I440</f>
        <v>55</v>
      </c>
      <c r="L440">
        <f>'Marks Term 4'!I440</f>
        <v>30</v>
      </c>
      <c r="N440" s="13">
        <f t="shared" si="24"/>
        <v>48.5</v>
      </c>
      <c r="O440" s="7" t="str">
        <f>Calc!B440</f>
        <v>E</v>
      </c>
      <c r="P440" s="7">
        <f>IFERROR(VLOOKUP(A440,'Absence Report'!$A$4:$B$29,2,0),0)</f>
        <v>0</v>
      </c>
      <c r="Q440" s="17">
        <v>14422</v>
      </c>
    </row>
    <row r="441" spans="1:17" x14ac:dyDescent="0.25">
      <c r="A441" s="4" t="s">
        <v>864</v>
      </c>
      <c r="B441" t="s">
        <v>307</v>
      </c>
      <c r="C441" t="s">
        <v>4</v>
      </c>
      <c r="D441" t="str">
        <f t="shared" si="25"/>
        <v>Job-Russel Zhang</v>
      </c>
      <c r="E441" t="str">
        <f t="shared" si="26"/>
        <v>jzhang@newcollege.com</v>
      </c>
      <c r="F441" t="str">
        <f t="shared" si="27"/>
        <v>2017</v>
      </c>
      <c r="G441" t="s">
        <v>1228</v>
      </c>
      <c r="H441" t="s">
        <v>1241</v>
      </c>
      <c r="I441">
        <f>'Marks Term 1'!I441</f>
        <v>47</v>
      </c>
      <c r="J441">
        <f>'Marks Term 2'!I441</f>
        <v>56</v>
      </c>
      <c r="K441">
        <f>'Marks Term 3'!I441</f>
        <v>76</v>
      </c>
      <c r="L441">
        <f>'Marks Term 4'!I441</f>
        <v>85</v>
      </c>
      <c r="N441" s="13">
        <f t="shared" si="24"/>
        <v>66</v>
      </c>
      <c r="O441" s="7" t="str">
        <f>Calc!B441</f>
        <v>C</v>
      </c>
      <c r="P441" s="7">
        <f>IFERROR(VLOOKUP(A441,'Absence Report'!$A$4:$B$29,2,0),0)</f>
        <v>0</v>
      </c>
      <c r="Q441" s="17">
        <v>11315</v>
      </c>
    </row>
    <row r="442" spans="1:17" x14ac:dyDescent="0.25">
      <c r="A442" s="4" t="s">
        <v>948</v>
      </c>
      <c r="B442" t="s">
        <v>494</v>
      </c>
      <c r="C442" t="s">
        <v>4</v>
      </c>
      <c r="D442" t="str">
        <f t="shared" si="25"/>
        <v>Qian Zhang</v>
      </c>
      <c r="E442" t="str">
        <f t="shared" si="26"/>
        <v>qzhang@newcollege.com</v>
      </c>
      <c r="F442" t="str">
        <f t="shared" si="27"/>
        <v>2017</v>
      </c>
      <c r="G442" t="s">
        <v>1228</v>
      </c>
      <c r="H442" t="s">
        <v>1241</v>
      </c>
      <c r="I442">
        <f>'Marks Term 1'!I442</f>
        <v>42</v>
      </c>
      <c r="J442">
        <f>'Marks Term 2'!I442</f>
        <v>61</v>
      </c>
      <c r="K442">
        <f>'Marks Term 3'!I442</f>
        <v>61</v>
      </c>
      <c r="L442">
        <f>'Marks Term 4'!I442</f>
        <v>70</v>
      </c>
      <c r="N442" s="13">
        <f t="shared" si="24"/>
        <v>58.5</v>
      </c>
      <c r="O442" s="7" t="str">
        <f>Calc!B442</f>
        <v>D</v>
      </c>
      <c r="P442" s="7">
        <f>IFERROR(VLOOKUP(A442,'Absence Report'!$A$4:$B$29,2,0),0)</f>
        <v>0</v>
      </c>
      <c r="Q442" s="17">
        <v>15751</v>
      </c>
    </row>
    <row r="443" spans="1:17" x14ac:dyDescent="0.25">
      <c r="A443" s="4" t="s">
        <v>976</v>
      </c>
      <c r="B443" t="s">
        <v>572</v>
      </c>
      <c r="C443" t="s">
        <v>71</v>
      </c>
      <c r="D443" t="str">
        <f t="shared" si="25"/>
        <v>Shourhoung zhang</v>
      </c>
      <c r="E443" t="str">
        <f t="shared" si="26"/>
        <v>szhang@newcollege.com</v>
      </c>
      <c r="F443" t="str">
        <f t="shared" si="27"/>
        <v>2017</v>
      </c>
      <c r="G443" t="s">
        <v>1228</v>
      </c>
      <c r="H443" t="s">
        <v>1240</v>
      </c>
      <c r="I443">
        <f>'Marks Term 1'!I443</f>
        <v>40</v>
      </c>
      <c r="J443">
        <f>'Marks Term 2'!I443</f>
        <v>84</v>
      </c>
      <c r="K443">
        <f>'Marks Term 3'!I443</f>
        <v>72</v>
      </c>
      <c r="L443">
        <f>'Marks Term 4'!I443</f>
        <v>98</v>
      </c>
      <c r="N443" s="13">
        <f t="shared" si="24"/>
        <v>73.5</v>
      </c>
      <c r="O443" s="7" t="str">
        <f>Calc!B443</f>
        <v>C</v>
      </c>
      <c r="P443" s="7">
        <f>IFERROR(VLOOKUP(A443,'Absence Report'!$A$4:$B$29,2,0),0)</f>
        <v>0</v>
      </c>
      <c r="Q443" s="17">
        <v>14354</v>
      </c>
    </row>
    <row r="444" spans="1:17" x14ac:dyDescent="0.25">
      <c r="A444" s="4" t="s">
        <v>978</v>
      </c>
      <c r="B444" t="s">
        <v>576</v>
      </c>
      <c r="C444" t="s">
        <v>286</v>
      </c>
      <c r="D444" t="str">
        <f t="shared" si="25"/>
        <v>Shuning ZHANG</v>
      </c>
      <c r="E444" t="str">
        <f t="shared" si="26"/>
        <v>szhang@newcollege.com</v>
      </c>
      <c r="F444" t="str">
        <f t="shared" si="27"/>
        <v>2016</v>
      </c>
      <c r="G444" t="s">
        <v>1228</v>
      </c>
      <c r="H444" t="s">
        <v>1239</v>
      </c>
      <c r="I444">
        <f>'Marks Term 1'!I444</f>
        <v>38</v>
      </c>
      <c r="J444">
        <f>'Marks Term 2'!I444</f>
        <v>62</v>
      </c>
      <c r="K444">
        <f>'Marks Term 3'!I444</f>
        <v>58</v>
      </c>
      <c r="L444">
        <f>'Marks Term 4'!I444</f>
        <v>32</v>
      </c>
      <c r="N444" s="13">
        <f t="shared" si="24"/>
        <v>47.5</v>
      </c>
      <c r="O444" s="7" t="str">
        <f>Calc!B444</f>
        <v>E</v>
      </c>
      <c r="P444" s="7">
        <f>IFERROR(VLOOKUP(A444,'Absence Report'!$A$4:$B$29,2,0),0)</f>
        <v>0</v>
      </c>
      <c r="Q444" s="17">
        <v>9762</v>
      </c>
    </row>
    <row r="445" spans="1:17" x14ac:dyDescent="0.25">
      <c r="A445" s="4" t="s">
        <v>1216</v>
      </c>
      <c r="B445" t="s">
        <v>719</v>
      </c>
      <c r="C445" t="s">
        <v>71</v>
      </c>
      <c r="D445" t="str">
        <f t="shared" si="25"/>
        <v>Yuxiang zhang</v>
      </c>
      <c r="E445" t="str">
        <f t="shared" si="26"/>
        <v>yzhang@newcollege.com</v>
      </c>
      <c r="F445" t="str">
        <f t="shared" si="27"/>
        <v>2015</v>
      </c>
      <c r="G445" t="s">
        <v>1227</v>
      </c>
      <c r="H445" t="s">
        <v>1239</v>
      </c>
      <c r="I445">
        <f>'Marks Term 1'!I445</f>
        <v>33</v>
      </c>
      <c r="J445">
        <f>'Marks Term 2'!I445</f>
        <v>42</v>
      </c>
      <c r="K445">
        <f>'Marks Term 3'!I445</f>
        <v>21</v>
      </c>
      <c r="L445">
        <f>'Marks Term 4'!I445</f>
        <v>27</v>
      </c>
      <c r="N445" s="13">
        <f t="shared" si="24"/>
        <v>30.75</v>
      </c>
      <c r="O445" s="7" t="str">
        <f>Calc!B445</f>
        <v>Fail</v>
      </c>
      <c r="P445" s="7">
        <f>IFERROR(VLOOKUP(A445,'Absence Report'!$A$4:$B$29,2,0),0)</f>
        <v>0</v>
      </c>
      <c r="Q445" s="17">
        <v>0</v>
      </c>
    </row>
    <row r="446" spans="1:17" x14ac:dyDescent="0.25">
      <c r="A446" s="4" t="s">
        <v>1061</v>
      </c>
      <c r="B446" t="s">
        <v>745</v>
      </c>
      <c r="C446" t="s">
        <v>4</v>
      </c>
      <c r="D446" t="str">
        <f t="shared" si="25"/>
        <v>Zihui Zhang</v>
      </c>
      <c r="E446" t="str">
        <f t="shared" si="26"/>
        <v>zzhang@newcollege.com</v>
      </c>
      <c r="F446" t="str">
        <f t="shared" si="27"/>
        <v>2016</v>
      </c>
      <c r="G446" t="s">
        <v>1229</v>
      </c>
      <c r="H446" t="s">
        <v>1241</v>
      </c>
      <c r="I446">
        <f>'Marks Term 1'!I446</f>
        <v>27</v>
      </c>
      <c r="J446">
        <f>'Marks Term 2'!I446</f>
        <v>30</v>
      </c>
      <c r="K446">
        <f>'Marks Term 3'!I446</f>
        <v>73</v>
      </c>
      <c r="L446">
        <f>'Marks Term 4'!I446</f>
        <v>42</v>
      </c>
      <c r="N446" s="13">
        <f t="shared" si="24"/>
        <v>43</v>
      </c>
      <c r="O446" s="7" t="str">
        <f>Calc!B446</f>
        <v>F</v>
      </c>
      <c r="P446" s="7">
        <f>IFERROR(VLOOKUP(A446,'Absence Report'!$A$4:$B$29,2,0),0)</f>
        <v>0</v>
      </c>
      <c r="Q446" s="17">
        <v>9056</v>
      </c>
    </row>
    <row r="447" spans="1:17" x14ac:dyDescent="0.25">
      <c r="A447" s="4" t="s">
        <v>1065</v>
      </c>
      <c r="B447" t="s">
        <v>753</v>
      </c>
      <c r="C447" t="s">
        <v>4</v>
      </c>
      <c r="D447" t="str">
        <f t="shared" si="25"/>
        <v>Ziyun Zhang</v>
      </c>
      <c r="E447" t="str">
        <f t="shared" si="26"/>
        <v>zzhang@newcollege.com</v>
      </c>
      <c r="F447" t="str">
        <f t="shared" si="27"/>
        <v>2017</v>
      </c>
      <c r="G447" t="s">
        <v>1227</v>
      </c>
      <c r="H447" t="s">
        <v>1241</v>
      </c>
      <c r="I447">
        <f>'Marks Term 1'!I447</f>
        <v>27</v>
      </c>
      <c r="J447">
        <f>'Marks Term 2'!I447</f>
        <v>50</v>
      </c>
      <c r="K447">
        <f>'Marks Term 3'!I447</f>
        <v>16</v>
      </c>
      <c r="L447">
        <f>'Marks Term 4'!I447</f>
        <v>21</v>
      </c>
      <c r="N447" s="13">
        <f t="shared" si="24"/>
        <v>28.5</v>
      </c>
      <c r="O447" s="7" t="str">
        <f>Calc!B447</f>
        <v>Fail</v>
      </c>
      <c r="P447" s="7">
        <f>IFERROR(VLOOKUP(A447,'Absence Report'!$A$4:$B$29,2,0),0)</f>
        <v>0</v>
      </c>
      <c r="Q447" s="17">
        <v>5863</v>
      </c>
    </row>
    <row r="448" spans="1:17" x14ac:dyDescent="0.25">
      <c r="A448" s="4" t="s">
        <v>1167</v>
      </c>
      <c r="B448" t="s">
        <v>482</v>
      </c>
      <c r="C448" t="s">
        <v>481</v>
      </c>
      <c r="D448" t="str">
        <f t="shared" si="25"/>
        <v>PENG ZHAO</v>
      </c>
      <c r="E448" t="str">
        <f t="shared" si="26"/>
        <v>pzhao@newcollege.com</v>
      </c>
      <c r="F448" t="str">
        <f t="shared" si="27"/>
        <v>2015</v>
      </c>
      <c r="G448" t="s">
        <v>1228</v>
      </c>
      <c r="H448" t="s">
        <v>1241</v>
      </c>
      <c r="I448">
        <f>'Marks Term 1'!I448</f>
        <v>97</v>
      </c>
      <c r="J448">
        <f>'Marks Term 2'!I448</f>
        <v>94</v>
      </c>
      <c r="K448">
        <f>'Marks Term 3'!I448</f>
        <v>84</v>
      </c>
      <c r="L448">
        <f>'Marks Term 4'!I448</f>
        <v>91</v>
      </c>
      <c r="N448" s="13">
        <f t="shared" si="24"/>
        <v>91.5</v>
      </c>
      <c r="O448" s="7" t="str">
        <f>Calc!B448</f>
        <v>A</v>
      </c>
      <c r="P448" s="7">
        <f>IFERROR(VLOOKUP(A448,'Absence Report'!$A$4:$B$29,2,0),0)</f>
        <v>0</v>
      </c>
      <c r="Q448" s="17">
        <v>343</v>
      </c>
    </row>
    <row r="449" spans="1:17" x14ac:dyDescent="0.25">
      <c r="A449" s="4" t="s">
        <v>960</v>
      </c>
      <c r="B449" t="s">
        <v>523</v>
      </c>
      <c r="C449" t="s">
        <v>522</v>
      </c>
      <c r="D449" t="str">
        <f t="shared" si="25"/>
        <v>Runqun Zhao</v>
      </c>
      <c r="E449" t="str">
        <f t="shared" si="26"/>
        <v>rzhao@newcollege.com</v>
      </c>
      <c r="F449" t="str">
        <f t="shared" si="27"/>
        <v>2016</v>
      </c>
      <c r="G449" t="s">
        <v>1227</v>
      </c>
      <c r="H449" t="s">
        <v>1239</v>
      </c>
      <c r="I449">
        <f>'Marks Term 1'!I449</f>
        <v>54</v>
      </c>
      <c r="J449">
        <f>'Marks Term 2'!I449</f>
        <v>41</v>
      </c>
      <c r="K449">
        <f>'Marks Term 3'!I449</f>
        <v>75</v>
      </c>
      <c r="L449">
        <f>'Marks Term 4'!I449</f>
        <v>62</v>
      </c>
      <c r="N449" s="13">
        <f t="shared" si="24"/>
        <v>58</v>
      </c>
      <c r="O449" s="7" t="str">
        <f>Calc!B449</f>
        <v>D</v>
      </c>
      <c r="P449" s="7">
        <f>IFERROR(VLOOKUP(A449,'Absence Report'!$A$4:$B$29,2,0),0)</f>
        <v>0</v>
      </c>
      <c r="Q449" s="17">
        <v>13850</v>
      </c>
    </row>
    <row r="450" spans="1:17" x14ac:dyDescent="0.25">
      <c r="A450" s="4" t="s">
        <v>974</v>
      </c>
      <c r="B450" t="s">
        <v>566</v>
      </c>
      <c r="C450" t="s">
        <v>565</v>
      </c>
      <c r="D450" t="str">
        <f t="shared" si="25"/>
        <v>Shiman zhao</v>
      </c>
      <c r="E450" t="str">
        <f t="shared" si="26"/>
        <v>szhao@newcollege.com</v>
      </c>
      <c r="F450" t="str">
        <f t="shared" si="27"/>
        <v>2017</v>
      </c>
      <c r="G450" t="s">
        <v>1228</v>
      </c>
      <c r="H450" t="s">
        <v>1240</v>
      </c>
      <c r="I450">
        <f>'Marks Term 1'!I450</f>
        <v>50</v>
      </c>
      <c r="J450">
        <f>'Marks Term 2'!I450</f>
        <v>38</v>
      </c>
      <c r="K450">
        <f>'Marks Term 3'!I450</f>
        <v>45</v>
      </c>
      <c r="L450">
        <f>'Marks Term 4'!I450</f>
        <v>51</v>
      </c>
      <c r="N450" s="13">
        <f t="shared" si="24"/>
        <v>46</v>
      </c>
      <c r="O450" s="7" t="str">
        <f>Calc!B450</f>
        <v>E</v>
      </c>
      <c r="P450" s="7">
        <f>IFERROR(VLOOKUP(A450,'Absence Report'!$A$4:$B$29,2,0),0)</f>
        <v>0</v>
      </c>
      <c r="Q450" s="17">
        <v>10357</v>
      </c>
    </row>
    <row r="451" spans="1:17" x14ac:dyDescent="0.25">
      <c r="A451" s="4" t="s">
        <v>1008</v>
      </c>
      <c r="B451" t="s">
        <v>645</v>
      </c>
      <c r="C451" t="s">
        <v>481</v>
      </c>
      <c r="D451" t="str">
        <f t="shared" si="25"/>
        <v>WANYU ZHAO</v>
      </c>
      <c r="E451" t="str">
        <f t="shared" si="26"/>
        <v>wzhao@newcollege.com</v>
      </c>
      <c r="F451" t="str">
        <f t="shared" si="27"/>
        <v>2016</v>
      </c>
      <c r="G451" t="s">
        <v>1229</v>
      </c>
      <c r="H451" t="s">
        <v>1240</v>
      </c>
      <c r="I451">
        <f>'Marks Term 1'!I451</f>
        <v>47</v>
      </c>
      <c r="J451">
        <f>'Marks Term 2'!I451</f>
        <v>20</v>
      </c>
      <c r="K451">
        <f>'Marks Term 3'!I451</f>
        <v>10</v>
      </c>
      <c r="L451">
        <f>'Marks Term 4'!I451</f>
        <v>63</v>
      </c>
      <c r="N451" s="13">
        <f t="shared" si="24"/>
        <v>35</v>
      </c>
      <c r="O451" s="7" t="str">
        <f>Calc!B451</f>
        <v>F</v>
      </c>
      <c r="P451" s="7">
        <f>IFERROR(VLOOKUP(A451,'Absence Report'!$A$4:$B$29,2,0),0)</f>
        <v>0</v>
      </c>
      <c r="Q451" s="17">
        <v>0</v>
      </c>
    </row>
    <row r="452" spans="1:17" x14ac:dyDescent="0.25">
      <c r="A452" s="4" t="s">
        <v>1062</v>
      </c>
      <c r="B452" t="s">
        <v>747</v>
      </c>
      <c r="C452" t="s">
        <v>522</v>
      </c>
      <c r="D452" t="str">
        <f t="shared" si="25"/>
        <v>Ziliang Zhao</v>
      </c>
      <c r="E452" t="str">
        <f t="shared" si="26"/>
        <v>zzhao@newcollege.com</v>
      </c>
      <c r="F452" t="str">
        <f t="shared" si="27"/>
        <v>2016</v>
      </c>
      <c r="G452" t="s">
        <v>1226</v>
      </c>
      <c r="H452" t="s">
        <v>1239</v>
      </c>
      <c r="I452">
        <f>'Marks Term 1'!I452</f>
        <v>41</v>
      </c>
      <c r="J452">
        <f>'Marks Term 2'!I452</f>
        <v>34</v>
      </c>
      <c r="K452">
        <f>'Marks Term 3'!I452</f>
        <v>55</v>
      </c>
      <c r="L452">
        <f>'Marks Term 4'!I452</f>
        <v>7</v>
      </c>
      <c r="N452" s="13">
        <f t="shared" ref="N452:N465" si="28">AVERAGE(I452:L452)</f>
        <v>34.25</v>
      </c>
      <c r="O452" s="7" t="str">
        <f>Calc!B452</f>
        <v>Fail</v>
      </c>
      <c r="P452" s="7">
        <f>IFERROR(VLOOKUP(A452,'Absence Report'!$A$4:$B$29,2,0),0)</f>
        <v>0</v>
      </c>
      <c r="Q452" s="17">
        <v>12892</v>
      </c>
    </row>
    <row r="453" spans="1:17" x14ac:dyDescent="0.25">
      <c r="A453" s="4" t="s">
        <v>1224</v>
      </c>
      <c r="B453" t="s">
        <v>754</v>
      </c>
      <c r="C453" t="s">
        <v>565</v>
      </c>
      <c r="D453" t="str">
        <f t="shared" ref="D453:D465" si="29">_xlfn.CONCAT(B453, " ", C453)</f>
        <v>zuhui zhao</v>
      </c>
      <c r="E453" t="str">
        <f t="shared" ref="E453:E465" si="30">LOWER(_xlfn.CONCAT(LEFT(B453,1), C453,"@newcollege.com"))</f>
        <v>zzhao@newcollege.com</v>
      </c>
      <c r="F453" t="str">
        <f t="shared" ref="F453:F465" si="31">_xlfn.CONCAT(20,RIGHT(A453,2))</f>
        <v>2015</v>
      </c>
      <c r="G453" t="s">
        <v>1229</v>
      </c>
      <c r="H453" t="s">
        <v>1240</v>
      </c>
      <c r="I453">
        <f>'Marks Term 1'!I453</f>
        <v>41</v>
      </c>
      <c r="J453">
        <f>'Marks Term 2'!I453</f>
        <v>37</v>
      </c>
      <c r="K453">
        <f>'Marks Term 3'!I453</f>
        <v>30</v>
      </c>
      <c r="L453">
        <f>'Marks Term 4'!I453</f>
        <v>70</v>
      </c>
      <c r="N453" s="13">
        <f t="shared" si="28"/>
        <v>44.5</v>
      </c>
      <c r="O453" s="7" t="str">
        <f>Calc!B453</f>
        <v>F</v>
      </c>
      <c r="P453" s="7">
        <f>IFERROR(VLOOKUP(A453,'Absence Report'!$A$4:$B$29,2,0),0)</f>
        <v>0</v>
      </c>
      <c r="Q453" s="17">
        <v>8625</v>
      </c>
    </row>
    <row r="454" spans="1:17" x14ac:dyDescent="0.25">
      <c r="A454" s="4" t="s">
        <v>1073</v>
      </c>
      <c r="B454" t="s">
        <v>37</v>
      </c>
      <c r="C454" t="s">
        <v>34</v>
      </c>
      <c r="D454" t="str">
        <f t="shared" si="29"/>
        <v>Angshuman Zheng</v>
      </c>
      <c r="E454" t="str">
        <f t="shared" si="30"/>
        <v>azheng@newcollege.com</v>
      </c>
      <c r="F454" t="str">
        <f t="shared" si="31"/>
        <v>2015</v>
      </c>
      <c r="G454" t="s">
        <v>1226</v>
      </c>
      <c r="H454" t="s">
        <v>1240</v>
      </c>
      <c r="I454">
        <f>'Marks Term 1'!I454</f>
        <v>48</v>
      </c>
      <c r="J454">
        <f>'Marks Term 2'!I454</f>
        <v>58</v>
      </c>
      <c r="K454">
        <f>'Marks Term 3'!I454</f>
        <v>18</v>
      </c>
      <c r="L454">
        <f>'Marks Term 4'!I454</f>
        <v>50</v>
      </c>
      <c r="N454" s="13">
        <f t="shared" si="28"/>
        <v>43.5</v>
      </c>
      <c r="O454" s="7" t="str">
        <f>Calc!B454</f>
        <v>F</v>
      </c>
      <c r="P454" s="7">
        <f>IFERROR(VLOOKUP(A454,'Absence Report'!$A$4:$B$29,2,0),0)</f>
        <v>0</v>
      </c>
      <c r="Q454" s="17">
        <v>4708</v>
      </c>
    </row>
    <row r="455" spans="1:17" x14ac:dyDescent="0.25">
      <c r="A455" s="4" t="s">
        <v>1021</v>
      </c>
      <c r="B455" t="s">
        <v>670</v>
      </c>
      <c r="C455" t="s">
        <v>671</v>
      </c>
      <c r="D455" t="str">
        <f t="shared" si="29"/>
        <v>Xinyuan ZHENG</v>
      </c>
      <c r="E455" t="str">
        <f t="shared" si="30"/>
        <v>xzheng@newcollege.com</v>
      </c>
      <c r="F455" t="str">
        <f t="shared" si="31"/>
        <v>2016</v>
      </c>
      <c r="G455" t="s">
        <v>1226</v>
      </c>
      <c r="H455" t="s">
        <v>1241</v>
      </c>
      <c r="I455">
        <f>'Marks Term 1'!I455</f>
        <v>42</v>
      </c>
      <c r="J455">
        <f>'Marks Term 2'!I455</f>
        <v>65</v>
      </c>
      <c r="K455">
        <f>'Marks Term 3'!I455</f>
        <v>48</v>
      </c>
      <c r="L455">
        <f>'Marks Term 4'!I455</f>
        <v>55</v>
      </c>
      <c r="N455" s="13">
        <f t="shared" si="28"/>
        <v>52.5</v>
      </c>
      <c r="O455" s="7" t="str">
        <f>Calc!B455</f>
        <v>E</v>
      </c>
      <c r="P455" s="7">
        <f>IFERROR(VLOOKUP(A455,'Absence Report'!$A$4:$B$29,2,0),0)</f>
        <v>0</v>
      </c>
      <c r="Q455" s="17">
        <v>6860</v>
      </c>
    </row>
    <row r="456" spans="1:17" x14ac:dyDescent="0.25">
      <c r="A456" s="4" t="s">
        <v>819</v>
      </c>
      <c r="B456" t="s">
        <v>185</v>
      </c>
      <c r="C456" t="s">
        <v>182</v>
      </c>
      <c r="D456" t="str">
        <f t="shared" si="29"/>
        <v>Elisha Zhiltcova</v>
      </c>
      <c r="E456" t="str">
        <f t="shared" si="30"/>
        <v>ezhiltcova@newcollege.com</v>
      </c>
      <c r="F456" t="str">
        <f t="shared" si="31"/>
        <v>2016</v>
      </c>
      <c r="G456" t="s">
        <v>1229</v>
      </c>
      <c r="H456" t="s">
        <v>1239</v>
      </c>
      <c r="I456">
        <f>'Marks Term 1'!I456</f>
        <v>89</v>
      </c>
      <c r="J456">
        <f>'Marks Term 2'!I456</f>
        <v>90</v>
      </c>
      <c r="K456">
        <f>'Marks Term 3'!I456</f>
        <v>71</v>
      </c>
      <c r="L456">
        <f>'Marks Term 4'!I456</f>
        <v>83</v>
      </c>
      <c r="N456" s="13">
        <f t="shared" si="28"/>
        <v>83.25</v>
      </c>
      <c r="O456" s="7" t="str">
        <f>Calc!B456</f>
        <v>B</v>
      </c>
      <c r="P456" s="7">
        <f>IFERROR(VLOOKUP(A456,'Absence Report'!$A$4:$B$29,2,0),0)</f>
        <v>0</v>
      </c>
      <c r="Q456" s="17">
        <v>9025</v>
      </c>
    </row>
    <row r="457" spans="1:17" x14ac:dyDescent="0.25">
      <c r="A457" s="4" t="s">
        <v>1204</v>
      </c>
      <c r="B457" t="s">
        <v>652</v>
      </c>
      <c r="C457" t="s">
        <v>656</v>
      </c>
      <c r="D457" t="str">
        <f t="shared" si="29"/>
        <v>William Zhong</v>
      </c>
      <c r="E457" t="str">
        <f t="shared" si="30"/>
        <v>wzhong@newcollege.com</v>
      </c>
      <c r="F457" t="str">
        <f t="shared" si="31"/>
        <v>2015</v>
      </c>
      <c r="G457" t="s">
        <v>1229</v>
      </c>
      <c r="H457" t="s">
        <v>1239</v>
      </c>
      <c r="I457">
        <f>'Marks Term 1'!I457</f>
        <v>96</v>
      </c>
      <c r="J457">
        <f>'Marks Term 2'!I457</f>
        <v>56</v>
      </c>
      <c r="K457">
        <f>'Marks Term 3'!I457</f>
        <v>67</v>
      </c>
      <c r="L457">
        <f>'Marks Term 4'!I457</f>
        <v>78</v>
      </c>
      <c r="N457" s="13">
        <f t="shared" si="28"/>
        <v>74.25</v>
      </c>
      <c r="O457" s="7" t="str">
        <f>Calc!B457</f>
        <v>C</v>
      </c>
      <c r="P457" s="7">
        <f>IFERROR(VLOOKUP(A457,'Absence Report'!$A$4:$B$29,2,0),0)</f>
        <v>0</v>
      </c>
      <c r="Q457" s="17">
        <v>15528</v>
      </c>
    </row>
    <row r="458" spans="1:17" x14ac:dyDescent="0.25">
      <c r="A458" s="4" t="s">
        <v>1047</v>
      </c>
      <c r="B458" t="s">
        <v>716</v>
      </c>
      <c r="C458" t="s">
        <v>717</v>
      </c>
      <c r="D458" t="str">
        <f t="shared" si="29"/>
        <v>YUTING ZHONG</v>
      </c>
      <c r="E458" t="str">
        <f t="shared" si="30"/>
        <v>yzhong@newcollege.com</v>
      </c>
      <c r="F458" t="str">
        <f t="shared" si="31"/>
        <v>2016</v>
      </c>
      <c r="G458" t="s">
        <v>1227</v>
      </c>
      <c r="H458" t="s">
        <v>1239</v>
      </c>
      <c r="I458">
        <f>'Marks Term 1'!I458</f>
        <v>65</v>
      </c>
      <c r="J458">
        <f>'Marks Term 2'!I458</f>
        <v>100</v>
      </c>
      <c r="K458">
        <f>'Marks Term 3'!I458</f>
        <v>78</v>
      </c>
      <c r="L458">
        <f>'Marks Term 4'!I458</f>
        <v>93</v>
      </c>
      <c r="N458" s="13">
        <f t="shared" si="28"/>
        <v>84</v>
      </c>
      <c r="O458" s="7" t="str">
        <f>Calc!B458</f>
        <v>B</v>
      </c>
      <c r="P458" s="7">
        <f>IFERROR(VLOOKUP(A458,'Absence Report'!$A$4:$B$29,2,0),0)</f>
        <v>0</v>
      </c>
      <c r="Q458" s="17">
        <v>5098</v>
      </c>
    </row>
    <row r="459" spans="1:17" x14ac:dyDescent="0.25">
      <c r="A459" s="4" t="s">
        <v>1104</v>
      </c>
      <c r="B459" t="s">
        <v>164</v>
      </c>
      <c r="C459" t="s">
        <v>161</v>
      </c>
      <c r="D459" t="str">
        <f t="shared" si="29"/>
        <v>Dileepann ZHONGJUN</v>
      </c>
      <c r="E459" t="str">
        <f t="shared" si="30"/>
        <v>dzhongjun@newcollege.com</v>
      </c>
      <c r="F459" t="str">
        <f t="shared" si="31"/>
        <v>2015</v>
      </c>
      <c r="G459" t="s">
        <v>1228</v>
      </c>
      <c r="H459" t="s">
        <v>1239</v>
      </c>
      <c r="I459">
        <f>'Marks Term 1'!I459</f>
        <v>67</v>
      </c>
      <c r="J459">
        <f>'Marks Term 2'!I459</f>
        <v>38</v>
      </c>
      <c r="K459">
        <f>'Marks Term 3'!I459</f>
        <v>58</v>
      </c>
      <c r="L459">
        <f>'Marks Term 4'!I459</f>
        <v>56</v>
      </c>
      <c r="N459" s="13">
        <f t="shared" si="28"/>
        <v>54.75</v>
      </c>
      <c r="O459" s="7" t="str">
        <f>Calc!B459</f>
        <v>E</v>
      </c>
      <c r="P459" s="7">
        <f>IFERROR(VLOOKUP(A459,'Absence Report'!$A$4:$B$29,2,0),0)</f>
        <v>0</v>
      </c>
      <c r="Q459" s="17">
        <v>15287</v>
      </c>
    </row>
    <row r="460" spans="1:17" x14ac:dyDescent="0.25">
      <c r="A460" s="4" t="s">
        <v>1029</v>
      </c>
      <c r="B460" t="s">
        <v>684</v>
      </c>
      <c r="C460" t="s">
        <v>685</v>
      </c>
      <c r="D460" t="str">
        <f t="shared" si="29"/>
        <v>Yifei ZHOU</v>
      </c>
      <c r="E460" t="str">
        <f t="shared" si="30"/>
        <v>yzhou@newcollege.com</v>
      </c>
      <c r="F460" t="str">
        <f t="shared" si="31"/>
        <v>2017</v>
      </c>
      <c r="G460" t="s">
        <v>1229</v>
      </c>
      <c r="H460" t="s">
        <v>1239</v>
      </c>
      <c r="I460">
        <f>'Marks Term 1'!I460</f>
        <v>62</v>
      </c>
      <c r="J460">
        <f>'Marks Term 2'!I460</f>
        <v>57</v>
      </c>
      <c r="K460">
        <f>'Marks Term 3'!I460</f>
        <v>68</v>
      </c>
      <c r="L460">
        <f>'Marks Term 4'!I460</f>
        <v>69</v>
      </c>
      <c r="N460" s="13">
        <f t="shared" si="28"/>
        <v>64</v>
      </c>
      <c r="O460" s="7" t="str">
        <f>Calc!B460</f>
        <v>D</v>
      </c>
      <c r="P460" s="7">
        <f>IFERROR(VLOOKUP(A460,'Absence Report'!$A$4:$B$29,2,0),0)</f>
        <v>0</v>
      </c>
      <c r="Q460" s="17">
        <v>415</v>
      </c>
    </row>
    <row r="461" spans="1:17" x14ac:dyDescent="0.25">
      <c r="A461" s="4" t="s">
        <v>1217</v>
      </c>
      <c r="B461" t="s">
        <v>720</v>
      </c>
      <c r="C461" t="s">
        <v>721</v>
      </c>
      <c r="D461" t="str">
        <f t="shared" si="29"/>
        <v>Yuxuan Zhou</v>
      </c>
      <c r="E461" t="str">
        <f t="shared" si="30"/>
        <v>yzhou@newcollege.com</v>
      </c>
      <c r="F461" t="str">
        <f t="shared" si="31"/>
        <v>2015</v>
      </c>
      <c r="G461" t="s">
        <v>1229</v>
      </c>
      <c r="H461" t="s">
        <v>1239</v>
      </c>
      <c r="I461">
        <f>'Marks Term 1'!I461</f>
        <v>57</v>
      </c>
      <c r="J461">
        <f>'Marks Term 2'!I461</f>
        <v>62</v>
      </c>
      <c r="K461">
        <f>'Marks Term 3'!I461</f>
        <v>73</v>
      </c>
      <c r="L461">
        <f>'Marks Term 4'!I461</f>
        <v>84</v>
      </c>
      <c r="N461" s="13">
        <f t="shared" si="28"/>
        <v>69</v>
      </c>
      <c r="O461" s="7" t="str">
        <f>Calc!B461</f>
        <v>C</v>
      </c>
      <c r="P461" s="7">
        <f>IFERROR(VLOOKUP(A461,'Absence Report'!$A$4:$B$29,2,0),0)</f>
        <v>0</v>
      </c>
      <c r="Q461" s="17">
        <v>1491</v>
      </c>
    </row>
    <row r="462" spans="1:17" x14ac:dyDescent="0.25">
      <c r="A462" s="4" t="s">
        <v>876</v>
      </c>
      <c r="B462" t="s">
        <v>340</v>
      </c>
      <c r="C462" t="s">
        <v>337</v>
      </c>
      <c r="D462" t="str">
        <f t="shared" si="29"/>
        <v>Katrina zhu</v>
      </c>
      <c r="E462" t="str">
        <f t="shared" si="30"/>
        <v>kzhu@newcollege.com</v>
      </c>
      <c r="F462" t="str">
        <f t="shared" si="31"/>
        <v>2017</v>
      </c>
      <c r="G462" t="s">
        <v>1227</v>
      </c>
      <c r="H462" t="s">
        <v>1239</v>
      </c>
      <c r="I462">
        <f>'Marks Term 1'!I462</f>
        <v>67</v>
      </c>
      <c r="J462">
        <f>'Marks Term 2'!I462</f>
        <v>78</v>
      </c>
      <c r="K462">
        <f>'Marks Term 3'!I462</f>
        <v>90</v>
      </c>
      <c r="L462">
        <f>'Marks Term 4'!I462</f>
        <v>67</v>
      </c>
      <c r="N462" s="13">
        <f t="shared" si="28"/>
        <v>75.5</v>
      </c>
      <c r="O462" s="7" t="str">
        <f>Calc!B462</f>
        <v>B</v>
      </c>
      <c r="P462" s="7">
        <f>IFERROR(VLOOKUP(A462,'Absence Report'!$A$4:$B$29,2,0),0)</f>
        <v>0</v>
      </c>
      <c r="Q462" s="17">
        <v>5655</v>
      </c>
    </row>
    <row r="463" spans="1:17" x14ac:dyDescent="0.25">
      <c r="A463" s="4" t="s">
        <v>968</v>
      </c>
      <c r="B463" t="s">
        <v>81</v>
      </c>
      <c r="C463" t="s">
        <v>545</v>
      </c>
      <c r="D463" t="str">
        <f t="shared" si="29"/>
        <v>Scott Zhu</v>
      </c>
      <c r="E463" t="str">
        <f t="shared" si="30"/>
        <v>szhu@newcollege.com</v>
      </c>
      <c r="F463" t="str">
        <f t="shared" si="31"/>
        <v>2017</v>
      </c>
      <c r="G463" t="s">
        <v>1227</v>
      </c>
      <c r="H463" t="s">
        <v>1241</v>
      </c>
      <c r="I463">
        <f>'Marks Term 1'!I463</f>
        <v>66</v>
      </c>
      <c r="J463">
        <f>'Marks Term 2'!I463</f>
        <v>48</v>
      </c>
      <c r="K463">
        <f>'Marks Term 3'!I463</f>
        <v>85</v>
      </c>
      <c r="L463">
        <f>'Marks Term 4'!I463</f>
        <v>39</v>
      </c>
      <c r="N463" s="13">
        <f t="shared" si="28"/>
        <v>59.5</v>
      </c>
      <c r="O463" s="7" t="str">
        <f>Calc!B463</f>
        <v>D</v>
      </c>
      <c r="P463" s="7">
        <f>IFERROR(VLOOKUP(A463,'Absence Report'!$A$4:$B$29,2,0),0)</f>
        <v>0</v>
      </c>
      <c r="Q463" s="17">
        <v>2486</v>
      </c>
    </row>
    <row r="464" spans="1:17" x14ac:dyDescent="0.25">
      <c r="A464" s="4" t="s">
        <v>1080</v>
      </c>
      <c r="B464" t="s">
        <v>62</v>
      </c>
      <c r="C464" t="s">
        <v>59</v>
      </c>
      <c r="D464" t="str">
        <f t="shared" si="29"/>
        <v>Asma Zian</v>
      </c>
      <c r="E464" t="str">
        <f t="shared" si="30"/>
        <v>azian@newcollege.com</v>
      </c>
      <c r="F464" t="str">
        <f t="shared" si="31"/>
        <v>2015</v>
      </c>
      <c r="G464" t="s">
        <v>1228</v>
      </c>
      <c r="H464" t="s">
        <v>1241</v>
      </c>
      <c r="I464">
        <f>'Marks Term 1'!I464</f>
        <v>82</v>
      </c>
      <c r="J464">
        <f>'Marks Term 2'!I464</f>
        <v>67</v>
      </c>
      <c r="K464">
        <f>'Marks Term 3'!I464</f>
        <v>81</v>
      </c>
      <c r="L464">
        <f>'Marks Term 4'!I464</f>
        <v>53</v>
      </c>
      <c r="N464" s="13">
        <f t="shared" si="28"/>
        <v>70.75</v>
      </c>
      <c r="O464" s="7" t="str">
        <f>Calc!B464</f>
        <v>C</v>
      </c>
      <c r="P464" s="7">
        <f>IFERROR(VLOOKUP(A464,'Absence Report'!$A$4:$B$29,2,0),0)</f>
        <v>0</v>
      </c>
      <c r="Q464" s="17">
        <v>11588</v>
      </c>
    </row>
    <row r="465" spans="1:17" x14ac:dyDescent="0.25">
      <c r="A465" s="4" t="s">
        <v>1005</v>
      </c>
      <c r="B465" t="s">
        <v>640</v>
      </c>
      <c r="C465" t="s">
        <v>641</v>
      </c>
      <c r="D465" t="str">
        <f t="shared" si="29"/>
        <v>Wanghaohai Zou</v>
      </c>
      <c r="E465" t="str">
        <f t="shared" si="30"/>
        <v>wzou@newcollege.com</v>
      </c>
      <c r="F465" t="str">
        <f t="shared" si="31"/>
        <v>2016</v>
      </c>
      <c r="G465" t="s">
        <v>1227</v>
      </c>
      <c r="H465" t="s">
        <v>1241</v>
      </c>
      <c r="I465">
        <f>'Marks Term 1'!I465</f>
        <v>66</v>
      </c>
      <c r="J465">
        <f>'Marks Term 2'!I465</f>
        <v>66</v>
      </c>
      <c r="K465">
        <f>'Marks Term 3'!I465</f>
        <v>68</v>
      </c>
      <c r="L465">
        <f>'Marks Term 4'!I465</f>
        <v>75</v>
      </c>
      <c r="N465" s="13">
        <f t="shared" si="28"/>
        <v>68.75</v>
      </c>
      <c r="O465" s="7" t="str">
        <f>Calc!B465</f>
        <v>C</v>
      </c>
      <c r="P465" s="7">
        <f>IFERROR(VLOOKUP(A465,'Absence Report'!$A$4:$B$29,2,0),0)</f>
        <v>0</v>
      </c>
      <c r="Q465" s="17">
        <v>0</v>
      </c>
    </row>
    <row r="466" spans="1:17" x14ac:dyDescent="0.25">
      <c r="A466" s="4" t="s">
        <v>1298</v>
      </c>
      <c r="F466">
        <f>SUBTOTAL(103,Report[Year Enrolled])</f>
        <v>462</v>
      </c>
      <c r="Q466" s="17">
        <f>SUBTOTAL(109,Report[Fees Owing])</f>
        <v>3451742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79162511-A8F3-4DE1-8739-BD49522BA93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'Student Report'!I4:L4</xm:f>
              <xm:sqref>M4</xm:sqref>
            </x14:sparkline>
            <x14:sparkline>
              <xm:f>'Student Report'!I5:L5</xm:f>
              <xm:sqref>M5</xm:sqref>
            </x14:sparkline>
            <x14:sparkline>
              <xm:f>'Student Report'!I6:L6</xm:f>
              <xm:sqref>M6</xm:sqref>
            </x14:sparkline>
            <x14:sparkline>
              <xm:f>'Student Report'!I7:L7</xm:f>
              <xm:sqref>M7</xm:sqref>
            </x14:sparkline>
            <x14:sparkline>
              <xm:f>'Student Report'!I8:L8</xm:f>
              <xm:sqref>M8</xm:sqref>
            </x14:sparkline>
            <x14:sparkline>
              <xm:f>'Student Report'!I9:L9</xm:f>
              <xm:sqref>M9</xm:sqref>
            </x14:sparkline>
            <x14:sparkline>
              <xm:f>'Student Report'!I10:L10</xm:f>
              <xm:sqref>M10</xm:sqref>
            </x14:sparkline>
            <x14:sparkline>
              <xm:f>'Student Report'!I11:L11</xm:f>
              <xm:sqref>M11</xm:sqref>
            </x14:sparkline>
            <x14:sparkline>
              <xm:f>'Student Report'!I12:L12</xm:f>
              <xm:sqref>M12</xm:sqref>
            </x14:sparkline>
            <x14:sparkline>
              <xm:f>'Student Report'!I13:L13</xm:f>
              <xm:sqref>M13</xm:sqref>
            </x14:sparkline>
            <x14:sparkline>
              <xm:f>'Student Report'!I14:L14</xm:f>
              <xm:sqref>M14</xm:sqref>
            </x14:sparkline>
            <x14:sparkline>
              <xm:f>'Student Report'!I15:L15</xm:f>
              <xm:sqref>M15</xm:sqref>
            </x14:sparkline>
            <x14:sparkline>
              <xm:f>'Student Report'!I16:L16</xm:f>
              <xm:sqref>M16</xm:sqref>
            </x14:sparkline>
            <x14:sparkline>
              <xm:f>'Student Report'!I17:L17</xm:f>
              <xm:sqref>M17</xm:sqref>
            </x14:sparkline>
            <x14:sparkline>
              <xm:f>'Student Report'!I18:L18</xm:f>
              <xm:sqref>M18</xm:sqref>
            </x14:sparkline>
            <x14:sparkline>
              <xm:f>'Student Report'!I19:L19</xm:f>
              <xm:sqref>M19</xm:sqref>
            </x14:sparkline>
            <x14:sparkline>
              <xm:f>'Student Report'!I20:L20</xm:f>
              <xm:sqref>M20</xm:sqref>
            </x14:sparkline>
            <x14:sparkline>
              <xm:f>'Student Report'!I21:L21</xm:f>
              <xm:sqref>M21</xm:sqref>
            </x14:sparkline>
            <x14:sparkline>
              <xm:f>'Student Report'!I22:L22</xm:f>
              <xm:sqref>M22</xm:sqref>
            </x14:sparkline>
            <x14:sparkline>
              <xm:f>'Student Report'!I23:L23</xm:f>
              <xm:sqref>M23</xm:sqref>
            </x14:sparkline>
            <x14:sparkline>
              <xm:f>'Student Report'!I24:L24</xm:f>
              <xm:sqref>M24</xm:sqref>
            </x14:sparkline>
            <x14:sparkline>
              <xm:f>'Student Report'!I25:L25</xm:f>
              <xm:sqref>M25</xm:sqref>
            </x14:sparkline>
            <x14:sparkline>
              <xm:f>'Student Report'!I26:L26</xm:f>
              <xm:sqref>M26</xm:sqref>
            </x14:sparkline>
            <x14:sparkline>
              <xm:f>'Student Report'!I27:L27</xm:f>
              <xm:sqref>M27</xm:sqref>
            </x14:sparkline>
            <x14:sparkline>
              <xm:f>'Student Report'!I28:L28</xm:f>
              <xm:sqref>M28</xm:sqref>
            </x14:sparkline>
            <x14:sparkline>
              <xm:f>'Student Report'!I29:L29</xm:f>
              <xm:sqref>M29</xm:sqref>
            </x14:sparkline>
            <x14:sparkline>
              <xm:f>'Student Report'!I30:L30</xm:f>
              <xm:sqref>M30</xm:sqref>
            </x14:sparkline>
            <x14:sparkline>
              <xm:f>'Student Report'!I31:L31</xm:f>
              <xm:sqref>M31</xm:sqref>
            </x14:sparkline>
            <x14:sparkline>
              <xm:f>'Student Report'!I32:L32</xm:f>
              <xm:sqref>M32</xm:sqref>
            </x14:sparkline>
            <x14:sparkline>
              <xm:f>'Student Report'!I33:L33</xm:f>
              <xm:sqref>M33</xm:sqref>
            </x14:sparkline>
            <x14:sparkline>
              <xm:f>'Student Report'!I34:L34</xm:f>
              <xm:sqref>M34</xm:sqref>
            </x14:sparkline>
            <x14:sparkline>
              <xm:f>'Student Report'!I35:L35</xm:f>
              <xm:sqref>M35</xm:sqref>
            </x14:sparkline>
            <x14:sparkline>
              <xm:f>'Student Report'!I36:L36</xm:f>
              <xm:sqref>M36</xm:sqref>
            </x14:sparkline>
            <x14:sparkline>
              <xm:f>'Student Report'!I37:L37</xm:f>
              <xm:sqref>M37</xm:sqref>
            </x14:sparkline>
            <x14:sparkline>
              <xm:f>'Student Report'!I38:L38</xm:f>
              <xm:sqref>M38</xm:sqref>
            </x14:sparkline>
            <x14:sparkline>
              <xm:f>'Student Report'!I39:L39</xm:f>
              <xm:sqref>M39</xm:sqref>
            </x14:sparkline>
            <x14:sparkline>
              <xm:f>'Student Report'!I40:L40</xm:f>
              <xm:sqref>M40</xm:sqref>
            </x14:sparkline>
            <x14:sparkline>
              <xm:f>'Student Report'!I41:L41</xm:f>
              <xm:sqref>M41</xm:sqref>
            </x14:sparkline>
            <x14:sparkline>
              <xm:f>'Student Report'!I42:L42</xm:f>
              <xm:sqref>M42</xm:sqref>
            </x14:sparkline>
            <x14:sparkline>
              <xm:f>'Student Report'!I43:L43</xm:f>
              <xm:sqref>M43</xm:sqref>
            </x14:sparkline>
            <x14:sparkline>
              <xm:f>'Student Report'!I44:L44</xm:f>
              <xm:sqref>M44</xm:sqref>
            </x14:sparkline>
            <x14:sparkline>
              <xm:f>'Student Report'!I45:L45</xm:f>
              <xm:sqref>M45</xm:sqref>
            </x14:sparkline>
            <x14:sparkline>
              <xm:f>'Student Report'!I46:L46</xm:f>
              <xm:sqref>M46</xm:sqref>
            </x14:sparkline>
            <x14:sparkline>
              <xm:f>'Student Report'!I47:L47</xm:f>
              <xm:sqref>M47</xm:sqref>
            </x14:sparkline>
            <x14:sparkline>
              <xm:f>'Student Report'!I48:L48</xm:f>
              <xm:sqref>M48</xm:sqref>
            </x14:sparkline>
            <x14:sparkline>
              <xm:f>'Student Report'!I49:L49</xm:f>
              <xm:sqref>M49</xm:sqref>
            </x14:sparkline>
            <x14:sparkline>
              <xm:f>'Student Report'!I50:L50</xm:f>
              <xm:sqref>M50</xm:sqref>
            </x14:sparkline>
            <x14:sparkline>
              <xm:f>'Student Report'!I51:L51</xm:f>
              <xm:sqref>M51</xm:sqref>
            </x14:sparkline>
            <x14:sparkline>
              <xm:f>'Student Report'!I52:L52</xm:f>
              <xm:sqref>M52</xm:sqref>
            </x14:sparkline>
            <x14:sparkline>
              <xm:f>'Student Report'!I53:L53</xm:f>
              <xm:sqref>M53</xm:sqref>
            </x14:sparkline>
            <x14:sparkline>
              <xm:f>'Student Report'!I54:L54</xm:f>
              <xm:sqref>M54</xm:sqref>
            </x14:sparkline>
            <x14:sparkline>
              <xm:f>'Student Report'!I55:L55</xm:f>
              <xm:sqref>M55</xm:sqref>
            </x14:sparkline>
            <x14:sparkline>
              <xm:f>'Student Report'!I56:L56</xm:f>
              <xm:sqref>M56</xm:sqref>
            </x14:sparkline>
            <x14:sparkline>
              <xm:f>'Student Report'!I57:L57</xm:f>
              <xm:sqref>M57</xm:sqref>
            </x14:sparkline>
            <x14:sparkline>
              <xm:f>'Student Report'!I58:L58</xm:f>
              <xm:sqref>M58</xm:sqref>
            </x14:sparkline>
            <x14:sparkline>
              <xm:f>'Student Report'!I59:L59</xm:f>
              <xm:sqref>M59</xm:sqref>
            </x14:sparkline>
            <x14:sparkline>
              <xm:f>'Student Report'!I60:L60</xm:f>
              <xm:sqref>M60</xm:sqref>
            </x14:sparkline>
            <x14:sparkline>
              <xm:f>'Student Report'!I61:L61</xm:f>
              <xm:sqref>M61</xm:sqref>
            </x14:sparkline>
            <x14:sparkline>
              <xm:f>'Student Report'!I62:L62</xm:f>
              <xm:sqref>M62</xm:sqref>
            </x14:sparkline>
            <x14:sparkline>
              <xm:f>'Student Report'!I63:L63</xm:f>
              <xm:sqref>M63</xm:sqref>
            </x14:sparkline>
            <x14:sparkline>
              <xm:f>'Student Report'!I64:L64</xm:f>
              <xm:sqref>M64</xm:sqref>
            </x14:sparkline>
            <x14:sparkline>
              <xm:f>'Student Report'!I65:L65</xm:f>
              <xm:sqref>M65</xm:sqref>
            </x14:sparkline>
            <x14:sparkline>
              <xm:f>'Student Report'!I66:L66</xm:f>
              <xm:sqref>M66</xm:sqref>
            </x14:sparkline>
            <x14:sparkline>
              <xm:f>'Student Report'!I67:L67</xm:f>
              <xm:sqref>M67</xm:sqref>
            </x14:sparkline>
            <x14:sparkline>
              <xm:f>'Student Report'!I68:L68</xm:f>
              <xm:sqref>M68</xm:sqref>
            </x14:sparkline>
            <x14:sparkline>
              <xm:f>'Student Report'!I69:L69</xm:f>
              <xm:sqref>M69</xm:sqref>
            </x14:sparkline>
            <x14:sparkline>
              <xm:f>'Student Report'!I70:L70</xm:f>
              <xm:sqref>M70</xm:sqref>
            </x14:sparkline>
            <x14:sparkline>
              <xm:f>'Student Report'!I71:L71</xm:f>
              <xm:sqref>M71</xm:sqref>
            </x14:sparkline>
            <x14:sparkline>
              <xm:f>'Student Report'!I72:L72</xm:f>
              <xm:sqref>M72</xm:sqref>
            </x14:sparkline>
            <x14:sparkline>
              <xm:f>'Student Report'!I73:L73</xm:f>
              <xm:sqref>M73</xm:sqref>
            </x14:sparkline>
            <x14:sparkline>
              <xm:f>'Student Report'!I74:L74</xm:f>
              <xm:sqref>M74</xm:sqref>
            </x14:sparkline>
            <x14:sparkline>
              <xm:f>'Student Report'!I75:L75</xm:f>
              <xm:sqref>M75</xm:sqref>
            </x14:sparkline>
            <x14:sparkline>
              <xm:f>'Student Report'!I76:L76</xm:f>
              <xm:sqref>M76</xm:sqref>
            </x14:sparkline>
            <x14:sparkline>
              <xm:f>'Student Report'!I77:L77</xm:f>
              <xm:sqref>M77</xm:sqref>
            </x14:sparkline>
            <x14:sparkline>
              <xm:f>'Student Report'!I78:L78</xm:f>
              <xm:sqref>M78</xm:sqref>
            </x14:sparkline>
            <x14:sparkline>
              <xm:f>'Student Report'!I79:L79</xm:f>
              <xm:sqref>M79</xm:sqref>
            </x14:sparkline>
            <x14:sparkline>
              <xm:f>'Student Report'!I80:L80</xm:f>
              <xm:sqref>M80</xm:sqref>
            </x14:sparkline>
            <x14:sparkline>
              <xm:f>'Student Report'!I81:L81</xm:f>
              <xm:sqref>M81</xm:sqref>
            </x14:sparkline>
            <x14:sparkline>
              <xm:f>'Student Report'!I82:L82</xm:f>
              <xm:sqref>M82</xm:sqref>
            </x14:sparkline>
            <x14:sparkline>
              <xm:f>'Student Report'!I83:L83</xm:f>
              <xm:sqref>M83</xm:sqref>
            </x14:sparkline>
            <x14:sparkline>
              <xm:f>'Student Report'!I84:L84</xm:f>
              <xm:sqref>M84</xm:sqref>
            </x14:sparkline>
            <x14:sparkline>
              <xm:f>'Student Report'!I85:L85</xm:f>
              <xm:sqref>M85</xm:sqref>
            </x14:sparkline>
            <x14:sparkline>
              <xm:f>'Student Report'!I86:L86</xm:f>
              <xm:sqref>M86</xm:sqref>
            </x14:sparkline>
            <x14:sparkline>
              <xm:f>'Student Report'!I87:L87</xm:f>
              <xm:sqref>M87</xm:sqref>
            </x14:sparkline>
            <x14:sparkline>
              <xm:f>'Student Report'!I88:L88</xm:f>
              <xm:sqref>M88</xm:sqref>
            </x14:sparkline>
            <x14:sparkline>
              <xm:f>'Student Report'!I89:L89</xm:f>
              <xm:sqref>M89</xm:sqref>
            </x14:sparkline>
            <x14:sparkline>
              <xm:f>'Student Report'!I90:L90</xm:f>
              <xm:sqref>M90</xm:sqref>
            </x14:sparkline>
            <x14:sparkline>
              <xm:f>'Student Report'!I91:L91</xm:f>
              <xm:sqref>M91</xm:sqref>
            </x14:sparkline>
            <x14:sparkline>
              <xm:f>'Student Report'!I92:L92</xm:f>
              <xm:sqref>M92</xm:sqref>
            </x14:sparkline>
            <x14:sparkline>
              <xm:f>'Student Report'!I93:L93</xm:f>
              <xm:sqref>M93</xm:sqref>
            </x14:sparkline>
            <x14:sparkline>
              <xm:f>'Student Report'!I94:L94</xm:f>
              <xm:sqref>M94</xm:sqref>
            </x14:sparkline>
            <x14:sparkline>
              <xm:f>'Student Report'!I95:L95</xm:f>
              <xm:sqref>M95</xm:sqref>
            </x14:sparkline>
            <x14:sparkline>
              <xm:f>'Student Report'!I96:L96</xm:f>
              <xm:sqref>M96</xm:sqref>
            </x14:sparkline>
            <x14:sparkline>
              <xm:f>'Student Report'!I97:L97</xm:f>
              <xm:sqref>M97</xm:sqref>
            </x14:sparkline>
            <x14:sparkline>
              <xm:f>'Student Report'!I98:L98</xm:f>
              <xm:sqref>M98</xm:sqref>
            </x14:sparkline>
            <x14:sparkline>
              <xm:f>'Student Report'!I99:L99</xm:f>
              <xm:sqref>M99</xm:sqref>
            </x14:sparkline>
            <x14:sparkline>
              <xm:f>'Student Report'!I100:L100</xm:f>
              <xm:sqref>M100</xm:sqref>
            </x14:sparkline>
            <x14:sparkline>
              <xm:f>'Student Report'!I101:L101</xm:f>
              <xm:sqref>M101</xm:sqref>
            </x14:sparkline>
            <x14:sparkline>
              <xm:f>'Student Report'!I102:L102</xm:f>
              <xm:sqref>M102</xm:sqref>
            </x14:sparkline>
            <x14:sparkline>
              <xm:f>'Student Report'!I103:L103</xm:f>
              <xm:sqref>M103</xm:sqref>
            </x14:sparkline>
            <x14:sparkline>
              <xm:f>'Student Report'!I104:L104</xm:f>
              <xm:sqref>M104</xm:sqref>
            </x14:sparkline>
            <x14:sparkline>
              <xm:f>'Student Report'!I105:L105</xm:f>
              <xm:sqref>M105</xm:sqref>
            </x14:sparkline>
            <x14:sparkline>
              <xm:f>'Student Report'!I106:L106</xm:f>
              <xm:sqref>M106</xm:sqref>
            </x14:sparkline>
            <x14:sparkline>
              <xm:f>'Student Report'!I107:L107</xm:f>
              <xm:sqref>M107</xm:sqref>
            </x14:sparkline>
            <x14:sparkline>
              <xm:f>'Student Report'!I108:L108</xm:f>
              <xm:sqref>M108</xm:sqref>
            </x14:sparkline>
            <x14:sparkline>
              <xm:f>'Student Report'!I109:L109</xm:f>
              <xm:sqref>M109</xm:sqref>
            </x14:sparkline>
            <x14:sparkline>
              <xm:f>'Student Report'!I110:L110</xm:f>
              <xm:sqref>M110</xm:sqref>
            </x14:sparkline>
            <x14:sparkline>
              <xm:f>'Student Report'!I111:L111</xm:f>
              <xm:sqref>M111</xm:sqref>
            </x14:sparkline>
            <x14:sparkline>
              <xm:f>'Student Report'!I112:L112</xm:f>
              <xm:sqref>M112</xm:sqref>
            </x14:sparkline>
            <x14:sparkline>
              <xm:f>'Student Report'!I113:L113</xm:f>
              <xm:sqref>M113</xm:sqref>
            </x14:sparkline>
            <x14:sparkline>
              <xm:f>'Student Report'!I114:L114</xm:f>
              <xm:sqref>M114</xm:sqref>
            </x14:sparkline>
            <x14:sparkline>
              <xm:f>'Student Report'!I115:L115</xm:f>
              <xm:sqref>M115</xm:sqref>
            </x14:sparkline>
            <x14:sparkline>
              <xm:f>'Student Report'!I116:L116</xm:f>
              <xm:sqref>M116</xm:sqref>
            </x14:sparkline>
            <x14:sparkline>
              <xm:f>'Student Report'!I117:L117</xm:f>
              <xm:sqref>M117</xm:sqref>
            </x14:sparkline>
            <x14:sparkline>
              <xm:f>'Student Report'!I118:L118</xm:f>
              <xm:sqref>M118</xm:sqref>
            </x14:sparkline>
            <x14:sparkline>
              <xm:f>'Student Report'!I119:L119</xm:f>
              <xm:sqref>M119</xm:sqref>
            </x14:sparkline>
            <x14:sparkline>
              <xm:f>'Student Report'!I120:L120</xm:f>
              <xm:sqref>M120</xm:sqref>
            </x14:sparkline>
            <x14:sparkline>
              <xm:f>'Student Report'!I121:L121</xm:f>
              <xm:sqref>M121</xm:sqref>
            </x14:sparkline>
            <x14:sparkline>
              <xm:f>'Student Report'!I122:L122</xm:f>
              <xm:sqref>M122</xm:sqref>
            </x14:sparkline>
            <x14:sparkline>
              <xm:f>'Student Report'!I123:L123</xm:f>
              <xm:sqref>M123</xm:sqref>
            </x14:sparkline>
            <x14:sparkline>
              <xm:f>'Student Report'!I124:L124</xm:f>
              <xm:sqref>M124</xm:sqref>
            </x14:sparkline>
            <x14:sparkline>
              <xm:f>'Student Report'!I125:L125</xm:f>
              <xm:sqref>M125</xm:sqref>
            </x14:sparkline>
            <x14:sparkline>
              <xm:f>'Student Report'!I126:L126</xm:f>
              <xm:sqref>M126</xm:sqref>
            </x14:sparkline>
            <x14:sparkline>
              <xm:f>'Student Report'!I127:L127</xm:f>
              <xm:sqref>M127</xm:sqref>
            </x14:sparkline>
            <x14:sparkline>
              <xm:f>'Student Report'!I128:L128</xm:f>
              <xm:sqref>M128</xm:sqref>
            </x14:sparkline>
            <x14:sparkline>
              <xm:f>'Student Report'!I129:L129</xm:f>
              <xm:sqref>M129</xm:sqref>
            </x14:sparkline>
            <x14:sparkline>
              <xm:f>'Student Report'!I130:L130</xm:f>
              <xm:sqref>M130</xm:sqref>
            </x14:sparkline>
            <x14:sparkline>
              <xm:f>'Student Report'!I131:L131</xm:f>
              <xm:sqref>M131</xm:sqref>
            </x14:sparkline>
            <x14:sparkline>
              <xm:f>'Student Report'!I132:L132</xm:f>
              <xm:sqref>M132</xm:sqref>
            </x14:sparkline>
            <x14:sparkline>
              <xm:f>'Student Report'!I133:L133</xm:f>
              <xm:sqref>M133</xm:sqref>
            </x14:sparkline>
            <x14:sparkline>
              <xm:f>'Student Report'!I134:L134</xm:f>
              <xm:sqref>M134</xm:sqref>
            </x14:sparkline>
            <x14:sparkline>
              <xm:f>'Student Report'!I135:L135</xm:f>
              <xm:sqref>M135</xm:sqref>
            </x14:sparkline>
            <x14:sparkline>
              <xm:f>'Student Report'!I136:L136</xm:f>
              <xm:sqref>M136</xm:sqref>
            </x14:sparkline>
            <x14:sparkline>
              <xm:f>'Student Report'!I137:L137</xm:f>
              <xm:sqref>M137</xm:sqref>
            </x14:sparkline>
            <x14:sparkline>
              <xm:f>'Student Report'!I138:L138</xm:f>
              <xm:sqref>M138</xm:sqref>
            </x14:sparkline>
            <x14:sparkline>
              <xm:f>'Student Report'!I139:L139</xm:f>
              <xm:sqref>M139</xm:sqref>
            </x14:sparkline>
            <x14:sparkline>
              <xm:f>'Student Report'!I140:L140</xm:f>
              <xm:sqref>M140</xm:sqref>
            </x14:sparkline>
            <x14:sparkline>
              <xm:f>'Student Report'!I141:L141</xm:f>
              <xm:sqref>M141</xm:sqref>
            </x14:sparkline>
            <x14:sparkline>
              <xm:f>'Student Report'!I142:L142</xm:f>
              <xm:sqref>M142</xm:sqref>
            </x14:sparkline>
            <x14:sparkline>
              <xm:f>'Student Report'!I143:L143</xm:f>
              <xm:sqref>M143</xm:sqref>
            </x14:sparkline>
            <x14:sparkline>
              <xm:f>'Student Report'!I144:L144</xm:f>
              <xm:sqref>M144</xm:sqref>
            </x14:sparkline>
            <x14:sparkline>
              <xm:f>'Student Report'!I145:L145</xm:f>
              <xm:sqref>M145</xm:sqref>
            </x14:sparkline>
            <x14:sparkline>
              <xm:f>'Student Report'!I146:L146</xm:f>
              <xm:sqref>M146</xm:sqref>
            </x14:sparkline>
            <x14:sparkline>
              <xm:f>'Student Report'!I147:L147</xm:f>
              <xm:sqref>M147</xm:sqref>
            </x14:sparkline>
            <x14:sparkline>
              <xm:f>'Student Report'!I148:L148</xm:f>
              <xm:sqref>M148</xm:sqref>
            </x14:sparkline>
            <x14:sparkline>
              <xm:f>'Student Report'!I149:L149</xm:f>
              <xm:sqref>M149</xm:sqref>
            </x14:sparkline>
            <x14:sparkline>
              <xm:f>'Student Report'!I150:L150</xm:f>
              <xm:sqref>M150</xm:sqref>
            </x14:sparkline>
            <x14:sparkline>
              <xm:f>'Student Report'!I151:L151</xm:f>
              <xm:sqref>M151</xm:sqref>
            </x14:sparkline>
            <x14:sparkline>
              <xm:f>'Student Report'!I152:L152</xm:f>
              <xm:sqref>M152</xm:sqref>
            </x14:sparkline>
            <x14:sparkline>
              <xm:f>'Student Report'!I153:L153</xm:f>
              <xm:sqref>M153</xm:sqref>
            </x14:sparkline>
            <x14:sparkline>
              <xm:f>'Student Report'!I154:L154</xm:f>
              <xm:sqref>M154</xm:sqref>
            </x14:sparkline>
            <x14:sparkline>
              <xm:f>'Student Report'!I155:L155</xm:f>
              <xm:sqref>M155</xm:sqref>
            </x14:sparkline>
            <x14:sparkline>
              <xm:f>'Student Report'!I156:L156</xm:f>
              <xm:sqref>M156</xm:sqref>
            </x14:sparkline>
            <x14:sparkline>
              <xm:f>'Student Report'!I157:L157</xm:f>
              <xm:sqref>M157</xm:sqref>
            </x14:sparkline>
            <x14:sparkline>
              <xm:f>'Student Report'!I158:L158</xm:f>
              <xm:sqref>M158</xm:sqref>
            </x14:sparkline>
            <x14:sparkline>
              <xm:f>'Student Report'!I159:L159</xm:f>
              <xm:sqref>M159</xm:sqref>
            </x14:sparkline>
            <x14:sparkline>
              <xm:f>'Student Report'!I160:L160</xm:f>
              <xm:sqref>M160</xm:sqref>
            </x14:sparkline>
            <x14:sparkline>
              <xm:f>'Student Report'!I161:L161</xm:f>
              <xm:sqref>M161</xm:sqref>
            </x14:sparkline>
            <x14:sparkline>
              <xm:f>'Student Report'!I162:L162</xm:f>
              <xm:sqref>M162</xm:sqref>
            </x14:sparkline>
            <x14:sparkline>
              <xm:f>'Student Report'!I163:L163</xm:f>
              <xm:sqref>M163</xm:sqref>
            </x14:sparkline>
            <x14:sparkline>
              <xm:f>'Student Report'!I164:L164</xm:f>
              <xm:sqref>M164</xm:sqref>
            </x14:sparkline>
            <x14:sparkline>
              <xm:f>'Student Report'!I165:L165</xm:f>
              <xm:sqref>M165</xm:sqref>
            </x14:sparkline>
            <x14:sparkline>
              <xm:f>'Student Report'!I166:L166</xm:f>
              <xm:sqref>M166</xm:sqref>
            </x14:sparkline>
            <x14:sparkline>
              <xm:f>'Student Report'!I167:L167</xm:f>
              <xm:sqref>M167</xm:sqref>
            </x14:sparkline>
            <x14:sparkline>
              <xm:f>'Student Report'!I168:L168</xm:f>
              <xm:sqref>M168</xm:sqref>
            </x14:sparkline>
            <x14:sparkline>
              <xm:f>'Student Report'!I169:L169</xm:f>
              <xm:sqref>M169</xm:sqref>
            </x14:sparkline>
            <x14:sparkline>
              <xm:f>'Student Report'!I170:L170</xm:f>
              <xm:sqref>M170</xm:sqref>
            </x14:sparkline>
            <x14:sparkline>
              <xm:f>'Student Report'!I171:L171</xm:f>
              <xm:sqref>M171</xm:sqref>
            </x14:sparkline>
            <x14:sparkline>
              <xm:f>'Student Report'!I172:L172</xm:f>
              <xm:sqref>M172</xm:sqref>
            </x14:sparkline>
            <x14:sparkline>
              <xm:f>'Student Report'!I173:L173</xm:f>
              <xm:sqref>M173</xm:sqref>
            </x14:sparkline>
            <x14:sparkline>
              <xm:f>'Student Report'!I174:L174</xm:f>
              <xm:sqref>M174</xm:sqref>
            </x14:sparkline>
            <x14:sparkline>
              <xm:f>'Student Report'!I175:L175</xm:f>
              <xm:sqref>M175</xm:sqref>
            </x14:sparkline>
            <x14:sparkline>
              <xm:f>'Student Report'!I176:L176</xm:f>
              <xm:sqref>M176</xm:sqref>
            </x14:sparkline>
            <x14:sparkline>
              <xm:f>'Student Report'!I177:L177</xm:f>
              <xm:sqref>M177</xm:sqref>
            </x14:sparkline>
            <x14:sparkline>
              <xm:f>'Student Report'!I178:L178</xm:f>
              <xm:sqref>M178</xm:sqref>
            </x14:sparkline>
            <x14:sparkline>
              <xm:f>'Student Report'!I179:L179</xm:f>
              <xm:sqref>M179</xm:sqref>
            </x14:sparkline>
            <x14:sparkline>
              <xm:f>'Student Report'!I180:L180</xm:f>
              <xm:sqref>M180</xm:sqref>
            </x14:sparkline>
            <x14:sparkline>
              <xm:f>'Student Report'!I181:L181</xm:f>
              <xm:sqref>M181</xm:sqref>
            </x14:sparkline>
            <x14:sparkline>
              <xm:f>'Student Report'!I182:L182</xm:f>
              <xm:sqref>M182</xm:sqref>
            </x14:sparkline>
            <x14:sparkline>
              <xm:f>'Student Report'!I183:L183</xm:f>
              <xm:sqref>M183</xm:sqref>
            </x14:sparkline>
            <x14:sparkline>
              <xm:f>'Student Report'!I184:L184</xm:f>
              <xm:sqref>M184</xm:sqref>
            </x14:sparkline>
            <x14:sparkline>
              <xm:f>'Student Report'!I185:L185</xm:f>
              <xm:sqref>M185</xm:sqref>
            </x14:sparkline>
            <x14:sparkline>
              <xm:f>'Student Report'!I186:L186</xm:f>
              <xm:sqref>M186</xm:sqref>
            </x14:sparkline>
            <x14:sparkline>
              <xm:f>'Student Report'!I187:L187</xm:f>
              <xm:sqref>M187</xm:sqref>
            </x14:sparkline>
            <x14:sparkline>
              <xm:f>'Student Report'!I188:L188</xm:f>
              <xm:sqref>M188</xm:sqref>
            </x14:sparkline>
            <x14:sparkline>
              <xm:f>'Student Report'!I189:L189</xm:f>
              <xm:sqref>M189</xm:sqref>
            </x14:sparkline>
            <x14:sparkline>
              <xm:f>'Student Report'!I190:L190</xm:f>
              <xm:sqref>M190</xm:sqref>
            </x14:sparkline>
            <x14:sparkline>
              <xm:f>'Student Report'!I191:L191</xm:f>
              <xm:sqref>M191</xm:sqref>
            </x14:sparkline>
            <x14:sparkline>
              <xm:f>'Student Report'!I192:L192</xm:f>
              <xm:sqref>M192</xm:sqref>
            </x14:sparkline>
            <x14:sparkline>
              <xm:f>'Student Report'!I193:L193</xm:f>
              <xm:sqref>M193</xm:sqref>
            </x14:sparkline>
            <x14:sparkline>
              <xm:f>'Student Report'!I194:L194</xm:f>
              <xm:sqref>M194</xm:sqref>
            </x14:sparkline>
            <x14:sparkline>
              <xm:f>'Student Report'!I195:L195</xm:f>
              <xm:sqref>M195</xm:sqref>
            </x14:sparkline>
            <x14:sparkline>
              <xm:f>'Student Report'!I196:L196</xm:f>
              <xm:sqref>M196</xm:sqref>
            </x14:sparkline>
            <x14:sparkline>
              <xm:f>'Student Report'!I197:L197</xm:f>
              <xm:sqref>M197</xm:sqref>
            </x14:sparkline>
            <x14:sparkline>
              <xm:f>'Student Report'!I198:L198</xm:f>
              <xm:sqref>M198</xm:sqref>
            </x14:sparkline>
            <x14:sparkline>
              <xm:f>'Student Report'!I199:L199</xm:f>
              <xm:sqref>M199</xm:sqref>
            </x14:sparkline>
            <x14:sparkline>
              <xm:f>'Student Report'!I200:L200</xm:f>
              <xm:sqref>M200</xm:sqref>
            </x14:sparkline>
            <x14:sparkline>
              <xm:f>'Student Report'!I201:L201</xm:f>
              <xm:sqref>M201</xm:sqref>
            </x14:sparkline>
            <x14:sparkline>
              <xm:f>'Student Report'!I202:L202</xm:f>
              <xm:sqref>M202</xm:sqref>
            </x14:sparkline>
            <x14:sparkline>
              <xm:f>'Student Report'!I203:L203</xm:f>
              <xm:sqref>M203</xm:sqref>
            </x14:sparkline>
            <x14:sparkline>
              <xm:f>'Student Report'!I204:L204</xm:f>
              <xm:sqref>M204</xm:sqref>
            </x14:sparkline>
            <x14:sparkline>
              <xm:f>'Student Report'!I205:L205</xm:f>
              <xm:sqref>M205</xm:sqref>
            </x14:sparkline>
            <x14:sparkline>
              <xm:f>'Student Report'!I206:L206</xm:f>
              <xm:sqref>M206</xm:sqref>
            </x14:sparkline>
            <x14:sparkline>
              <xm:f>'Student Report'!I207:L207</xm:f>
              <xm:sqref>M207</xm:sqref>
            </x14:sparkline>
            <x14:sparkline>
              <xm:f>'Student Report'!I208:L208</xm:f>
              <xm:sqref>M208</xm:sqref>
            </x14:sparkline>
            <x14:sparkline>
              <xm:f>'Student Report'!I209:L209</xm:f>
              <xm:sqref>M209</xm:sqref>
            </x14:sparkline>
            <x14:sparkline>
              <xm:f>'Student Report'!I210:L210</xm:f>
              <xm:sqref>M210</xm:sqref>
            </x14:sparkline>
            <x14:sparkline>
              <xm:f>'Student Report'!I211:L211</xm:f>
              <xm:sqref>M211</xm:sqref>
            </x14:sparkline>
            <x14:sparkline>
              <xm:f>'Student Report'!I212:L212</xm:f>
              <xm:sqref>M212</xm:sqref>
            </x14:sparkline>
            <x14:sparkline>
              <xm:f>'Student Report'!I213:L213</xm:f>
              <xm:sqref>M213</xm:sqref>
            </x14:sparkline>
            <x14:sparkline>
              <xm:f>'Student Report'!I214:L214</xm:f>
              <xm:sqref>M214</xm:sqref>
            </x14:sparkline>
            <x14:sparkline>
              <xm:f>'Student Report'!I215:L215</xm:f>
              <xm:sqref>M215</xm:sqref>
            </x14:sparkline>
            <x14:sparkline>
              <xm:f>'Student Report'!I216:L216</xm:f>
              <xm:sqref>M216</xm:sqref>
            </x14:sparkline>
            <x14:sparkline>
              <xm:f>'Student Report'!I217:L217</xm:f>
              <xm:sqref>M217</xm:sqref>
            </x14:sparkline>
            <x14:sparkline>
              <xm:f>'Student Report'!I218:L218</xm:f>
              <xm:sqref>M218</xm:sqref>
            </x14:sparkline>
            <x14:sparkline>
              <xm:f>'Student Report'!I219:L219</xm:f>
              <xm:sqref>M219</xm:sqref>
            </x14:sparkline>
            <x14:sparkline>
              <xm:f>'Student Report'!I220:L220</xm:f>
              <xm:sqref>M220</xm:sqref>
            </x14:sparkline>
            <x14:sparkline>
              <xm:f>'Student Report'!I221:L221</xm:f>
              <xm:sqref>M221</xm:sqref>
            </x14:sparkline>
            <x14:sparkline>
              <xm:f>'Student Report'!I222:L222</xm:f>
              <xm:sqref>M222</xm:sqref>
            </x14:sparkline>
            <x14:sparkline>
              <xm:f>'Student Report'!I223:L223</xm:f>
              <xm:sqref>M223</xm:sqref>
            </x14:sparkline>
            <x14:sparkline>
              <xm:f>'Student Report'!I224:L224</xm:f>
              <xm:sqref>M224</xm:sqref>
            </x14:sparkline>
            <x14:sparkline>
              <xm:f>'Student Report'!I225:L225</xm:f>
              <xm:sqref>M225</xm:sqref>
            </x14:sparkline>
            <x14:sparkline>
              <xm:f>'Student Report'!I226:L226</xm:f>
              <xm:sqref>M226</xm:sqref>
            </x14:sparkline>
            <x14:sparkline>
              <xm:f>'Student Report'!I227:L227</xm:f>
              <xm:sqref>M227</xm:sqref>
            </x14:sparkline>
            <x14:sparkline>
              <xm:f>'Student Report'!I228:L228</xm:f>
              <xm:sqref>M228</xm:sqref>
            </x14:sparkline>
            <x14:sparkline>
              <xm:f>'Student Report'!I229:L229</xm:f>
              <xm:sqref>M229</xm:sqref>
            </x14:sparkline>
            <x14:sparkline>
              <xm:f>'Student Report'!I230:L230</xm:f>
              <xm:sqref>M230</xm:sqref>
            </x14:sparkline>
            <x14:sparkline>
              <xm:f>'Student Report'!I231:L231</xm:f>
              <xm:sqref>M231</xm:sqref>
            </x14:sparkline>
            <x14:sparkline>
              <xm:f>'Student Report'!I232:L232</xm:f>
              <xm:sqref>M232</xm:sqref>
            </x14:sparkline>
            <x14:sparkline>
              <xm:f>'Student Report'!I233:L233</xm:f>
              <xm:sqref>M233</xm:sqref>
            </x14:sparkline>
            <x14:sparkline>
              <xm:f>'Student Report'!I234:L234</xm:f>
              <xm:sqref>M234</xm:sqref>
            </x14:sparkline>
            <x14:sparkline>
              <xm:f>'Student Report'!I235:L235</xm:f>
              <xm:sqref>M235</xm:sqref>
            </x14:sparkline>
            <x14:sparkline>
              <xm:f>'Student Report'!I236:L236</xm:f>
              <xm:sqref>M236</xm:sqref>
            </x14:sparkline>
            <x14:sparkline>
              <xm:f>'Student Report'!I237:L237</xm:f>
              <xm:sqref>M237</xm:sqref>
            </x14:sparkline>
            <x14:sparkline>
              <xm:f>'Student Report'!I238:L238</xm:f>
              <xm:sqref>M238</xm:sqref>
            </x14:sparkline>
            <x14:sparkline>
              <xm:f>'Student Report'!I239:L239</xm:f>
              <xm:sqref>M239</xm:sqref>
            </x14:sparkline>
            <x14:sparkline>
              <xm:f>'Student Report'!I240:L240</xm:f>
              <xm:sqref>M240</xm:sqref>
            </x14:sparkline>
            <x14:sparkline>
              <xm:f>'Student Report'!I241:L241</xm:f>
              <xm:sqref>M241</xm:sqref>
            </x14:sparkline>
            <x14:sparkline>
              <xm:f>'Student Report'!I242:L242</xm:f>
              <xm:sqref>M242</xm:sqref>
            </x14:sparkline>
            <x14:sparkline>
              <xm:f>'Student Report'!I243:L243</xm:f>
              <xm:sqref>M243</xm:sqref>
            </x14:sparkline>
            <x14:sparkline>
              <xm:f>'Student Report'!I244:L244</xm:f>
              <xm:sqref>M244</xm:sqref>
            </x14:sparkline>
            <x14:sparkline>
              <xm:f>'Student Report'!I245:L245</xm:f>
              <xm:sqref>M245</xm:sqref>
            </x14:sparkline>
            <x14:sparkline>
              <xm:f>'Student Report'!I246:L246</xm:f>
              <xm:sqref>M246</xm:sqref>
            </x14:sparkline>
            <x14:sparkline>
              <xm:f>'Student Report'!I247:L247</xm:f>
              <xm:sqref>M247</xm:sqref>
            </x14:sparkline>
            <x14:sparkline>
              <xm:f>'Student Report'!I248:L248</xm:f>
              <xm:sqref>M248</xm:sqref>
            </x14:sparkline>
            <x14:sparkline>
              <xm:f>'Student Report'!I249:L249</xm:f>
              <xm:sqref>M249</xm:sqref>
            </x14:sparkline>
            <x14:sparkline>
              <xm:f>'Student Report'!I250:L250</xm:f>
              <xm:sqref>M250</xm:sqref>
            </x14:sparkline>
            <x14:sparkline>
              <xm:f>'Student Report'!I251:L251</xm:f>
              <xm:sqref>M251</xm:sqref>
            </x14:sparkline>
            <x14:sparkline>
              <xm:f>'Student Report'!I252:L252</xm:f>
              <xm:sqref>M252</xm:sqref>
            </x14:sparkline>
            <x14:sparkline>
              <xm:f>'Student Report'!I253:L253</xm:f>
              <xm:sqref>M253</xm:sqref>
            </x14:sparkline>
            <x14:sparkline>
              <xm:f>'Student Report'!I254:L254</xm:f>
              <xm:sqref>M254</xm:sqref>
            </x14:sparkline>
            <x14:sparkline>
              <xm:f>'Student Report'!I255:L255</xm:f>
              <xm:sqref>M255</xm:sqref>
            </x14:sparkline>
            <x14:sparkline>
              <xm:f>'Student Report'!I256:L256</xm:f>
              <xm:sqref>M256</xm:sqref>
            </x14:sparkline>
            <x14:sparkline>
              <xm:f>'Student Report'!I257:L257</xm:f>
              <xm:sqref>M257</xm:sqref>
            </x14:sparkline>
            <x14:sparkline>
              <xm:f>'Student Report'!I258:L258</xm:f>
              <xm:sqref>M258</xm:sqref>
            </x14:sparkline>
            <x14:sparkline>
              <xm:f>'Student Report'!I259:L259</xm:f>
              <xm:sqref>M259</xm:sqref>
            </x14:sparkline>
            <x14:sparkline>
              <xm:f>'Student Report'!I260:L260</xm:f>
              <xm:sqref>M260</xm:sqref>
            </x14:sparkline>
            <x14:sparkline>
              <xm:f>'Student Report'!I261:L261</xm:f>
              <xm:sqref>M261</xm:sqref>
            </x14:sparkline>
            <x14:sparkline>
              <xm:f>'Student Report'!I262:L262</xm:f>
              <xm:sqref>M262</xm:sqref>
            </x14:sparkline>
            <x14:sparkline>
              <xm:f>'Student Report'!I263:L263</xm:f>
              <xm:sqref>M263</xm:sqref>
            </x14:sparkline>
            <x14:sparkline>
              <xm:f>'Student Report'!I264:L264</xm:f>
              <xm:sqref>M264</xm:sqref>
            </x14:sparkline>
            <x14:sparkline>
              <xm:f>'Student Report'!I265:L265</xm:f>
              <xm:sqref>M265</xm:sqref>
            </x14:sparkline>
            <x14:sparkline>
              <xm:f>'Student Report'!I266:L266</xm:f>
              <xm:sqref>M266</xm:sqref>
            </x14:sparkline>
            <x14:sparkline>
              <xm:f>'Student Report'!I267:L267</xm:f>
              <xm:sqref>M267</xm:sqref>
            </x14:sparkline>
            <x14:sparkline>
              <xm:f>'Student Report'!I268:L268</xm:f>
              <xm:sqref>M268</xm:sqref>
            </x14:sparkline>
            <x14:sparkline>
              <xm:f>'Student Report'!I269:L269</xm:f>
              <xm:sqref>M269</xm:sqref>
            </x14:sparkline>
            <x14:sparkline>
              <xm:f>'Student Report'!I270:L270</xm:f>
              <xm:sqref>M270</xm:sqref>
            </x14:sparkline>
            <x14:sparkline>
              <xm:f>'Student Report'!I271:L271</xm:f>
              <xm:sqref>M271</xm:sqref>
            </x14:sparkline>
            <x14:sparkline>
              <xm:f>'Student Report'!I272:L272</xm:f>
              <xm:sqref>M272</xm:sqref>
            </x14:sparkline>
            <x14:sparkline>
              <xm:f>'Student Report'!I273:L273</xm:f>
              <xm:sqref>M273</xm:sqref>
            </x14:sparkline>
            <x14:sparkline>
              <xm:f>'Student Report'!I274:L274</xm:f>
              <xm:sqref>M274</xm:sqref>
            </x14:sparkline>
            <x14:sparkline>
              <xm:f>'Student Report'!I275:L275</xm:f>
              <xm:sqref>M275</xm:sqref>
            </x14:sparkline>
            <x14:sparkline>
              <xm:f>'Student Report'!I276:L276</xm:f>
              <xm:sqref>M276</xm:sqref>
            </x14:sparkline>
            <x14:sparkline>
              <xm:f>'Student Report'!I277:L277</xm:f>
              <xm:sqref>M277</xm:sqref>
            </x14:sparkline>
            <x14:sparkline>
              <xm:f>'Student Report'!I278:L278</xm:f>
              <xm:sqref>M278</xm:sqref>
            </x14:sparkline>
            <x14:sparkline>
              <xm:f>'Student Report'!I279:L279</xm:f>
              <xm:sqref>M279</xm:sqref>
            </x14:sparkline>
            <x14:sparkline>
              <xm:f>'Student Report'!I280:L280</xm:f>
              <xm:sqref>M280</xm:sqref>
            </x14:sparkline>
            <x14:sparkline>
              <xm:f>'Student Report'!I281:L281</xm:f>
              <xm:sqref>M281</xm:sqref>
            </x14:sparkline>
            <x14:sparkline>
              <xm:f>'Student Report'!I282:L282</xm:f>
              <xm:sqref>M282</xm:sqref>
            </x14:sparkline>
            <x14:sparkline>
              <xm:f>'Student Report'!I283:L283</xm:f>
              <xm:sqref>M283</xm:sqref>
            </x14:sparkline>
            <x14:sparkline>
              <xm:f>'Student Report'!I284:L284</xm:f>
              <xm:sqref>M284</xm:sqref>
            </x14:sparkline>
            <x14:sparkline>
              <xm:f>'Student Report'!I285:L285</xm:f>
              <xm:sqref>M285</xm:sqref>
            </x14:sparkline>
            <x14:sparkline>
              <xm:f>'Student Report'!I286:L286</xm:f>
              <xm:sqref>M286</xm:sqref>
            </x14:sparkline>
            <x14:sparkline>
              <xm:f>'Student Report'!I287:L287</xm:f>
              <xm:sqref>M287</xm:sqref>
            </x14:sparkline>
            <x14:sparkline>
              <xm:f>'Student Report'!I288:L288</xm:f>
              <xm:sqref>M288</xm:sqref>
            </x14:sparkline>
            <x14:sparkline>
              <xm:f>'Student Report'!I289:L289</xm:f>
              <xm:sqref>M289</xm:sqref>
            </x14:sparkline>
            <x14:sparkline>
              <xm:f>'Student Report'!I290:L290</xm:f>
              <xm:sqref>M290</xm:sqref>
            </x14:sparkline>
            <x14:sparkline>
              <xm:f>'Student Report'!I291:L291</xm:f>
              <xm:sqref>M291</xm:sqref>
            </x14:sparkline>
            <x14:sparkline>
              <xm:f>'Student Report'!I292:L292</xm:f>
              <xm:sqref>M292</xm:sqref>
            </x14:sparkline>
            <x14:sparkline>
              <xm:f>'Student Report'!I293:L293</xm:f>
              <xm:sqref>M293</xm:sqref>
            </x14:sparkline>
            <x14:sparkline>
              <xm:f>'Student Report'!I294:L294</xm:f>
              <xm:sqref>M294</xm:sqref>
            </x14:sparkline>
            <x14:sparkline>
              <xm:f>'Student Report'!I295:L295</xm:f>
              <xm:sqref>M295</xm:sqref>
            </x14:sparkline>
            <x14:sparkline>
              <xm:f>'Student Report'!I296:L296</xm:f>
              <xm:sqref>M296</xm:sqref>
            </x14:sparkline>
            <x14:sparkline>
              <xm:f>'Student Report'!I297:L297</xm:f>
              <xm:sqref>M297</xm:sqref>
            </x14:sparkline>
            <x14:sparkline>
              <xm:f>'Student Report'!I298:L298</xm:f>
              <xm:sqref>M298</xm:sqref>
            </x14:sparkline>
            <x14:sparkline>
              <xm:f>'Student Report'!I299:L299</xm:f>
              <xm:sqref>M299</xm:sqref>
            </x14:sparkline>
            <x14:sparkline>
              <xm:f>'Student Report'!I300:L300</xm:f>
              <xm:sqref>M300</xm:sqref>
            </x14:sparkline>
            <x14:sparkline>
              <xm:f>'Student Report'!I301:L301</xm:f>
              <xm:sqref>M301</xm:sqref>
            </x14:sparkline>
            <x14:sparkline>
              <xm:f>'Student Report'!I302:L302</xm:f>
              <xm:sqref>M302</xm:sqref>
            </x14:sparkline>
            <x14:sparkline>
              <xm:f>'Student Report'!I303:L303</xm:f>
              <xm:sqref>M303</xm:sqref>
            </x14:sparkline>
            <x14:sparkline>
              <xm:f>'Student Report'!I304:L304</xm:f>
              <xm:sqref>M304</xm:sqref>
            </x14:sparkline>
            <x14:sparkline>
              <xm:f>'Student Report'!I305:L305</xm:f>
              <xm:sqref>M305</xm:sqref>
            </x14:sparkline>
            <x14:sparkline>
              <xm:f>'Student Report'!I306:L306</xm:f>
              <xm:sqref>M306</xm:sqref>
            </x14:sparkline>
            <x14:sparkline>
              <xm:f>'Student Report'!I307:L307</xm:f>
              <xm:sqref>M307</xm:sqref>
            </x14:sparkline>
            <x14:sparkline>
              <xm:f>'Student Report'!I308:L308</xm:f>
              <xm:sqref>M308</xm:sqref>
            </x14:sparkline>
            <x14:sparkline>
              <xm:f>'Student Report'!I309:L309</xm:f>
              <xm:sqref>M309</xm:sqref>
            </x14:sparkline>
            <x14:sparkline>
              <xm:f>'Student Report'!I310:L310</xm:f>
              <xm:sqref>M310</xm:sqref>
            </x14:sparkline>
            <x14:sparkline>
              <xm:f>'Student Report'!I311:L311</xm:f>
              <xm:sqref>M311</xm:sqref>
            </x14:sparkline>
            <x14:sparkline>
              <xm:f>'Student Report'!I312:L312</xm:f>
              <xm:sqref>M312</xm:sqref>
            </x14:sparkline>
            <x14:sparkline>
              <xm:f>'Student Report'!I313:L313</xm:f>
              <xm:sqref>M313</xm:sqref>
            </x14:sparkline>
            <x14:sparkline>
              <xm:f>'Student Report'!I314:L314</xm:f>
              <xm:sqref>M314</xm:sqref>
            </x14:sparkline>
            <x14:sparkline>
              <xm:f>'Student Report'!I315:L315</xm:f>
              <xm:sqref>M315</xm:sqref>
            </x14:sparkline>
            <x14:sparkline>
              <xm:f>'Student Report'!I316:L316</xm:f>
              <xm:sqref>M316</xm:sqref>
            </x14:sparkline>
            <x14:sparkline>
              <xm:f>'Student Report'!I317:L317</xm:f>
              <xm:sqref>M317</xm:sqref>
            </x14:sparkline>
            <x14:sparkline>
              <xm:f>'Student Report'!I318:L318</xm:f>
              <xm:sqref>M318</xm:sqref>
            </x14:sparkline>
            <x14:sparkline>
              <xm:f>'Student Report'!I319:L319</xm:f>
              <xm:sqref>M319</xm:sqref>
            </x14:sparkline>
            <x14:sparkline>
              <xm:f>'Student Report'!I320:L320</xm:f>
              <xm:sqref>M320</xm:sqref>
            </x14:sparkline>
            <x14:sparkline>
              <xm:f>'Student Report'!I321:L321</xm:f>
              <xm:sqref>M321</xm:sqref>
            </x14:sparkline>
            <x14:sparkline>
              <xm:f>'Student Report'!I322:L322</xm:f>
              <xm:sqref>M322</xm:sqref>
            </x14:sparkline>
            <x14:sparkline>
              <xm:f>'Student Report'!I323:L323</xm:f>
              <xm:sqref>M323</xm:sqref>
            </x14:sparkline>
            <x14:sparkline>
              <xm:f>'Student Report'!I324:L324</xm:f>
              <xm:sqref>M324</xm:sqref>
            </x14:sparkline>
            <x14:sparkline>
              <xm:f>'Student Report'!I325:L325</xm:f>
              <xm:sqref>M325</xm:sqref>
            </x14:sparkline>
            <x14:sparkline>
              <xm:f>'Student Report'!I326:L326</xm:f>
              <xm:sqref>M326</xm:sqref>
            </x14:sparkline>
            <x14:sparkline>
              <xm:f>'Student Report'!I327:L327</xm:f>
              <xm:sqref>M327</xm:sqref>
            </x14:sparkline>
            <x14:sparkline>
              <xm:f>'Student Report'!I328:L328</xm:f>
              <xm:sqref>M328</xm:sqref>
            </x14:sparkline>
            <x14:sparkline>
              <xm:f>'Student Report'!I329:L329</xm:f>
              <xm:sqref>M329</xm:sqref>
            </x14:sparkline>
            <x14:sparkline>
              <xm:f>'Student Report'!I330:L330</xm:f>
              <xm:sqref>M330</xm:sqref>
            </x14:sparkline>
            <x14:sparkline>
              <xm:f>'Student Report'!I331:L331</xm:f>
              <xm:sqref>M331</xm:sqref>
            </x14:sparkline>
            <x14:sparkline>
              <xm:f>'Student Report'!I332:L332</xm:f>
              <xm:sqref>M332</xm:sqref>
            </x14:sparkline>
            <x14:sparkline>
              <xm:f>'Student Report'!I333:L333</xm:f>
              <xm:sqref>M333</xm:sqref>
            </x14:sparkline>
            <x14:sparkline>
              <xm:f>'Student Report'!I334:L334</xm:f>
              <xm:sqref>M334</xm:sqref>
            </x14:sparkline>
            <x14:sparkline>
              <xm:f>'Student Report'!I335:L335</xm:f>
              <xm:sqref>M335</xm:sqref>
            </x14:sparkline>
            <x14:sparkline>
              <xm:f>'Student Report'!I336:L336</xm:f>
              <xm:sqref>M336</xm:sqref>
            </x14:sparkline>
            <x14:sparkline>
              <xm:f>'Student Report'!I337:L337</xm:f>
              <xm:sqref>M337</xm:sqref>
            </x14:sparkline>
            <x14:sparkline>
              <xm:f>'Student Report'!I338:L338</xm:f>
              <xm:sqref>M338</xm:sqref>
            </x14:sparkline>
            <x14:sparkline>
              <xm:f>'Student Report'!I339:L339</xm:f>
              <xm:sqref>M339</xm:sqref>
            </x14:sparkline>
            <x14:sparkline>
              <xm:f>'Student Report'!I340:L340</xm:f>
              <xm:sqref>M340</xm:sqref>
            </x14:sparkline>
            <x14:sparkline>
              <xm:f>'Student Report'!I341:L341</xm:f>
              <xm:sqref>M341</xm:sqref>
            </x14:sparkline>
            <x14:sparkline>
              <xm:f>'Student Report'!I342:L342</xm:f>
              <xm:sqref>M342</xm:sqref>
            </x14:sparkline>
            <x14:sparkline>
              <xm:f>'Student Report'!I343:L343</xm:f>
              <xm:sqref>M343</xm:sqref>
            </x14:sparkline>
            <x14:sparkline>
              <xm:f>'Student Report'!I344:L344</xm:f>
              <xm:sqref>M344</xm:sqref>
            </x14:sparkline>
            <x14:sparkline>
              <xm:f>'Student Report'!I345:L345</xm:f>
              <xm:sqref>M345</xm:sqref>
            </x14:sparkline>
            <x14:sparkline>
              <xm:f>'Student Report'!I346:L346</xm:f>
              <xm:sqref>M346</xm:sqref>
            </x14:sparkline>
            <x14:sparkline>
              <xm:f>'Student Report'!I347:L347</xm:f>
              <xm:sqref>M347</xm:sqref>
            </x14:sparkline>
            <x14:sparkline>
              <xm:f>'Student Report'!I348:L348</xm:f>
              <xm:sqref>M348</xm:sqref>
            </x14:sparkline>
            <x14:sparkline>
              <xm:f>'Student Report'!I349:L349</xm:f>
              <xm:sqref>M349</xm:sqref>
            </x14:sparkline>
            <x14:sparkline>
              <xm:f>'Student Report'!I350:L350</xm:f>
              <xm:sqref>M350</xm:sqref>
            </x14:sparkline>
            <x14:sparkline>
              <xm:f>'Student Report'!I351:L351</xm:f>
              <xm:sqref>M351</xm:sqref>
            </x14:sparkline>
            <x14:sparkline>
              <xm:f>'Student Report'!I352:L352</xm:f>
              <xm:sqref>M352</xm:sqref>
            </x14:sparkline>
            <x14:sparkline>
              <xm:f>'Student Report'!I353:L353</xm:f>
              <xm:sqref>M353</xm:sqref>
            </x14:sparkline>
            <x14:sparkline>
              <xm:f>'Student Report'!I354:L354</xm:f>
              <xm:sqref>M354</xm:sqref>
            </x14:sparkline>
            <x14:sparkline>
              <xm:f>'Student Report'!I355:L355</xm:f>
              <xm:sqref>M355</xm:sqref>
            </x14:sparkline>
            <x14:sparkline>
              <xm:f>'Student Report'!I356:L356</xm:f>
              <xm:sqref>M356</xm:sqref>
            </x14:sparkline>
            <x14:sparkline>
              <xm:f>'Student Report'!I357:L357</xm:f>
              <xm:sqref>M357</xm:sqref>
            </x14:sparkline>
            <x14:sparkline>
              <xm:f>'Student Report'!I358:L358</xm:f>
              <xm:sqref>M358</xm:sqref>
            </x14:sparkline>
            <x14:sparkline>
              <xm:f>'Student Report'!I359:L359</xm:f>
              <xm:sqref>M359</xm:sqref>
            </x14:sparkline>
            <x14:sparkline>
              <xm:f>'Student Report'!I360:L360</xm:f>
              <xm:sqref>M360</xm:sqref>
            </x14:sparkline>
            <x14:sparkline>
              <xm:f>'Student Report'!I361:L361</xm:f>
              <xm:sqref>M361</xm:sqref>
            </x14:sparkline>
            <x14:sparkline>
              <xm:f>'Student Report'!I362:L362</xm:f>
              <xm:sqref>M362</xm:sqref>
            </x14:sparkline>
            <x14:sparkline>
              <xm:f>'Student Report'!I363:L363</xm:f>
              <xm:sqref>M363</xm:sqref>
            </x14:sparkline>
            <x14:sparkline>
              <xm:f>'Student Report'!I364:L364</xm:f>
              <xm:sqref>M364</xm:sqref>
            </x14:sparkline>
            <x14:sparkline>
              <xm:f>'Student Report'!I365:L365</xm:f>
              <xm:sqref>M365</xm:sqref>
            </x14:sparkline>
            <x14:sparkline>
              <xm:f>'Student Report'!I366:L366</xm:f>
              <xm:sqref>M366</xm:sqref>
            </x14:sparkline>
            <x14:sparkline>
              <xm:f>'Student Report'!I367:L367</xm:f>
              <xm:sqref>M367</xm:sqref>
            </x14:sparkline>
            <x14:sparkline>
              <xm:f>'Student Report'!I368:L368</xm:f>
              <xm:sqref>M368</xm:sqref>
            </x14:sparkline>
            <x14:sparkline>
              <xm:f>'Student Report'!I369:L369</xm:f>
              <xm:sqref>M369</xm:sqref>
            </x14:sparkline>
            <x14:sparkline>
              <xm:f>'Student Report'!I370:L370</xm:f>
              <xm:sqref>M370</xm:sqref>
            </x14:sparkline>
            <x14:sparkline>
              <xm:f>'Student Report'!I371:L371</xm:f>
              <xm:sqref>M371</xm:sqref>
            </x14:sparkline>
            <x14:sparkline>
              <xm:f>'Student Report'!I372:L372</xm:f>
              <xm:sqref>M372</xm:sqref>
            </x14:sparkline>
            <x14:sparkline>
              <xm:f>'Student Report'!I373:L373</xm:f>
              <xm:sqref>M373</xm:sqref>
            </x14:sparkline>
            <x14:sparkline>
              <xm:f>'Student Report'!I374:L374</xm:f>
              <xm:sqref>M374</xm:sqref>
            </x14:sparkline>
            <x14:sparkline>
              <xm:f>'Student Report'!I375:L375</xm:f>
              <xm:sqref>M375</xm:sqref>
            </x14:sparkline>
            <x14:sparkline>
              <xm:f>'Student Report'!I376:L376</xm:f>
              <xm:sqref>M376</xm:sqref>
            </x14:sparkline>
            <x14:sparkline>
              <xm:f>'Student Report'!I377:L377</xm:f>
              <xm:sqref>M377</xm:sqref>
            </x14:sparkline>
            <x14:sparkline>
              <xm:f>'Student Report'!I378:L378</xm:f>
              <xm:sqref>M378</xm:sqref>
            </x14:sparkline>
            <x14:sparkline>
              <xm:f>'Student Report'!I379:L379</xm:f>
              <xm:sqref>M379</xm:sqref>
            </x14:sparkline>
            <x14:sparkline>
              <xm:f>'Student Report'!I380:L380</xm:f>
              <xm:sqref>M380</xm:sqref>
            </x14:sparkline>
            <x14:sparkline>
              <xm:f>'Student Report'!I381:L381</xm:f>
              <xm:sqref>M381</xm:sqref>
            </x14:sparkline>
            <x14:sparkline>
              <xm:f>'Student Report'!I382:L382</xm:f>
              <xm:sqref>M382</xm:sqref>
            </x14:sparkline>
            <x14:sparkline>
              <xm:f>'Student Report'!I383:L383</xm:f>
              <xm:sqref>M383</xm:sqref>
            </x14:sparkline>
            <x14:sparkline>
              <xm:f>'Student Report'!I384:L384</xm:f>
              <xm:sqref>M384</xm:sqref>
            </x14:sparkline>
            <x14:sparkline>
              <xm:f>'Student Report'!I385:L385</xm:f>
              <xm:sqref>M385</xm:sqref>
            </x14:sparkline>
            <x14:sparkline>
              <xm:f>'Student Report'!I386:L386</xm:f>
              <xm:sqref>M386</xm:sqref>
            </x14:sparkline>
            <x14:sparkline>
              <xm:f>'Student Report'!I387:L387</xm:f>
              <xm:sqref>M387</xm:sqref>
            </x14:sparkline>
            <x14:sparkline>
              <xm:f>'Student Report'!I388:L388</xm:f>
              <xm:sqref>M388</xm:sqref>
            </x14:sparkline>
            <x14:sparkline>
              <xm:f>'Student Report'!I389:L389</xm:f>
              <xm:sqref>M389</xm:sqref>
            </x14:sparkline>
            <x14:sparkline>
              <xm:f>'Student Report'!I390:L390</xm:f>
              <xm:sqref>M390</xm:sqref>
            </x14:sparkline>
            <x14:sparkline>
              <xm:f>'Student Report'!I391:L391</xm:f>
              <xm:sqref>M391</xm:sqref>
            </x14:sparkline>
            <x14:sparkline>
              <xm:f>'Student Report'!I392:L392</xm:f>
              <xm:sqref>M392</xm:sqref>
            </x14:sparkline>
            <x14:sparkline>
              <xm:f>'Student Report'!I393:L393</xm:f>
              <xm:sqref>M393</xm:sqref>
            </x14:sparkline>
            <x14:sparkline>
              <xm:f>'Student Report'!I394:L394</xm:f>
              <xm:sqref>M394</xm:sqref>
            </x14:sparkline>
            <x14:sparkline>
              <xm:f>'Student Report'!I395:L395</xm:f>
              <xm:sqref>M395</xm:sqref>
            </x14:sparkline>
            <x14:sparkline>
              <xm:f>'Student Report'!I396:L396</xm:f>
              <xm:sqref>M396</xm:sqref>
            </x14:sparkline>
            <x14:sparkline>
              <xm:f>'Student Report'!I397:L397</xm:f>
              <xm:sqref>M397</xm:sqref>
            </x14:sparkline>
            <x14:sparkline>
              <xm:f>'Student Report'!I398:L398</xm:f>
              <xm:sqref>M398</xm:sqref>
            </x14:sparkline>
            <x14:sparkline>
              <xm:f>'Student Report'!I399:L399</xm:f>
              <xm:sqref>M399</xm:sqref>
            </x14:sparkline>
            <x14:sparkline>
              <xm:f>'Student Report'!I400:L400</xm:f>
              <xm:sqref>M400</xm:sqref>
            </x14:sparkline>
            <x14:sparkline>
              <xm:f>'Student Report'!I401:L401</xm:f>
              <xm:sqref>M401</xm:sqref>
            </x14:sparkline>
            <x14:sparkline>
              <xm:f>'Student Report'!I402:L402</xm:f>
              <xm:sqref>M402</xm:sqref>
            </x14:sparkline>
            <x14:sparkline>
              <xm:f>'Student Report'!I403:L403</xm:f>
              <xm:sqref>M403</xm:sqref>
            </x14:sparkline>
            <x14:sparkline>
              <xm:f>'Student Report'!I404:L404</xm:f>
              <xm:sqref>M404</xm:sqref>
            </x14:sparkline>
            <x14:sparkline>
              <xm:f>'Student Report'!I405:L405</xm:f>
              <xm:sqref>M405</xm:sqref>
            </x14:sparkline>
            <x14:sparkline>
              <xm:f>'Student Report'!I406:L406</xm:f>
              <xm:sqref>M406</xm:sqref>
            </x14:sparkline>
            <x14:sparkline>
              <xm:f>'Student Report'!I407:L407</xm:f>
              <xm:sqref>M407</xm:sqref>
            </x14:sparkline>
            <x14:sparkline>
              <xm:f>'Student Report'!I408:L408</xm:f>
              <xm:sqref>M408</xm:sqref>
            </x14:sparkline>
            <x14:sparkline>
              <xm:f>'Student Report'!I409:L409</xm:f>
              <xm:sqref>M409</xm:sqref>
            </x14:sparkline>
            <x14:sparkline>
              <xm:f>'Student Report'!I410:L410</xm:f>
              <xm:sqref>M410</xm:sqref>
            </x14:sparkline>
            <x14:sparkline>
              <xm:f>'Student Report'!I411:L411</xm:f>
              <xm:sqref>M411</xm:sqref>
            </x14:sparkline>
            <x14:sparkline>
              <xm:f>'Student Report'!I412:L412</xm:f>
              <xm:sqref>M412</xm:sqref>
            </x14:sparkline>
            <x14:sparkline>
              <xm:f>'Student Report'!I413:L413</xm:f>
              <xm:sqref>M413</xm:sqref>
            </x14:sparkline>
            <x14:sparkline>
              <xm:f>'Student Report'!I414:L414</xm:f>
              <xm:sqref>M414</xm:sqref>
            </x14:sparkline>
            <x14:sparkline>
              <xm:f>'Student Report'!I415:L415</xm:f>
              <xm:sqref>M415</xm:sqref>
            </x14:sparkline>
            <x14:sparkline>
              <xm:f>'Student Report'!I416:L416</xm:f>
              <xm:sqref>M416</xm:sqref>
            </x14:sparkline>
            <x14:sparkline>
              <xm:f>'Student Report'!I417:L417</xm:f>
              <xm:sqref>M417</xm:sqref>
            </x14:sparkline>
            <x14:sparkline>
              <xm:f>'Student Report'!I418:L418</xm:f>
              <xm:sqref>M418</xm:sqref>
            </x14:sparkline>
            <x14:sparkline>
              <xm:f>'Student Report'!I419:L419</xm:f>
              <xm:sqref>M419</xm:sqref>
            </x14:sparkline>
            <x14:sparkline>
              <xm:f>'Student Report'!I420:L420</xm:f>
              <xm:sqref>M420</xm:sqref>
            </x14:sparkline>
            <x14:sparkline>
              <xm:f>'Student Report'!I421:L421</xm:f>
              <xm:sqref>M421</xm:sqref>
            </x14:sparkline>
            <x14:sparkline>
              <xm:f>'Student Report'!I422:L422</xm:f>
              <xm:sqref>M422</xm:sqref>
            </x14:sparkline>
            <x14:sparkline>
              <xm:f>'Student Report'!I423:L423</xm:f>
              <xm:sqref>M423</xm:sqref>
            </x14:sparkline>
            <x14:sparkline>
              <xm:f>'Student Report'!I424:L424</xm:f>
              <xm:sqref>M424</xm:sqref>
            </x14:sparkline>
            <x14:sparkline>
              <xm:f>'Student Report'!I425:L425</xm:f>
              <xm:sqref>M425</xm:sqref>
            </x14:sparkline>
            <x14:sparkline>
              <xm:f>'Student Report'!I426:L426</xm:f>
              <xm:sqref>M426</xm:sqref>
            </x14:sparkline>
            <x14:sparkline>
              <xm:f>'Student Report'!I427:L427</xm:f>
              <xm:sqref>M427</xm:sqref>
            </x14:sparkline>
            <x14:sparkline>
              <xm:f>'Student Report'!I428:L428</xm:f>
              <xm:sqref>M428</xm:sqref>
            </x14:sparkline>
            <x14:sparkline>
              <xm:f>'Student Report'!I429:L429</xm:f>
              <xm:sqref>M429</xm:sqref>
            </x14:sparkline>
            <x14:sparkline>
              <xm:f>'Student Report'!I430:L430</xm:f>
              <xm:sqref>M430</xm:sqref>
            </x14:sparkline>
            <x14:sparkline>
              <xm:f>'Student Report'!I431:L431</xm:f>
              <xm:sqref>M431</xm:sqref>
            </x14:sparkline>
            <x14:sparkline>
              <xm:f>'Student Report'!I432:L432</xm:f>
              <xm:sqref>M432</xm:sqref>
            </x14:sparkline>
            <x14:sparkline>
              <xm:f>'Student Report'!I433:L433</xm:f>
              <xm:sqref>M433</xm:sqref>
            </x14:sparkline>
            <x14:sparkline>
              <xm:f>'Student Report'!I434:L434</xm:f>
              <xm:sqref>M434</xm:sqref>
            </x14:sparkline>
            <x14:sparkline>
              <xm:f>'Student Report'!I435:L435</xm:f>
              <xm:sqref>M435</xm:sqref>
            </x14:sparkline>
            <x14:sparkline>
              <xm:f>'Student Report'!I436:L436</xm:f>
              <xm:sqref>M436</xm:sqref>
            </x14:sparkline>
            <x14:sparkline>
              <xm:f>'Student Report'!I437:L437</xm:f>
              <xm:sqref>M437</xm:sqref>
            </x14:sparkline>
            <x14:sparkline>
              <xm:f>'Student Report'!I438:L438</xm:f>
              <xm:sqref>M438</xm:sqref>
            </x14:sparkline>
            <x14:sparkline>
              <xm:f>'Student Report'!I439:L439</xm:f>
              <xm:sqref>M439</xm:sqref>
            </x14:sparkline>
            <x14:sparkline>
              <xm:f>'Student Report'!I440:L440</xm:f>
              <xm:sqref>M440</xm:sqref>
            </x14:sparkline>
            <x14:sparkline>
              <xm:f>'Student Report'!I441:L441</xm:f>
              <xm:sqref>M441</xm:sqref>
            </x14:sparkline>
            <x14:sparkline>
              <xm:f>'Student Report'!I442:L442</xm:f>
              <xm:sqref>M442</xm:sqref>
            </x14:sparkline>
            <x14:sparkline>
              <xm:f>'Student Report'!I443:L443</xm:f>
              <xm:sqref>M443</xm:sqref>
            </x14:sparkline>
            <x14:sparkline>
              <xm:f>'Student Report'!I444:L444</xm:f>
              <xm:sqref>M444</xm:sqref>
            </x14:sparkline>
            <x14:sparkline>
              <xm:f>'Student Report'!I445:L445</xm:f>
              <xm:sqref>M445</xm:sqref>
            </x14:sparkline>
            <x14:sparkline>
              <xm:f>'Student Report'!I446:L446</xm:f>
              <xm:sqref>M446</xm:sqref>
            </x14:sparkline>
            <x14:sparkline>
              <xm:f>'Student Report'!I447:L447</xm:f>
              <xm:sqref>M447</xm:sqref>
            </x14:sparkline>
            <x14:sparkline>
              <xm:f>'Student Report'!I448:L448</xm:f>
              <xm:sqref>M448</xm:sqref>
            </x14:sparkline>
            <x14:sparkline>
              <xm:f>'Student Report'!I449:L449</xm:f>
              <xm:sqref>M449</xm:sqref>
            </x14:sparkline>
            <x14:sparkline>
              <xm:f>'Student Report'!I450:L450</xm:f>
              <xm:sqref>M450</xm:sqref>
            </x14:sparkline>
            <x14:sparkline>
              <xm:f>'Student Report'!I451:L451</xm:f>
              <xm:sqref>M451</xm:sqref>
            </x14:sparkline>
            <x14:sparkline>
              <xm:f>'Student Report'!I452:L452</xm:f>
              <xm:sqref>M452</xm:sqref>
            </x14:sparkline>
            <x14:sparkline>
              <xm:f>'Student Report'!I453:L453</xm:f>
              <xm:sqref>M453</xm:sqref>
            </x14:sparkline>
            <x14:sparkline>
              <xm:f>'Student Report'!I454:L454</xm:f>
              <xm:sqref>M454</xm:sqref>
            </x14:sparkline>
            <x14:sparkline>
              <xm:f>'Student Report'!I455:L455</xm:f>
              <xm:sqref>M455</xm:sqref>
            </x14:sparkline>
            <x14:sparkline>
              <xm:f>'Student Report'!I456:L456</xm:f>
              <xm:sqref>M456</xm:sqref>
            </x14:sparkline>
            <x14:sparkline>
              <xm:f>'Student Report'!I457:L457</xm:f>
              <xm:sqref>M457</xm:sqref>
            </x14:sparkline>
            <x14:sparkline>
              <xm:f>'Student Report'!I458:L458</xm:f>
              <xm:sqref>M458</xm:sqref>
            </x14:sparkline>
            <x14:sparkline>
              <xm:f>'Student Report'!I459:L459</xm:f>
              <xm:sqref>M459</xm:sqref>
            </x14:sparkline>
            <x14:sparkline>
              <xm:f>'Student Report'!I460:L460</xm:f>
              <xm:sqref>M460</xm:sqref>
            </x14:sparkline>
            <x14:sparkline>
              <xm:f>'Student Report'!I461:L461</xm:f>
              <xm:sqref>M461</xm:sqref>
            </x14:sparkline>
            <x14:sparkline>
              <xm:f>'Student Report'!I462:L462</xm:f>
              <xm:sqref>M462</xm:sqref>
            </x14:sparkline>
            <x14:sparkline>
              <xm:f>'Student Report'!I463:L463</xm:f>
              <xm:sqref>M463</xm:sqref>
            </x14:sparkline>
            <x14:sparkline>
              <xm:f>'Student Report'!I464:L464</xm:f>
              <xm:sqref>M464</xm:sqref>
            </x14:sparkline>
            <x14:sparkline>
              <xm:f>'Student Report'!I465:L465</xm:f>
              <xm:sqref>M465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79"/>
  <sheetViews>
    <sheetView topLeftCell="A11" workbookViewId="0">
      <selection activeCell="A32" sqref="A32"/>
    </sheetView>
  </sheetViews>
  <sheetFormatPr defaultRowHeight="15" x14ac:dyDescent="0.25"/>
  <cols>
    <col min="1" max="1" width="18.7109375" bestFit="1" customWidth="1"/>
    <col min="2" max="2" width="13.28515625" bestFit="1" customWidth="1"/>
  </cols>
  <sheetData>
    <row r="1" spans="1:2" ht="23.25" x14ac:dyDescent="0.35">
      <c r="A1" s="1" t="s">
        <v>1268</v>
      </c>
    </row>
    <row r="3" spans="1:2" ht="15.75" thickBot="1" x14ac:dyDescent="0.3">
      <c r="A3" s="2" t="s">
        <v>756</v>
      </c>
      <c r="B3" s="2" t="s">
        <v>1269</v>
      </c>
    </row>
    <row r="4" spans="1:2" x14ac:dyDescent="0.25">
      <c r="A4" t="s">
        <v>1081</v>
      </c>
      <c r="B4" s="19">
        <v>1</v>
      </c>
    </row>
    <row r="5" spans="1:2" x14ac:dyDescent="0.25">
      <c r="A5" t="s">
        <v>1037</v>
      </c>
      <c r="B5" s="19">
        <v>6</v>
      </c>
    </row>
    <row r="6" spans="1:2" x14ac:dyDescent="0.25">
      <c r="A6" t="s">
        <v>1196</v>
      </c>
      <c r="B6" s="19">
        <v>7</v>
      </c>
    </row>
    <row r="7" spans="1:2" x14ac:dyDescent="0.25">
      <c r="A7" t="s">
        <v>982</v>
      </c>
      <c r="B7" s="19">
        <v>7</v>
      </c>
    </row>
    <row r="8" spans="1:2" x14ac:dyDescent="0.25">
      <c r="A8" t="s">
        <v>917</v>
      </c>
      <c r="B8" s="19">
        <v>8</v>
      </c>
    </row>
    <row r="9" spans="1:2" x14ac:dyDescent="0.25">
      <c r="A9" t="s">
        <v>765</v>
      </c>
      <c r="B9" s="19">
        <v>9</v>
      </c>
    </row>
    <row r="10" spans="1:2" x14ac:dyDescent="0.25">
      <c r="A10" t="s">
        <v>1174</v>
      </c>
      <c r="B10" s="19">
        <v>9</v>
      </c>
    </row>
    <row r="11" spans="1:2" x14ac:dyDescent="0.25">
      <c r="A11" t="s">
        <v>1087</v>
      </c>
      <c r="B11" s="19">
        <v>9</v>
      </c>
    </row>
    <row r="12" spans="1:2" x14ac:dyDescent="0.25">
      <c r="A12" t="s">
        <v>1210</v>
      </c>
      <c r="B12" s="19">
        <v>10</v>
      </c>
    </row>
    <row r="13" spans="1:2" x14ac:dyDescent="0.25">
      <c r="A13" t="s">
        <v>820</v>
      </c>
      <c r="B13" s="19">
        <v>10</v>
      </c>
    </row>
    <row r="14" spans="1:2" x14ac:dyDescent="0.25">
      <c r="A14" t="s">
        <v>1170</v>
      </c>
      <c r="B14" s="19">
        <v>10</v>
      </c>
    </row>
    <row r="15" spans="1:2" x14ac:dyDescent="0.25">
      <c r="A15" t="s">
        <v>830</v>
      </c>
      <c r="B15" s="19">
        <v>11</v>
      </c>
    </row>
    <row r="16" spans="1:2" x14ac:dyDescent="0.25">
      <c r="A16" t="s">
        <v>833</v>
      </c>
      <c r="B16" s="19">
        <v>12</v>
      </c>
    </row>
    <row r="17" spans="1:2" x14ac:dyDescent="0.25">
      <c r="A17" t="s">
        <v>768</v>
      </c>
      <c r="B17" s="19">
        <v>12</v>
      </c>
    </row>
    <row r="18" spans="1:2" x14ac:dyDescent="0.25">
      <c r="A18" t="s">
        <v>1049</v>
      </c>
      <c r="B18" s="19">
        <v>12</v>
      </c>
    </row>
    <row r="19" spans="1:2" x14ac:dyDescent="0.25">
      <c r="A19" t="s">
        <v>1194</v>
      </c>
      <c r="B19" s="19">
        <v>12</v>
      </c>
    </row>
    <row r="20" spans="1:2" x14ac:dyDescent="0.25">
      <c r="A20" t="s">
        <v>933</v>
      </c>
      <c r="B20" s="19">
        <v>12</v>
      </c>
    </row>
    <row r="21" spans="1:2" x14ac:dyDescent="0.25">
      <c r="A21" t="s">
        <v>1020</v>
      </c>
      <c r="B21" s="19">
        <v>13</v>
      </c>
    </row>
    <row r="22" spans="1:2" x14ac:dyDescent="0.25">
      <c r="A22" t="s">
        <v>891</v>
      </c>
      <c r="B22" s="19">
        <v>14</v>
      </c>
    </row>
    <row r="23" spans="1:2" x14ac:dyDescent="0.25">
      <c r="A23" t="s">
        <v>1197</v>
      </c>
      <c r="B23" s="19">
        <v>15</v>
      </c>
    </row>
    <row r="24" spans="1:2" x14ac:dyDescent="0.25">
      <c r="A24" t="s">
        <v>766</v>
      </c>
      <c r="B24" s="19">
        <v>15</v>
      </c>
    </row>
    <row r="25" spans="1:2" x14ac:dyDescent="0.25">
      <c r="A25" t="s">
        <v>1105</v>
      </c>
      <c r="B25" s="19">
        <v>15</v>
      </c>
    </row>
    <row r="26" spans="1:2" x14ac:dyDescent="0.25">
      <c r="A26" t="s">
        <v>942</v>
      </c>
      <c r="B26" s="19">
        <v>15</v>
      </c>
    </row>
    <row r="27" spans="1:2" x14ac:dyDescent="0.25">
      <c r="A27" t="s">
        <v>1219</v>
      </c>
      <c r="B27" s="19">
        <v>16</v>
      </c>
    </row>
    <row r="28" spans="1:2" x14ac:dyDescent="0.25">
      <c r="A28" t="s">
        <v>989</v>
      </c>
      <c r="B28" s="19">
        <v>16</v>
      </c>
    </row>
    <row r="29" spans="1:2" x14ac:dyDescent="0.25">
      <c r="A29" t="s">
        <v>777</v>
      </c>
      <c r="B29" s="19">
        <v>18</v>
      </c>
    </row>
    <row r="30" spans="1:2" x14ac:dyDescent="0.25">
      <c r="B30" s="10"/>
    </row>
    <row r="31" spans="1:2" x14ac:dyDescent="0.25">
      <c r="B31" s="10"/>
    </row>
    <row r="32" spans="1:2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  <row r="37" spans="2:2" x14ac:dyDescent="0.25">
      <c r="B37" s="10"/>
    </row>
    <row r="38" spans="2:2" x14ac:dyDescent="0.25">
      <c r="B38" s="10"/>
    </row>
    <row r="39" spans="2:2" x14ac:dyDescent="0.25">
      <c r="B39" s="10"/>
    </row>
    <row r="40" spans="2:2" x14ac:dyDescent="0.25">
      <c r="B40" s="10"/>
    </row>
    <row r="41" spans="2:2" x14ac:dyDescent="0.25">
      <c r="B41" s="10"/>
    </row>
    <row r="42" spans="2:2" x14ac:dyDescent="0.25">
      <c r="B42" s="10"/>
    </row>
    <row r="43" spans="2:2" x14ac:dyDescent="0.25">
      <c r="B43" s="10"/>
    </row>
    <row r="44" spans="2:2" x14ac:dyDescent="0.25">
      <c r="B44" s="10"/>
    </row>
    <row r="45" spans="2:2" x14ac:dyDescent="0.25">
      <c r="B45" s="10"/>
    </row>
    <row r="46" spans="2:2" x14ac:dyDescent="0.25">
      <c r="B46" s="10"/>
    </row>
    <row r="47" spans="2:2" x14ac:dyDescent="0.25">
      <c r="B47" s="10"/>
    </row>
    <row r="48" spans="2:2" x14ac:dyDescent="0.25">
      <c r="B48" s="10"/>
    </row>
    <row r="49" spans="2:2" x14ac:dyDescent="0.25">
      <c r="B49" s="10"/>
    </row>
    <row r="50" spans="2:2" x14ac:dyDescent="0.25">
      <c r="B50" s="10"/>
    </row>
    <row r="51" spans="2:2" x14ac:dyDescent="0.25">
      <c r="B51" s="10"/>
    </row>
    <row r="52" spans="2:2" x14ac:dyDescent="0.25">
      <c r="B52" s="10"/>
    </row>
    <row r="53" spans="2:2" x14ac:dyDescent="0.25">
      <c r="B53" s="10"/>
    </row>
    <row r="54" spans="2:2" x14ac:dyDescent="0.25">
      <c r="B54" s="10"/>
    </row>
    <row r="55" spans="2:2" x14ac:dyDescent="0.25">
      <c r="B55" s="10"/>
    </row>
    <row r="56" spans="2:2" x14ac:dyDescent="0.25">
      <c r="B56" s="10"/>
    </row>
    <row r="57" spans="2:2" x14ac:dyDescent="0.25">
      <c r="B57" s="10"/>
    </row>
    <row r="58" spans="2:2" x14ac:dyDescent="0.25">
      <c r="B58" s="10"/>
    </row>
    <row r="59" spans="2:2" x14ac:dyDescent="0.25">
      <c r="B59" s="10"/>
    </row>
    <row r="60" spans="2:2" x14ac:dyDescent="0.25">
      <c r="B60" s="10"/>
    </row>
    <row r="61" spans="2:2" x14ac:dyDescent="0.25">
      <c r="B61" s="10"/>
    </row>
    <row r="62" spans="2:2" x14ac:dyDescent="0.25">
      <c r="B62" s="10"/>
    </row>
    <row r="63" spans="2:2" x14ac:dyDescent="0.25">
      <c r="B63" s="10"/>
    </row>
    <row r="64" spans="2:2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</sheetData>
  <autoFilter ref="A3:B29" xr:uid="{00000000-0001-0000-0700-000000000000}">
    <sortState xmlns:xlrd2="http://schemas.microsoft.com/office/spreadsheetml/2017/richdata2" ref="A4:B29">
      <sortCondition ref="B3:B29"/>
    </sortState>
  </autoFilter>
  <dataConsolidate function="count" leftLabels="1">
    <dataRefs count="4">
      <dataRef ref="A2:B77" sheet="Absences Term 1"/>
      <dataRef ref="A2:B77" sheet="Absences Term 2"/>
      <dataRef ref="A2:B77" sheet="Absences Term 3"/>
      <dataRef ref="A2:B77" sheet="Absences Term 4"/>
    </dataRefs>
  </dataConsolid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29</vt:i4>
      </vt:variant>
    </vt:vector>
  </HeadingPairs>
  <TitlesOfParts>
    <vt:vector size="41" baseType="lpstr">
      <vt:lpstr>Marks Term 1</vt:lpstr>
      <vt:lpstr>Marks Term 2</vt:lpstr>
      <vt:lpstr>Marks Term 3</vt:lpstr>
      <vt:lpstr>Marks Term 4</vt:lpstr>
      <vt:lpstr>Final Marks</vt:lpstr>
      <vt:lpstr>Sheet1</vt:lpstr>
      <vt:lpstr>Student Report</vt:lpstr>
      <vt:lpstr>Absence Report</vt:lpstr>
      <vt:lpstr>Absences Term 1</vt:lpstr>
      <vt:lpstr>Absences Term 2</vt:lpstr>
      <vt:lpstr>Absences Term 3</vt:lpstr>
      <vt:lpstr>Absences Term 4</vt:lpstr>
      <vt:lpstr>Class_Test_Average</vt:lpstr>
      <vt:lpstr>Days_Absent</vt:lpstr>
      <vt:lpstr>Email_Address</vt:lpstr>
      <vt:lpstr>Essay_Average</vt:lpstr>
      <vt:lpstr>ExcelMajorVersion</vt:lpstr>
      <vt:lpstr>Fees_Owing</vt:lpstr>
      <vt:lpstr>'Student Report'!Final_Mark</vt:lpstr>
      <vt:lpstr>Final_Mark</vt:lpstr>
      <vt:lpstr>'Student Report'!First_Name</vt:lpstr>
      <vt:lpstr>First_Name</vt:lpstr>
      <vt:lpstr>Full_Name</vt:lpstr>
      <vt:lpstr>'Student Report'!Grade</vt:lpstr>
      <vt:lpstr>Grade</vt:lpstr>
      <vt:lpstr>Grades</vt:lpstr>
      <vt:lpstr>Practical_Average</vt:lpstr>
      <vt:lpstr>'Student Report'!Student_ID</vt:lpstr>
      <vt:lpstr>Student_ID</vt:lpstr>
      <vt:lpstr>Student_Type</vt:lpstr>
      <vt:lpstr>'Student Report'!Surname</vt:lpstr>
      <vt:lpstr>Surname</vt:lpstr>
      <vt:lpstr>'Student Report'!Teacher</vt:lpstr>
      <vt:lpstr>Teacher</vt:lpstr>
      <vt:lpstr>Term_1_Mark</vt:lpstr>
      <vt:lpstr>Term_2_Mark</vt:lpstr>
      <vt:lpstr>Term_3_Mark</vt:lpstr>
      <vt:lpstr>Term_4_Mark</vt:lpstr>
      <vt:lpstr>Term_Test_Average</vt:lpstr>
      <vt:lpstr>Trend</vt:lpstr>
      <vt:lpstr>Year_Enrolled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Jesus Sanchez</cp:lastModifiedBy>
  <dcterms:created xsi:type="dcterms:W3CDTF">2017-11-17T01:15:55Z</dcterms:created>
  <dcterms:modified xsi:type="dcterms:W3CDTF">2022-12-07T15:32:45Z</dcterms:modified>
</cp:coreProperties>
</file>