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\Week 5\"/>
    </mc:Choice>
  </mc:AlternateContent>
  <xr:revisionPtr revIDLastSave="0" documentId="13_ncr:1_{AB3B053D-81BB-43B5-B353-29A3809AB45B}" xr6:coauthVersionLast="47" xr6:coauthVersionMax="47" xr10:uidLastSave="{00000000-0000-0000-0000-000000000000}"/>
  <workbookProtection lockStructure="1"/>
  <bookViews>
    <workbookView xWindow="-120" yWindow="-120" windowWidth="20730" windowHeight="1104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K55" i="1" s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19" i="1" l="1"/>
</calcChain>
</file>

<file path=xl/sharedStrings.xml><?xml version="1.0" encoding="utf-8"?>
<sst xmlns="http://schemas.openxmlformats.org/spreadsheetml/2006/main" count="375" uniqueCount="158">
  <si>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</si>
  <si>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</si>
  <si>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</si>
  <si>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</si>
  <si>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</si>
  <si>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</si>
  <si>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</si>
  <si>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</si>
  <si>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</si>
  <si>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</si>
  <si>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</si>
  <si>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</si>
  <si>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</si>
  <si>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</si>
  <si>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</si>
  <si>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</si>
  <si>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</si>
  <si>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</si>
  <si>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</si>
  <si>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</si>
  <si>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</si>
  <si>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</si>
  <si>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</si>
  <si>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</si>
  <si>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</si>
  <si>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</si>
  <si>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</si>
  <si>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</si>
  <si>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</si>
  <si>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</si>
  <si>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</si>
  <si>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</si>
  <si>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</si>
  <si>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</si>
  <si>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</si>
  <si>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</si>
  <si>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</si>
  <si>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</si>
  <si>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</si>
  <si>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</si>
  <si>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</si>
  <si>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</si>
  <si>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</si>
  <si>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</si>
  <si>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</si>
  <si>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</si>
  <si>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</si>
  <si>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</si>
  <si>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</si>
  <si>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</si>
  <si>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</si>
  <si>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</si>
  <si>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</si>
  <si>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</si>
  <si>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</si>
  <si>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</si>
  <si>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</si>
  <si>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</si>
  <si>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</si>
  <si>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</si>
  <si>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</si>
  <si>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</si>
  <si>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</si>
  <si>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</si>
  <si>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</si>
  <si>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</si>
  <si>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</si>
  <si>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</si>
  <si>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</si>
  <si>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</si>
  <si>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</si>
  <si>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</si>
  <si>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</si>
  <si>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</si>
  <si>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</si>
  <si>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</si>
  <si>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</si>
  <si>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</si>
  <si>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</si>
  <si>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</si>
  <si>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</si>
  <si>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</si>
  <si>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</si>
  <si>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</si>
  <si>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</si>
  <si>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</si>
  <si>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</si>
  <si>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</si>
  <si>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</si>
  <si>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</si>
  <si>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</si>
  <si>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</si>
  <si>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</si>
  <si>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</si>
  <si>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</si>
  <si>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</si>
  <si>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</si>
  <si>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</si>
  <si>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</si>
  <si>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</si>
  <si>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</si>
  <si>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</si>
  <si>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</si>
  <si>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</si>
  <si>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</si>
  <si>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</si>
  <si>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</si>
  <si>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</si>
  <si>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</si>
  <si>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</si>
  <si>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</si>
  <si>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</si>
  <si>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</si>
  <si>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</si>
  <si>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</si>
  <si>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</si>
  <si>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</si>
  <si>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</si>
  <si>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</si>
  <si>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</si>
  <si>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</si>
  <si>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</si>
  <si>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</si>
  <si>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</si>
  <si>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</si>
  <si>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</si>
  <si>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</si>
  <si>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</si>
  <si>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</si>
  <si>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</si>
  <si>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</si>
  <si>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</si>
  <si>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</si>
  <si>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</si>
  <si>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</si>
  <si>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</si>
  <si>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</si>
  <si>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</si>
  <si>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</si>
  <si>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</si>
  <si>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</si>
  <si>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</si>
  <si>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</si>
  <si>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</si>
  <si>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</si>
  <si>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</si>
  <si>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</si>
  <si>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</si>
  <si>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</si>
  <si>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</si>
  <si>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</si>
  <si>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</si>
  <si>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</si>
  <si>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</si>
  <si>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</si>
  <si>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</si>
  <si>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</si>
  <si>
    <r>
      <t>(</t>
    </r>
    <r>
      <rPr>
        <i/>
        <sz val="12"/>
        <color rgb="FF1F1F1F"/>
        <rFont val="Arial"/>
        <family val="2"/>
      </rPr>
      <t>Copy down from the row above</t>
    </r>
    <r>
      <rPr>
        <sz val="12"/>
        <color rgb="FF1F1F1F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</si>
</sst>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1F1F"/>
      <name val="Arial"/>
      <family val="2"/>
    </font>
    <font>
      <i/>
      <sz val="12"/>
      <color rgb="FF1F1F1F"/>
      <name val="Arial"/>
      <family val="2"/>
    </font>
    <font>
      <sz val="11"/>
      <color rgb="FF1F1F1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  <xf numFmtId="0" fontId="0" fillId="0" borderId="4" xfId="0" applyBorder="1"/>
    <xf numFmtId="0" fontId="5" fillId="3" borderId="5" xfId="0" applyFont="1" applyFill="1" applyBorder="1"/>
    <xf numFmtId="0" fontId="5" fillId="3" borderId="6" xfId="0" applyFont="1" applyFill="1" applyBorder="1"/>
    <xf numFmtId="0" fontId="4" fillId="0" borderId="0" xfId="0" applyNumberFormat="1" applyFont="1" applyAlignment="1">
      <alignment horizontal="center"/>
    </xf>
    <xf numFmtId="0" fontId="7" fillId="5" borderId="7" xfId="0" applyFont="1" applyFill="1" applyBorder="1" applyAlignment="1">
      <alignment horizontal="left" vertical="center" wrapText="1" indent="1"/>
    </xf>
    <xf numFmtId="8" fontId="7" fillId="5" borderId="7" xfId="0" applyNumberFormat="1" applyFont="1" applyFill="1" applyBorder="1" applyAlignment="1">
      <alignment horizontal="left" vertical="center" wrapText="1" indent="1"/>
    </xf>
    <xf numFmtId="0" fontId="9" fillId="5" borderId="7" xfId="0" applyFont="1" applyFill="1" applyBorder="1" applyAlignment="1">
      <alignment horizontal="left" wrapText="1"/>
    </xf>
    <xf numFmtId="0" fontId="0" fillId="0" borderId="0" xfId="0" applyFont="1" applyAlignment="1"/>
    <xf numFmtId="0" fontId="9" fillId="5" borderId="7" xfId="0" applyFont="1" applyFill="1" applyBorder="1" applyAlignment="1">
      <alignment horizontal="center" wrapText="1"/>
    </xf>
    <xf numFmtId="8" fontId="9" fillId="5" borderId="7" xfId="0" applyNumberFormat="1" applyFont="1" applyFill="1" applyBorder="1" applyAlignment="1">
      <alignment horizontal="center" wrapText="1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2F538-A467-48B4-98C4-B587C7A9D83C}" name="Table1" displayName="Table1" ref="O3:P10" totalsRowShown="0" headerRowDxfId="21" tableBorderDxfId="20">
  <autoFilter ref="O3:P10" xr:uid="{00000000-0009-0000-0000-000000000000}"/>
  <tableColumns count="2">
    <tableColumn id="1" xr3:uid="{23B24D41-05FD-4B70-BFD9-990FFC70FE5F}" name="Supplier" dataDxfId="19"/>
    <tableColumn id="2" xr3:uid="{0880815A-02E7-4C72-810D-BA39A45C484A}" name="Phone Number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9FEE1-71BB-4FE2-8970-360C0B30AF89}" name="Table2" displayName="Table2" ref="O13:P16" totalsRowShown="0" headerRowDxfId="15">
  <autoFilter ref="O13:P16" xr:uid="{2709FEE1-71BB-4FE2-8970-360C0B30AF89}"/>
  <tableColumns count="2">
    <tableColumn id="1" xr3:uid="{302E31F2-3253-4704-B21A-2C3A97C1F169}" name="Discount Code" dataDxfId="17"/>
    <tableColumn id="2" xr3:uid="{0BC80C4F-DA81-44E5-A8FF-2943354EBDC5}" name="%" dataDxfId="1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54EF2-0D96-41A6-AC2B-6A2322EAF400}" name="Table3" displayName="Table3" ref="A3:M56" totalsRowCount="1" headerRowDxfId="6" headerRowBorderDxfId="14" headerRowCellStyle="Heading 3">
  <sortState xmlns:xlrd2="http://schemas.microsoft.com/office/spreadsheetml/2017/richdata2" ref="A4:M54">
    <sortCondition ref="H3:H54"/>
  </sortState>
  <tableColumns count="13">
    <tableColumn id="1" xr3:uid="{CC497076-83F4-4288-90BC-D3F6ACCE5764}" name="Product Code" totalsRowLabel="Total"/>
    <tableColumn id="2" xr3:uid="{33545C73-EFBE-4AEF-8C75-BD9AB70132E4}" name="Item Description"/>
    <tableColumn id="3" xr3:uid="{EAF38BC3-130B-47F6-9542-D2BA71C48BE0}" name="Supplier"/>
    <tableColumn id="4" xr3:uid="{C108EA22-05A2-416C-B0DD-5BCE5E33A818}" name="Department"/>
    <tableColumn id="5" xr3:uid="{7C4C2AA7-CFF0-48F5-B94C-E3215F577AC8}" name="Origin"/>
    <tableColumn id="6" xr3:uid="{BE82FF9C-E8D1-44C3-BBEB-9A36A1D4A63E}" name="Location"/>
    <tableColumn id="7" xr3:uid="{FF760161-0559-49C9-AD49-0A44A83C7811}" name="Rack" dataDxfId="13" totalsRowDxfId="0"/>
    <tableColumn id="8" xr3:uid="{6F955B70-4086-4CEC-BC44-1BD6C6AB359C}" name="In Stock" totalsRowFunction="sum" dataDxfId="12" totalsRowDxfId="1"/>
    <tableColumn id="9" xr3:uid="{C194EDD0-FD30-45F1-A68E-7BA07EE4B697}" name="Target Level" dataDxfId="11" totalsRowDxfId="2"/>
    <tableColumn id="10" xr3:uid="{9C176B8A-6CDE-4AD8-B81E-655D57498517}" name="Reorder Level" dataDxfId="10" totalsRowDxfId="3"/>
    <tableColumn id="11" xr3:uid="{F68EF9B1-1AA9-4059-8916-D683820EF981}" name="Discount %" dataDxfId="9" totalsRowDxfId="4" dataCellStyle="Percent">
      <calculatedColumnFormula>Calc!A2</calculatedColumnFormula>
    </tableColumn>
    <tableColumn id="12" xr3:uid="{90DF931C-88FA-4DB6-BC1D-344F7DA95D4E}" name="Unit Cost" dataDxfId="8"/>
    <tableColumn id="13" xr3:uid="{AD5934F7-86D6-493A-9BAF-227BFF8DDA38}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tabSelected="1" topLeftCell="A44" zoomScale="87" workbookViewId="0">
      <selection activeCell="H50" sqref="H50"/>
    </sheetView>
  </sheetViews>
  <sheetFormatPr defaultRowHeight="15" x14ac:dyDescent="0.25"/>
  <cols>
    <col min="1" max="1" width="39.5703125" bestFit="1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2.85546875" style="10" customWidth="1"/>
    <col min="12" max="12" width="12.5703125" customWidth="1"/>
    <col min="13" max="13" width="13.140625" customWidth="1"/>
    <col min="14" max="14" width="10.28515625" bestFit="1" customWidth="1"/>
    <col min="15" max="15" width="18.7109375" bestFit="1" customWidth="1"/>
    <col min="16" max="16" width="16.5703125" customWidth="1"/>
  </cols>
  <sheetData>
    <row r="1" spans="1:16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.75" thickTop="1" x14ac:dyDescent="0.25">
      <c r="G2" s="7"/>
      <c r="H2" s="7"/>
      <c r="I2" s="7"/>
      <c r="J2" s="7"/>
      <c r="K2" s="7"/>
    </row>
    <row r="3" spans="1:16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21" t="s">
        <v>125</v>
      </c>
      <c r="P3" s="22" t="s">
        <v>144</v>
      </c>
    </row>
    <row r="4" spans="1:16" x14ac:dyDescent="0.25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4">
        <f>Calc!A21</f>
        <v>0.05</v>
      </c>
      <c r="L4" s="2">
        <v>1.75</v>
      </c>
      <c r="M4" s="2">
        <v>2.39</v>
      </c>
      <c r="N4" s="1"/>
      <c r="O4" s="17" t="s">
        <v>117</v>
      </c>
      <c r="P4" s="19" t="s">
        <v>145</v>
      </c>
    </row>
    <row r="5" spans="1:16" x14ac:dyDescent="0.25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4">
        <f>Calc!A39</f>
        <v>0.15</v>
      </c>
      <c r="L5" s="2">
        <v>50</v>
      </c>
      <c r="M5" s="2">
        <v>107.712</v>
      </c>
      <c r="N5" s="1"/>
      <c r="O5" s="18" t="s">
        <v>118</v>
      </c>
      <c r="P5" s="20" t="s">
        <v>146</v>
      </c>
    </row>
    <row r="6" spans="1:16" x14ac:dyDescent="0.2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4">
        <f>Calc!A4</f>
        <v>0.1</v>
      </c>
      <c r="L6" s="2">
        <v>87</v>
      </c>
      <c r="M6" s="2">
        <v>109</v>
      </c>
      <c r="N6" s="1"/>
      <c r="O6" s="17" t="s">
        <v>119</v>
      </c>
      <c r="P6" s="19" t="s">
        <v>147</v>
      </c>
    </row>
    <row r="7" spans="1:16" x14ac:dyDescent="0.25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4">
        <f>Calc!A10</f>
        <v>0.05</v>
      </c>
      <c r="L7" s="2">
        <v>350</v>
      </c>
      <c r="M7" s="2">
        <v>425</v>
      </c>
      <c r="N7" s="1"/>
      <c r="O7" s="18" t="s">
        <v>120</v>
      </c>
      <c r="P7" s="20" t="s">
        <v>148</v>
      </c>
    </row>
    <row r="8" spans="1:16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4">
        <f>Calc!A6</f>
        <v>0.05</v>
      </c>
      <c r="L8" s="2">
        <v>22</v>
      </c>
      <c r="M8" s="2">
        <v>29</v>
      </c>
      <c r="N8" s="1"/>
      <c r="O8" s="17" t="s">
        <v>123</v>
      </c>
      <c r="P8" s="19" t="s">
        <v>149</v>
      </c>
    </row>
    <row r="9" spans="1:16" x14ac:dyDescent="0.25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4">
        <f>Calc!A15</f>
        <v>0.05</v>
      </c>
      <c r="L9" s="2">
        <v>7.5</v>
      </c>
      <c r="M9" s="2">
        <v>8.99</v>
      </c>
      <c r="N9" s="1"/>
      <c r="O9" s="18" t="s">
        <v>122</v>
      </c>
      <c r="P9" s="20" t="s">
        <v>150</v>
      </c>
    </row>
    <row r="10" spans="1:16" x14ac:dyDescent="0.25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4">
        <f>Calc!A36</f>
        <v>0.05</v>
      </c>
      <c r="L10" s="2">
        <v>42</v>
      </c>
      <c r="M10" s="2">
        <v>56</v>
      </c>
      <c r="N10" s="1"/>
      <c r="O10" s="17" t="s">
        <v>121</v>
      </c>
      <c r="P10" s="19" t="s">
        <v>151</v>
      </c>
    </row>
    <row r="11" spans="1:16" x14ac:dyDescent="0.25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4">
        <f>Calc!A42</f>
        <v>0.05</v>
      </c>
      <c r="L11" s="2">
        <v>82</v>
      </c>
      <c r="M11" s="2">
        <v>171.666</v>
      </c>
      <c r="N11" s="1"/>
    </row>
    <row r="12" spans="1:16" x14ac:dyDescent="0.25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4">
        <f>Calc!A9</f>
        <v>0.1</v>
      </c>
      <c r="L12" s="2">
        <v>5</v>
      </c>
      <c r="M12" s="2">
        <v>9</v>
      </c>
      <c r="N12" s="1"/>
    </row>
    <row r="13" spans="1:16" x14ac:dyDescent="0.25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4">
        <f>Calc!A8</f>
        <v>0.05</v>
      </c>
      <c r="L13" s="2">
        <v>6</v>
      </c>
      <c r="M13" s="2">
        <v>12</v>
      </c>
      <c r="N13" s="1"/>
      <c r="O13" s="13" t="s">
        <v>135</v>
      </c>
      <c r="P13" s="13" t="s">
        <v>143</v>
      </c>
    </row>
    <row r="14" spans="1:16" x14ac:dyDescent="0.25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4">
        <f>Calc!A11</f>
        <v>0.05</v>
      </c>
      <c r="L14" s="2">
        <v>340</v>
      </c>
      <c r="M14" s="2">
        <v>415</v>
      </c>
      <c r="N14" s="1"/>
      <c r="O14" s="10" t="s">
        <v>137</v>
      </c>
      <c r="P14" s="14">
        <v>0.05</v>
      </c>
    </row>
    <row r="15" spans="1:16" x14ac:dyDescent="0.25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4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4">
        <v>0.1</v>
      </c>
    </row>
    <row r="16" spans="1:16" x14ac:dyDescent="0.25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4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4">
        <v>0.15</v>
      </c>
    </row>
    <row r="17" spans="1:16" x14ac:dyDescent="0.2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4">
        <f>Calc!A40</f>
        <v>0.05</v>
      </c>
      <c r="L17" s="2">
        <v>40</v>
      </c>
      <c r="M17" s="2">
        <v>87.516000000000005</v>
      </c>
      <c r="N17" s="1"/>
    </row>
    <row r="18" spans="1:16" x14ac:dyDescent="0.25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4">
        <f>Calc!A13</f>
        <v>0.05</v>
      </c>
      <c r="L18" s="2">
        <v>5.5</v>
      </c>
      <c r="M18" s="2">
        <v>7.99</v>
      </c>
      <c r="N18" s="1"/>
    </row>
    <row r="19" spans="1:16" x14ac:dyDescent="0.25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4">
        <f>Calc!A16</f>
        <v>0.05</v>
      </c>
      <c r="L19" s="2">
        <v>5.5</v>
      </c>
      <c r="M19" s="2">
        <v>7.99</v>
      </c>
      <c r="N19" s="1"/>
      <c r="O19" s="15" t="s">
        <v>153</v>
      </c>
      <c r="P19" s="16">
        <f>AVERAGE(K4:K55)</f>
        <v>6.8269230769230707E-2</v>
      </c>
    </row>
    <row r="20" spans="1:16" x14ac:dyDescent="0.25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4">
        <f>Calc!A23</f>
        <v>0.1</v>
      </c>
      <c r="L20" s="2">
        <v>2.2200000000000002</v>
      </c>
      <c r="M20" s="2">
        <v>3.55</v>
      </c>
      <c r="N20" s="1"/>
    </row>
    <row r="21" spans="1:16" x14ac:dyDescent="0.25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4">
        <f>Calc!A32</f>
        <v>0.05</v>
      </c>
      <c r="L21" s="2">
        <v>26</v>
      </c>
      <c r="M21" s="2">
        <v>31</v>
      </c>
      <c r="N21" s="1"/>
    </row>
    <row r="22" spans="1:16" x14ac:dyDescent="0.25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4">
        <f>Calc!A33</f>
        <v>0.05</v>
      </c>
      <c r="L22" s="2">
        <v>52.43</v>
      </c>
      <c r="M22" s="2">
        <v>108.97</v>
      </c>
      <c r="N22" s="1"/>
    </row>
    <row r="23" spans="1:16" x14ac:dyDescent="0.25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4">
        <f>Calc!A41</f>
        <v>0.05</v>
      </c>
      <c r="L23" s="2">
        <v>52</v>
      </c>
      <c r="M23" s="2">
        <v>125.664</v>
      </c>
      <c r="N23" s="1"/>
    </row>
    <row r="24" spans="1:16" x14ac:dyDescent="0.25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4">
        <f>Calc!A47</f>
        <v>0.15</v>
      </c>
      <c r="L24" s="2">
        <v>78</v>
      </c>
      <c r="M24" s="2">
        <v>139.12799999999999</v>
      </c>
      <c r="N24" s="1"/>
    </row>
    <row r="25" spans="1:16" x14ac:dyDescent="0.25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4">
        <f>Calc!A50</f>
        <v>0.05</v>
      </c>
      <c r="L25" s="2">
        <v>81</v>
      </c>
      <c r="M25" s="2">
        <v>170.54400000000001</v>
      </c>
      <c r="N25" s="1"/>
    </row>
    <row r="26" spans="1:16" x14ac:dyDescent="0.2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4">
        <f>Calc!A53</f>
        <v>0.05</v>
      </c>
      <c r="L26" s="2">
        <v>148</v>
      </c>
      <c r="M26" s="2">
        <v>167</v>
      </c>
      <c r="N26" s="1"/>
    </row>
    <row r="27" spans="1:16" x14ac:dyDescent="0.25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4">
        <f>Calc!A55</f>
        <v>0.05</v>
      </c>
      <c r="L27" s="2">
        <v>750</v>
      </c>
      <c r="M27" s="2">
        <v>830</v>
      </c>
      <c r="N27" s="1"/>
    </row>
    <row r="28" spans="1:16" x14ac:dyDescent="0.2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4">
        <f>Calc!A7</f>
        <v>0.05</v>
      </c>
      <c r="L28" s="2">
        <v>14</v>
      </c>
      <c r="M28" s="2">
        <v>19</v>
      </c>
      <c r="N28" s="1"/>
    </row>
    <row r="29" spans="1:16" x14ac:dyDescent="0.25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4">
        <f>Calc!A12</f>
        <v>0.15</v>
      </c>
      <c r="L29" s="2">
        <v>7.5</v>
      </c>
      <c r="M29" s="2">
        <v>8.99</v>
      </c>
      <c r="N29" s="1"/>
    </row>
    <row r="30" spans="1:16" x14ac:dyDescent="0.25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4">
        <f>Calc!A44</f>
        <v>0.05</v>
      </c>
      <c r="L30" s="2">
        <v>56</v>
      </c>
      <c r="M30" s="2">
        <v>102.102</v>
      </c>
      <c r="N30" s="1"/>
    </row>
    <row r="31" spans="1:16" x14ac:dyDescent="0.2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4">
        <f>Calc!A14</f>
        <v>0.1</v>
      </c>
      <c r="L31" s="2">
        <v>9.5</v>
      </c>
      <c r="M31" s="2">
        <v>10.99</v>
      </c>
      <c r="N31" s="1"/>
    </row>
    <row r="32" spans="1:16" x14ac:dyDescent="0.2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4">
        <f>Calc!A3</f>
        <v>0.05</v>
      </c>
      <c r="L32" s="2">
        <v>27</v>
      </c>
      <c r="M32" s="2">
        <v>31</v>
      </c>
      <c r="N32" s="1"/>
    </row>
    <row r="33" spans="1:14" x14ac:dyDescent="0.2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4">
        <f>Calc!A17</f>
        <v>0.05</v>
      </c>
      <c r="L33" s="2">
        <v>9.5</v>
      </c>
      <c r="M33" s="2">
        <v>10.99</v>
      </c>
      <c r="N33" s="1"/>
    </row>
    <row r="34" spans="1:14" x14ac:dyDescent="0.25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4">
        <f>Calc!A2</f>
        <v>0.05</v>
      </c>
      <c r="L34" s="2">
        <v>35</v>
      </c>
      <c r="M34" s="2">
        <v>41</v>
      </c>
      <c r="N34" s="1"/>
    </row>
    <row r="35" spans="1:14" x14ac:dyDescent="0.25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4">
        <f>Calc!A30</f>
        <v>0.05</v>
      </c>
      <c r="L35" s="2">
        <v>12.43</v>
      </c>
      <c r="M35" s="2">
        <v>15.99</v>
      </c>
      <c r="N35" s="1"/>
    </row>
    <row r="36" spans="1:14" x14ac:dyDescent="0.25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4">
        <f>Calc!A48</f>
        <v>0.05</v>
      </c>
      <c r="L36" s="2">
        <v>49</v>
      </c>
      <c r="M36" s="2">
        <v>109.956</v>
      </c>
      <c r="N36" s="1"/>
    </row>
    <row r="37" spans="1:14" x14ac:dyDescent="0.2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4">
        <f>Calc!A52</f>
        <v>0.05</v>
      </c>
      <c r="L37" s="2">
        <v>165</v>
      </c>
      <c r="M37" s="2">
        <v>180</v>
      </c>
      <c r="N37" s="1"/>
    </row>
    <row r="38" spans="1:14" x14ac:dyDescent="0.2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4">
        <f>Calc!A46</f>
        <v>0.05</v>
      </c>
      <c r="L38" s="2">
        <v>48</v>
      </c>
      <c r="M38" s="2">
        <v>109.956</v>
      </c>
      <c r="N38" s="1"/>
    </row>
    <row r="39" spans="1:14" x14ac:dyDescent="0.2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4">
        <f>Calc!A49</f>
        <v>0.05</v>
      </c>
      <c r="L39" s="2">
        <v>42</v>
      </c>
      <c r="M39" s="2">
        <v>87.516000000000005</v>
      </c>
      <c r="N39" s="1"/>
    </row>
    <row r="40" spans="1:14" x14ac:dyDescent="0.2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4">
        <f>Calc!A54</f>
        <v>0.05</v>
      </c>
      <c r="L40" s="2">
        <v>387</v>
      </c>
      <c r="M40" s="2">
        <v>415</v>
      </c>
      <c r="N40" s="1"/>
    </row>
    <row r="41" spans="1:14" x14ac:dyDescent="0.2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4">
        <f>Calc!A5</f>
        <v>0.15</v>
      </c>
      <c r="L41" s="2">
        <v>388</v>
      </c>
      <c r="M41" s="2">
        <v>420</v>
      </c>
      <c r="N41" s="1"/>
    </row>
    <row r="42" spans="1:14" x14ac:dyDescent="0.2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4">
        <f>Calc!A43</f>
        <v>0.05</v>
      </c>
      <c r="L42" s="2">
        <v>67</v>
      </c>
      <c r="M42" s="2">
        <v>117.81</v>
      </c>
      <c r="N42" s="1"/>
    </row>
    <row r="43" spans="1:14" x14ac:dyDescent="0.25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4">
        <f>Calc!A24</f>
        <v>0.1</v>
      </c>
      <c r="L43" s="2">
        <v>3.55</v>
      </c>
      <c r="M43" s="2">
        <v>5.65</v>
      </c>
      <c r="N43" s="1"/>
    </row>
    <row r="44" spans="1:14" x14ac:dyDescent="0.25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4">
        <f>Calc!A28</f>
        <v>0.05</v>
      </c>
      <c r="L44" s="2">
        <v>3.23</v>
      </c>
      <c r="M44" s="2">
        <v>5.65</v>
      </c>
      <c r="N44" s="1"/>
    </row>
    <row r="45" spans="1:14" x14ac:dyDescent="0.25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4">
        <f>Calc!A31</f>
        <v>0.05</v>
      </c>
      <c r="L45" s="2">
        <v>28</v>
      </c>
      <c r="M45" s="2">
        <v>33</v>
      </c>
      <c r="N45" s="1"/>
    </row>
    <row r="46" spans="1:14" x14ac:dyDescent="0.2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4">
        <f>Calc!A26</f>
        <v>0.05</v>
      </c>
      <c r="L46" s="2">
        <v>2.75</v>
      </c>
      <c r="M46" s="2">
        <v>3.55</v>
      </c>
      <c r="N46" s="1"/>
    </row>
    <row r="47" spans="1:14" x14ac:dyDescent="0.2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4">
        <f>Calc!A35</f>
        <v>0.15</v>
      </c>
      <c r="L47" s="2">
        <v>25</v>
      </c>
      <c r="M47" s="2">
        <v>29</v>
      </c>
      <c r="N47" s="1"/>
    </row>
    <row r="48" spans="1:14" x14ac:dyDescent="0.25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4">
        <f>Calc!A27</f>
        <v>0.05</v>
      </c>
      <c r="L48" s="2">
        <v>2.29</v>
      </c>
      <c r="M48" s="2">
        <v>4.32</v>
      </c>
      <c r="N48" s="1"/>
    </row>
    <row r="49" spans="1:14" x14ac:dyDescent="0.25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4">
        <f>Calc!A51</f>
        <v>0.05</v>
      </c>
      <c r="L49" s="2">
        <v>182</v>
      </c>
      <c r="M49" s="2">
        <v>203</v>
      </c>
      <c r="N49" s="1"/>
    </row>
    <row r="50" spans="1:14" x14ac:dyDescent="0.2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4">
        <f>Calc!A22</f>
        <v>0.05</v>
      </c>
      <c r="L50" s="2">
        <v>1.5</v>
      </c>
      <c r="M50" s="2">
        <v>1.35</v>
      </c>
      <c r="N50" s="1"/>
    </row>
    <row r="51" spans="1:14" x14ac:dyDescent="0.2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4">
        <f>Calc!A19</f>
        <v>0.05</v>
      </c>
      <c r="L51" s="2">
        <v>4.32</v>
      </c>
      <c r="M51" s="2">
        <v>5</v>
      </c>
      <c r="N51" s="1"/>
    </row>
    <row r="52" spans="1:14" x14ac:dyDescent="0.2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4">
        <f>Calc!A20</f>
        <v>0.05</v>
      </c>
      <c r="L52" s="2">
        <v>4.32</v>
      </c>
      <c r="M52" s="2">
        <v>5</v>
      </c>
      <c r="N52" s="1"/>
    </row>
    <row r="53" spans="1:14" x14ac:dyDescent="0.2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4">
        <f>Calc!A25</f>
        <v>0.15</v>
      </c>
      <c r="L53" s="2">
        <v>4.32</v>
      </c>
      <c r="M53" s="2">
        <v>5</v>
      </c>
      <c r="N53" s="1"/>
    </row>
    <row r="54" spans="1:14" ht="15.75" thickBot="1" x14ac:dyDescent="0.3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4">
        <f>Calc!A18</f>
        <v>0.05</v>
      </c>
      <c r="L54" s="2">
        <v>6.32</v>
      </c>
      <c r="M54" s="2">
        <v>7.49</v>
      </c>
      <c r="N54" s="1"/>
    </row>
    <row r="55" spans="1:14" s="27" customFormat="1" ht="15.75" thickBot="1" x14ac:dyDescent="0.3">
      <c r="A55" s="26" t="s">
        <v>155</v>
      </c>
      <c r="B55" s="26" t="s">
        <v>156</v>
      </c>
      <c r="C55" s="26" t="s">
        <v>120</v>
      </c>
      <c r="D55" s="26" t="s">
        <v>13</v>
      </c>
      <c r="E55" s="26" t="s">
        <v>5</v>
      </c>
      <c r="F55" s="26" t="s">
        <v>4</v>
      </c>
      <c r="G55" s="28">
        <v>2</v>
      </c>
      <c r="H55" s="28">
        <v>100</v>
      </c>
      <c r="I55" s="28">
        <v>100</v>
      </c>
      <c r="J55" s="28">
        <v>50</v>
      </c>
      <c r="K55" s="14">
        <f>Calc!A19</f>
        <v>0.05</v>
      </c>
      <c r="L55" s="29">
        <v>6.32</v>
      </c>
      <c r="M55" s="29">
        <v>7.49</v>
      </c>
    </row>
    <row r="56" spans="1:14" x14ac:dyDescent="0.25">
      <c r="A56" t="s">
        <v>154</v>
      </c>
      <c r="H56" s="10">
        <f>SUBTOTAL(109,Table3[In Stock])</f>
        <v>1435</v>
      </c>
      <c r="K56" s="23"/>
      <c r="M56" s="2">
        <f>SUBTOTAL(101,Table3[Retail Price])</f>
        <v>102.26730769230767</v>
      </c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  <row r="59" spans="1:14" x14ac:dyDescent="0.25">
      <c r="G59"/>
      <c r="H59"/>
      <c r="I59"/>
      <c r="J59"/>
      <c r="K59"/>
    </row>
    <row r="63" spans="1:14" ht="15.75" thickBot="1" x14ac:dyDescent="0.3"/>
    <row r="64" spans="1:14" ht="15.75" thickBot="1" x14ac:dyDescent="0.3">
      <c r="A64" s="24" t="s">
        <v>48</v>
      </c>
      <c r="B64" s="24" t="s">
        <v>155</v>
      </c>
    </row>
    <row r="65" spans="1:2" ht="15.75" thickBot="1" x14ac:dyDescent="0.3">
      <c r="A65" s="24" t="s">
        <v>126</v>
      </c>
      <c r="B65" s="24" t="s">
        <v>156</v>
      </c>
    </row>
    <row r="66" spans="1:2" ht="15.75" thickBot="1" x14ac:dyDescent="0.3">
      <c r="A66" s="24" t="s">
        <v>125</v>
      </c>
      <c r="B66" s="24" t="s">
        <v>120</v>
      </c>
    </row>
    <row r="67" spans="1:2" ht="15.75" thickBot="1" x14ac:dyDescent="0.3">
      <c r="A67" s="24" t="s">
        <v>124</v>
      </c>
      <c r="B67" s="24" t="s">
        <v>13</v>
      </c>
    </row>
    <row r="68" spans="1:2" ht="15.75" thickBot="1" x14ac:dyDescent="0.3">
      <c r="A68" s="24" t="s">
        <v>2</v>
      </c>
      <c r="B68" s="24" t="s">
        <v>5</v>
      </c>
    </row>
    <row r="69" spans="1:2" ht="15.75" thickBot="1" x14ac:dyDescent="0.3">
      <c r="A69" s="24" t="s">
        <v>0</v>
      </c>
      <c r="B69" s="24" t="s">
        <v>4</v>
      </c>
    </row>
    <row r="70" spans="1:2" ht="15.75" thickBot="1" x14ac:dyDescent="0.3">
      <c r="A70" s="24" t="s">
        <v>1</v>
      </c>
      <c r="B70" s="24">
        <v>2</v>
      </c>
    </row>
    <row r="71" spans="1:2" ht="15.75" thickBot="1" x14ac:dyDescent="0.3">
      <c r="A71" s="24" t="s">
        <v>127</v>
      </c>
      <c r="B71" s="24">
        <v>100</v>
      </c>
    </row>
    <row r="72" spans="1:2" ht="15.75" thickBot="1" x14ac:dyDescent="0.3">
      <c r="A72" s="24" t="s">
        <v>128</v>
      </c>
      <c r="B72" s="24">
        <v>100</v>
      </c>
    </row>
    <row r="73" spans="1:2" ht="15.75" thickBot="1" x14ac:dyDescent="0.3">
      <c r="A73" s="24" t="s">
        <v>129</v>
      </c>
      <c r="B73" s="24">
        <v>50</v>
      </c>
    </row>
    <row r="74" spans="1:2" ht="15.75" thickBot="1" x14ac:dyDescent="0.3">
      <c r="A74" s="24" t="s">
        <v>136</v>
      </c>
      <c r="B74" s="24" t="s">
        <v>157</v>
      </c>
    </row>
    <row r="75" spans="1:2" ht="15.75" thickBot="1" x14ac:dyDescent="0.3">
      <c r="A75" s="24" t="s">
        <v>132</v>
      </c>
      <c r="B75" s="25">
        <v>6.32</v>
      </c>
    </row>
    <row r="76" spans="1:2" ht="15.75" thickBot="1" x14ac:dyDescent="0.3">
      <c r="A76" s="24" t="s">
        <v>133</v>
      </c>
      <c r="B76" s="25">
        <v>7.49</v>
      </c>
    </row>
  </sheetData>
  <pageMargins left="0.7" right="0.7" top="0.75" bottom="0.75" header="0.3" footer="0.3"/>
  <pageSetup paperSize="9" orientation="portrait" horizontalDpi="75" verticalDpi="75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5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5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5">
      <c r="A5" s="12">
        <f>VLOOKUP(VLOOKUP(Inventory!L7,Calc!$C$2:$D$4,2),Discount_Codes,2,0)</f>
        <v>0.15</v>
      </c>
    </row>
    <row r="6" spans="1:4" x14ac:dyDescent="0.25">
      <c r="A6" s="12">
        <f>VLOOKUP(VLOOKUP(Inventory!L8,Calc!$C$2:$D$4,2),Discount_Codes,2,0)</f>
        <v>0.05</v>
      </c>
    </row>
    <row r="7" spans="1:4" x14ac:dyDescent="0.25">
      <c r="A7" s="12">
        <f>VLOOKUP(VLOOKUP(Inventory!L9,Calc!$C$2:$D$4,2),Discount_Codes,2,0)</f>
        <v>0.05</v>
      </c>
    </row>
    <row r="8" spans="1:4" x14ac:dyDescent="0.25">
      <c r="A8" s="12">
        <f>VLOOKUP(VLOOKUP(Inventory!L10,Calc!$C$2:$D$4,2),Discount_Codes,2,0)</f>
        <v>0.05</v>
      </c>
    </row>
    <row r="9" spans="1:4" x14ac:dyDescent="0.25">
      <c r="A9" s="12">
        <f>VLOOKUP(VLOOKUP(Inventory!L11,Calc!$C$2:$D$4,2),Discount_Codes,2,0)</f>
        <v>0.1</v>
      </c>
    </row>
    <row r="10" spans="1:4" x14ac:dyDescent="0.25">
      <c r="A10" s="12">
        <f>VLOOKUP(VLOOKUP(Inventory!L12,Calc!$C$2:$D$4,2),Discount_Codes,2,0)</f>
        <v>0.05</v>
      </c>
    </row>
    <row r="11" spans="1:4" x14ac:dyDescent="0.25">
      <c r="A11" s="12">
        <f>VLOOKUP(VLOOKUP(Inventory!L13,Calc!$C$2:$D$4,2),Discount_Codes,2,0)</f>
        <v>0.05</v>
      </c>
    </row>
    <row r="12" spans="1:4" x14ac:dyDescent="0.25">
      <c r="A12" s="12">
        <f>VLOOKUP(VLOOKUP(Inventory!L14,Calc!$C$2:$D$4,2),Discount_Codes,2,0)</f>
        <v>0.15</v>
      </c>
    </row>
    <row r="13" spans="1:4" x14ac:dyDescent="0.25">
      <c r="A13" s="12">
        <f>VLOOKUP(VLOOKUP(Inventory!L15,Calc!$C$2:$D$4,2),Discount_Codes,2,0)</f>
        <v>0.05</v>
      </c>
    </row>
    <row r="14" spans="1:4" x14ac:dyDescent="0.25">
      <c r="A14" s="12">
        <f>VLOOKUP(VLOOKUP(Inventory!L16,Calc!$C$2:$D$4,2),Discount_Codes,2,0)</f>
        <v>0.1</v>
      </c>
    </row>
    <row r="15" spans="1:4" x14ac:dyDescent="0.25">
      <c r="A15" s="12">
        <f>VLOOKUP(VLOOKUP(Inventory!L17,Calc!$C$2:$D$4,2),Discount_Codes,2,0)</f>
        <v>0.05</v>
      </c>
    </row>
    <row r="16" spans="1:4" x14ac:dyDescent="0.25">
      <c r="A16" s="12">
        <f>VLOOKUP(VLOOKUP(Inventory!L18,Calc!$C$2:$D$4,2),Discount_Codes,2,0)</f>
        <v>0.05</v>
      </c>
    </row>
    <row r="17" spans="1:1" x14ac:dyDescent="0.25">
      <c r="A17" s="12">
        <f>VLOOKUP(VLOOKUP(Inventory!L19,Calc!$C$2:$D$4,2),Discount_Codes,2,0)</f>
        <v>0.05</v>
      </c>
    </row>
    <row r="18" spans="1:1" x14ac:dyDescent="0.25">
      <c r="A18" s="12">
        <f>VLOOKUP(VLOOKUP(Inventory!L20,Calc!$C$2:$D$4,2),Discount_Codes,2,0)</f>
        <v>0.05</v>
      </c>
    </row>
    <row r="19" spans="1:1" x14ac:dyDescent="0.25">
      <c r="A19" s="12">
        <f>VLOOKUP(VLOOKUP(Inventory!L21,Calc!$C$2:$D$4,2),Discount_Codes,2,0)</f>
        <v>0.05</v>
      </c>
    </row>
    <row r="20" spans="1:1" x14ac:dyDescent="0.25">
      <c r="A20" s="12">
        <f>VLOOKUP(VLOOKUP(Inventory!L22,Calc!$C$2:$D$4,2),Discount_Codes,2,0)</f>
        <v>0.05</v>
      </c>
    </row>
    <row r="21" spans="1:1" x14ac:dyDescent="0.25">
      <c r="A21" s="12">
        <f>VLOOKUP(VLOOKUP(Inventory!L23,Calc!$C$2:$D$4,2),Discount_Codes,2,0)</f>
        <v>0.05</v>
      </c>
    </row>
    <row r="22" spans="1:1" x14ac:dyDescent="0.25">
      <c r="A22" s="12">
        <f>VLOOKUP(VLOOKUP(Inventory!L24,Calc!$C$2:$D$4,2),Discount_Codes,2,0)</f>
        <v>0.05</v>
      </c>
    </row>
    <row r="23" spans="1:1" x14ac:dyDescent="0.25">
      <c r="A23" s="12">
        <f>VLOOKUP(VLOOKUP(Inventory!L25,Calc!$C$2:$D$4,2),Discount_Codes,2,0)</f>
        <v>0.1</v>
      </c>
    </row>
    <row r="24" spans="1:1" x14ac:dyDescent="0.25">
      <c r="A24" s="12">
        <f>VLOOKUP(VLOOKUP(Inventory!L26,Calc!$C$2:$D$4,2),Discount_Codes,2,0)</f>
        <v>0.1</v>
      </c>
    </row>
    <row r="25" spans="1:1" x14ac:dyDescent="0.25">
      <c r="A25" s="12">
        <f>VLOOKUP(VLOOKUP(Inventory!L27,Calc!$C$2:$D$4,2),Discount_Codes,2,0)</f>
        <v>0.15</v>
      </c>
    </row>
    <row r="26" spans="1:1" x14ac:dyDescent="0.25">
      <c r="A26" s="12">
        <f>VLOOKUP(VLOOKUP(Inventory!L28,Calc!$C$2:$D$4,2),Discount_Codes,2,0)</f>
        <v>0.05</v>
      </c>
    </row>
    <row r="27" spans="1:1" x14ac:dyDescent="0.25">
      <c r="A27" s="12">
        <f>VLOOKUP(VLOOKUP(Inventory!L29,Calc!$C$2:$D$4,2),Discount_Codes,2,0)</f>
        <v>0.05</v>
      </c>
    </row>
    <row r="28" spans="1:1" x14ac:dyDescent="0.25">
      <c r="A28" s="12">
        <f>VLOOKUP(VLOOKUP(Inventory!L30,Calc!$C$2:$D$4,2),Discount_Codes,2,0)</f>
        <v>0.05</v>
      </c>
    </row>
    <row r="29" spans="1:1" x14ac:dyDescent="0.25">
      <c r="A29" s="12">
        <f>VLOOKUP(VLOOKUP(Inventory!L31,Calc!$C$2:$D$4,2),Discount_Codes,2,0)</f>
        <v>0.05</v>
      </c>
    </row>
    <row r="30" spans="1:1" x14ac:dyDescent="0.25">
      <c r="A30" s="12">
        <f>VLOOKUP(VLOOKUP(Inventory!L32,Calc!$C$2:$D$4,2),Discount_Codes,2,0)</f>
        <v>0.05</v>
      </c>
    </row>
    <row r="31" spans="1:1" x14ac:dyDescent="0.25">
      <c r="A31" s="12">
        <f>VLOOKUP(VLOOKUP(Inventory!L33,Calc!$C$2:$D$4,2),Discount_Codes,2,0)</f>
        <v>0.05</v>
      </c>
    </row>
    <row r="32" spans="1:1" x14ac:dyDescent="0.25">
      <c r="A32" s="12">
        <f>VLOOKUP(VLOOKUP(Inventory!L34,Calc!$C$2:$D$4,2),Discount_Codes,2,0)</f>
        <v>0.05</v>
      </c>
    </row>
    <row r="33" spans="1:1" x14ac:dyDescent="0.25">
      <c r="A33" s="12">
        <f>VLOOKUP(VLOOKUP(Inventory!L35,Calc!$C$2:$D$4,2),Discount_Codes,2,0)</f>
        <v>0.05</v>
      </c>
    </row>
    <row r="34" spans="1:1" x14ac:dyDescent="0.25">
      <c r="A34" s="12">
        <f>VLOOKUP(VLOOKUP(Inventory!L36,Calc!$C$2:$D$4,2),Discount_Codes,2,0)</f>
        <v>0.05</v>
      </c>
    </row>
    <row r="35" spans="1:1" x14ac:dyDescent="0.25">
      <c r="A35" s="12">
        <f>VLOOKUP(VLOOKUP(Inventory!L37,Calc!$C$2:$D$4,2),Discount_Codes,2,0)</f>
        <v>0.15</v>
      </c>
    </row>
    <row r="36" spans="1:1" x14ac:dyDescent="0.25">
      <c r="A36" s="12">
        <f>VLOOKUP(VLOOKUP(Inventory!L38,Calc!$C$2:$D$4,2),Discount_Codes,2,0)</f>
        <v>0.05</v>
      </c>
    </row>
    <row r="37" spans="1:1" x14ac:dyDescent="0.25">
      <c r="A37" s="12">
        <f>VLOOKUP(VLOOKUP(Inventory!L39,Calc!$C$2:$D$4,2),Discount_Codes,2,0)</f>
        <v>0.05</v>
      </c>
    </row>
    <row r="38" spans="1:1" x14ac:dyDescent="0.25">
      <c r="A38" s="12">
        <f>VLOOKUP(VLOOKUP(Inventory!L40,Calc!$C$2:$D$4,2),Discount_Codes,2,0)</f>
        <v>0.15</v>
      </c>
    </row>
    <row r="39" spans="1:1" x14ac:dyDescent="0.25">
      <c r="A39" s="12">
        <f>VLOOKUP(VLOOKUP(Inventory!L41,Calc!$C$2:$D$4,2),Discount_Codes,2,0)</f>
        <v>0.15</v>
      </c>
    </row>
    <row r="40" spans="1:1" x14ac:dyDescent="0.25">
      <c r="A40" s="12">
        <f>VLOOKUP(VLOOKUP(Inventory!L42,Calc!$C$2:$D$4,2),Discount_Codes,2,0)</f>
        <v>0.05</v>
      </c>
    </row>
    <row r="41" spans="1:1" x14ac:dyDescent="0.25">
      <c r="A41" s="12">
        <f>VLOOKUP(VLOOKUP(Inventory!L43,Calc!$C$2:$D$4,2),Discount_Codes,2,0)</f>
        <v>0.05</v>
      </c>
    </row>
    <row r="42" spans="1:1" x14ac:dyDescent="0.25">
      <c r="A42" s="12">
        <f>VLOOKUP(VLOOKUP(Inventory!L44,Calc!$C$2:$D$4,2),Discount_Codes,2,0)</f>
        <v>0.05</v>
      </c>
    </row>
    <row r="43" spans="1:1" x14ac:dyDescent="0.25">
      <c r="A43" s="12">
        <f>VLOOKUP(VLOOKUP(Inventory!L45,Calc!$C$2:$D$4,2),Discount_Codes,2,0)</f>
        <v>0.05</v>
      </c>
    </row>
    <row r="44" spans="1:1" x14ac:dyDescent="0.25">
      <c r="A44" s="12">
        <f>VLOOKUP(VLOOKUP(Inventory!L46,Calc!$C$2:$D$4,2),Discount_Codes,2,0)</f>
        <v>0.05</v>
      </c>
    </row>
    <row r="45" spans="1:1" x14ac:dyDescent="0.25">
      <c r="A45" s="12">
        <f>VLOOKUP(VLOOKUP(Inventory!L47,Calc!$C$2:$D$4,2),Discount_Codes,2,0)</f>
        <v>0.05</v>
      </c>
    </row>
    <row r="46" spans="1:1" x14ac:dyDescent="0.25">
      <c r="A46" s="12">
        <f>VLOOKUP(VLOOKUP(Inventory!L48,Calc!$C$2:$D$4,2),Discount_Codes,2,0)</f>
        <v>0.05</v>
      </c>
    </row>
    <row r="47" spans="1:1" x14ac:dyDescent="0.25">
      <c r="A47" s="12">
        <f>VLOOKUP(VLOOKUP(Inventory!L49,Calc!$C$2:$D$4,2),Discount_Codes,2,0)</f>
        <v>0.15</v>
      </c>
    </row>
    <row r="48" spans="1:1" x14ac:dyDescent="0.25">
      <c r="A48" s="12">
        <f>VLOOKUP(VLOOKUP(Inventory!L50,Calc!$C$2:$D$4,2),Discount_Codes,2,0)</f>
        <v>0.05</v>
      </c>
    </row>
    <row r="49" spans="1:1" x14ac:dyDescent="0.25">
      <c r="A49" s="12">
        <f>VLOOKUP(VLOOKUP(Inventory!L51,Calc!$C$2:$D$4,2),Discount_Codes,2,0)</f>
        <v>0.05</v>
      </c>
    </row>
    <row r="50" spans="1:1" x14ac:dyDescent="0.25">
      <c r="A50" s="12">
        <f>VLOOKUP(VLOOKUP(Inventory!L52,Calc!$C$2:$D$4,2),Discount_Codes,2,0)</f>
        <v>0.05</v>
      </c>
    </row>
    <row r="51" spans="1:1" x14ac:dyDescent="0.25">
      <c r="A51" s="12">
        <f>VLOOKUP(VLOOKUP(Inventory!L53,Calc!$C$2:$D$4,2),Discount_Codes,2,0)</f>
        <v>0.05</v>
      </c>
    </row>
    <row r="52" spans="1:1" x14ac:dyDescent="0.25">
      <c r="A52" s="12">
        <f>VLOOKUP(VLOOKUP(Inventory!L54,Calc!$C$2:$D$4,2),Discount_Codes,2,0)</f>
        <v>0.05</v>
      </c>
    </row>
    <row r="53" spans="1:1" x14ac:dyDescent="0.25">
      <c r="A53" s="12">
        <f>VLOOKUP(VLOOKUP(Inventory!L57,Calc!$C$2:$D$4,2),Discount_Codes,2,0)</f>
        <v>0.05</v>
      </c>
    </row>
    <row r="54" spans="1:1" x14ac:dyDescent="0.25">
      <c r="A54" s="12">
        <f>VLOOKUP(VLOOKUP(Inventory!L58,Calc!$C$2:$D$4,2),Discount_Codes,2,0)</f>
        <v>0.05</v>
      </c>
    </row>
    <row r="55" spans="1:1" x14ac:dyDescent="0.25">
      <c r="A55" s="12">
        <f>VLOOKUP(VLOOKUP(Inventory!L59,Calc!$C$2:$D$4,2),Discount_Codes,2,0)</f>
        <v>0.05</v>
      </c>
    </row>
    <row r="56" spans="1:1" x14ac:dyDescent="0.25">
      <c r="A56" s="12">
        <f>VLOOKUP(VLOOKUP(Inventory!L60,Calc!$C$2:$D$4,2),Discount_Codes,2,0)</f>
        <v>0.05</v>
      </c>
    </row>
    <row r="57" spans="1:1" x14ac:dyDescent="0.25">
      <c r="A57" s="12">
        <f>VLOOKUP(VLOOKUP(Inventory!L61,Calc!$C$2:$D$4,2),Discount_Codes,2,0)</f>
        <v>0.05</v>
      </c>
    </row>
    <row r="58" spans="1:1" x14ac:dyDescent="0.25">
      <c r="A58" s="12">
        <f>VLOOKUP(VLOOKUP(Inventory!L62,Calc!$C$2:$D$4,2),Discount_Codes,2,0)</f>
        <v>0.05</v>
      </c>
    </row>
    <row r="59" spans="1:1" x14ac:dyDescent="0.25">
      <c r="A59" s="12">
        <f>VLOOKUP(VLOOKUP(Inventory!L63,Calc!$C$2:$D$4,2),Discount_Codes,2,0)</f>
        <v>0.05</v>
      </c>
    </row>
    <row r="60" spans="1:1" x14ac:dyDescent="0.25">
      <c r="A60" s="12">
        <f>VLOOKUP(VLOOKUP(Inventory!L64,Calc!$C$2:$D$4,2),Discount_Codes,2,0)</f>
        <v>0.05</v>
      </c>
    </row>
    <row r="61" spans="1:1" x14ac:dyDescent="0.25">
      <c r="A61" s="12">
        <f>VLOOKUP(VLOOKUP(Inventory!L65,Calc!$C$2:$D$4,2),Discount_Codes,2,0)</f>
        <v>0.05</v>
      </c>
    </row>
    <row r="62" spans="1:1" x14ac:dyDescent="0.25">
      <c r="A62" s="12">
        <f>VLOOKUP(VLOOKUP(Inventory!L66,Calc!$C$2:$D$4,2),Discount_Codes,2,0)</f>
        <v>0.05</v>
      </c>
    </row>
    <row r="63" spans="1:1" x14ac:dyDescent="0.25">
      <c r="A63" s="12">
        <f>VLOOKUP(VLOOKUP(Inventory!L67,Calc!$C$2:$D$4,2),Discount_Codes,2,0)</f>
        <v>0.05</v>
      </c>
    </row>
    <row r="64" spans="1:1" x14ac:dyDescent="0.25">
      <c r="A64" s="12">
        <f>VLOOKUP(VLOOKUP(Inventory!L68,Calc!$C$2:$D$4,2),Discount_Codes,2,0)</f>
        <v>0.05</v>
      </c>
    </row>
    <row r="65" spans="1:1" x14ac:dyDescent="0.25">
      <c r="A65" s="12">
        <f>VLOOKUP(VLOOKUP(Inventory!L69,Calc!$C$2:$D$4,2),Discount_Codes,2,0)</f>
        <v>0.05</v>
      </c>
    </row>
    <row r="66" spans="1:1" x14ac:dyDescent="0.25">
      <c r="A66" s="12">
        <f>VLOOKUP(VLOOKUP(Inventory!L70,Calc!$C$2:$D$4,2),Discount_Codes,2,0)</f>
        <v>0.05</v>
      </c>
    </row>
    <row r="67" spans="1:1" x14ac:dyDescent="0.25">
      <c r="A67" s="12">
        <f>VLOOKUP(VLOOKUP(Inventory!L71,Calc!$C$2:$D$4,2),Discount_Codes,2,0)</f>
        <v>0.05</v>
      </c>
    </row>
    <row r="68" spans="1:1" x14ac:dyDescent="0.25">
      <c r="A68" s="12">
        <f>VLOOKUP(VLOOKUP(Inventory!L72,Calc!$C$2:$D$4,2),Discount_Codes,2,0)</f>
        <v>0.05</v>
      </c>
    </row>
    <row r="69" spans="1:1" x14ac:dyDescent="0.25">
      <c r="A69" s="12">
        <f>VLOOKUP(VLOOKUP(Inventory!L73,Calc!$C$2:$D$4,2),Discount_Codes,2,0)</f>
        <v>0.05</v>
      </c>
    </row>
    <row r="70" spans="1:1" x14ac:dyDescent="0.25">
      <c r="A70" s="12">
        <f>VLOOKUP(VLOOKUP(Inventory!L74,Calc!$C$2:$D$4,2),Discount_Codes,2,0)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2017-07-31T08:42:08Z</dcterms:created>
  <dcterms:modified xsi:type="dcterms:W3CDTF">2022-12-06T18:55:08Z</dcterms:modified>
</cp:coreProperties>
</file>